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REPOS\excel-challenge\"/>
    </mc:Choice>
  </mc:AlternateContent>
  <bookViews>
    <workbookView xWindow="0" yWindow="0" windowWidth="14370" windowHeight="12780" activeTab="3"/>
  </bookViews>
  <sheets>
    <sheet name="Sheet1" sheetId="1" r:id="rId1"/>
    <sheet name="Sheet2" sheetId="4" r:id="rId2"/>
    <sheet name="Sheet3" sheetId="5" r:id="rId3"/>
    <sheet name="Sheet4" sheetId="6" r:id="rId4"/>
  </sheets>
  <calcPr calcId="162913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4" i="1" l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6" i="1"/>
  <c r="Q7" i="1"/>
  <c r="Q8" i="1"/>
  <c r="Q9" i="1"/>
  <c r="Q10" i="1"/>
  <c r="Q11" i="1"/>
  <c r="Q12" i="1"/>
  <c r="Q13" i="1"/>
  <c r="Q3" i="1"/>
  <c r="Q4" i="1"/>
  <c r="Q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<sst xmlns="http://schemas.openxmlformats.org/spreadsheetml/2006/main" count="24807" uniqueCount="8383">
  <si>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</si>
  <si>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</si>
  <si>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</si>
  <si>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</si>
  <si>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</si>
  <si>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</si>
  <si>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</si>
  <si>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</si>
  <si>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</si>
  <si>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</si>
  <si>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</si>
  <si>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</si>
  <si>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</si>
  <si>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</si>
  <si>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</si>
  <si>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</si>
  <si>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</si>
  <si>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</si>
  <si>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</si>
  <si>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</si>
  <si>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</si>
  <si>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</si>
  <si>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</si>
  <si>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</si>
  <si>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</si>
  <si>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</si>
  <si>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</si>
  <si>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</si>
  <si>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</si>
  <si>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</si>
  <si>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</si>
  <si>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</si>
  <si>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</si>
  <si>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</si>
  <si>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</si>
  <si>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</si>
  <si>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</si>
  <si>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</si>
  <si>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</si>
  <si>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</si>
  <si>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</si>
  <si>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</si>
  <si>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</si>
  <si>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</si>
  <si>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</si>
  <si>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</si>
  <si>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</si>
  <si>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</si>
  <si>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</si>
  <si>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</si>
  <si>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</si>
  <si>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</si>
  <si>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</si>
  <si>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</si>
  <si>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</si>
  <si>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</si>
  <si>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</si>
  <si>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</si>
  <si>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</si>
  <si>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</si>
  <si>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</si>
  <si>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</si>
  <si>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</si>
  <si>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</si>
  <si>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</si>
  <si>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</si>
  <si>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</si>
  <si>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</si>
  <si>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</si>
  <si>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</si>
  <si>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</si>
  <si>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</si>
  <si>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</si>
  <si>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</si>
  <si>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</si>
  <si>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</si>
  <si>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</si>
  <si>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</si>
  <si>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</si>
  <si>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</si>
  <si>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</si>
  <si>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</si>
  <si>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</si>
  <si>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</si>
  <si>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</si>
  <si>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</si>
  <si>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</si>
  <si>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</si>
  <si>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</si>
  <si>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</si>
  <si>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</si>
  <si>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</si>
  <si>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</si>
  <si>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</si>
  <si>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</si>
  <si>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</si>
  <si>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</si>
  <si>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</si>
  <si>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</si>
  <si>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</si>
  <si>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</si>
  <si>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</si>
  <si>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</si>
  <si>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</si>
  <si>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</si>
  <si>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</si>
  <si>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</si>
  <si>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</si>
  <si>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</si>
  <si>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</si>
  <si>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</si>
  <si>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</si>
  <si>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</si>
  <si>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</si>
  <si>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</si>
  <si>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</si>
  <si>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</si>
  <si>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</si>
  <si>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</si>
  <si>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</si>
  <si>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</si>
  <si>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</si>
  <si>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</si>
  <si>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</si>
  <si>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</si>
  <si>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</si>
  <si>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</si>
  <si>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</si>
  <si>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</si>
  <si>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</si>
  <si>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</si>
  <si>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</si>
  <si>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</si>
  <si>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</si>
  <si>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</si>
  <si>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</si>
  <si>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</si>
  <si>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</si>
  <si>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</si>
  <si>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</si>
  <si>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</si>
  <si>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</si>
  <si>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</si>
  <si>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</si>
  <si>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</si>
  <si>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</si>
  <si>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</si>
  <si>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</si>
  <si>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</si>
  <si>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</si>
  <si>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</si>
  <si>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</si>
  <si>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</si>
  <si>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</si>
  <si>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</si>
  <si>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</si>
  <si>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</si>
  <si>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</si>
  <si>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</si>
  <si>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</si>
  <si>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</si>
  <si>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</si>
  <si>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</si>
  <si>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</si>
  <si>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</si>
  <si>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</si>
  <si>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</si>
  <si>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</si>
  <si>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</si>
  <si>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</si>
  <si>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</si>
  <si>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</si>
  <si>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</si>
  <si>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</si>
  <si>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</si>
  <si>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</si>
  <si>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</si>
  <si>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</si>
  <si>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</si>
  <si>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</si>
  <si>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</si>
  <si>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</si>
  <si>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</si>
  <si>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</si>
  <si>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</si>
  <si>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</si>
  <si>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</si>
  <si>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</si>
  <si>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</si>
  <si>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</si>
  <si>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</si>
  <si>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</si>
  <si>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</si>
  <si>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</si>
  <si>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</si>
  <si>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</si>
  <si>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</si>
  <si>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</si>
  <si>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</si>
  <si>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</si>
  <si>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</si>
  <si>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</si>
  <si>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</si>
  <si>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</si>
  <si>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</si>
  <si>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</si>
  <si>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</si>
  <si>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</si>
  <si>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</si>
  <si>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</si>
  <si>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</si>
  <si>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</si>
  <si>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</si>
  <si>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</si>
  <si>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</si>
  <si>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</si>
  <si>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</si>
  <si>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</si>
  <si>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</si>
  <si>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</si>
  <si>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</si>
  <si>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</si>
  <si>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</si>
  <si>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</si>
  <si>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</si>
  <si>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</si>
  <si>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</si>
  <si>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</si>
  <si>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</si>
  <si>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</si>
  <si>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</si>
  <si>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</si>
  <si>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</si>
  <si>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</si>
  <si>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</si>
  <si>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</si>
  <si>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</si>
  <si>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</si>
  <si>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</si>
  <si>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</si>
  <si>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</si>
  <si>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</si>
  <si>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</si>
  <si>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</si>
  <si>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</si>
  <si>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</si>
  <si>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</si>
  <si>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</si>
  <si>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</si>
  <si>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</si>
  <si>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</si>
  <si>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</si>
  <si>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</si>
  <si>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</si>
  <si>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</si>
  <si>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</si>
  <si>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</si>
  <si>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</si>
  <si>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</si>
  <si>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</si>
  <si>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</si>
  <si>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</si>
  <si>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</si>
  <si>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</si>
  <si>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</si>
  <si>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</si>
  <si>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</si>
  <si>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</si>
  <si>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</si>
  <si>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</si>
  <si>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</si>
  <si>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</si>
  <si>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</si>
  <si>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</si>
  <si>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</si>
  <si>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</si>
  <si>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</si>
  <si>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</si>
  <si>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</si>
  <si>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</si>
  <si>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</si>
  <si>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</si>
  <si>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</si>
  <si>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</si>
  <si>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</si>
  <si>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</si>
  <si>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</si>
  <si>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</si>
  <si>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</si>
  <si>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</si>
  <si>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</si>
  <si>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</si>
  <si>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</si>
  <si>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</si>
  <si>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</si>
  <si>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</si>
  <si>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</si>
  <si>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</si>
  <si>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</si>
  <si>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</si>
  <si>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</si>
  <si>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</si>
  <si>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</si>
  <si>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</si>
  <si>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</si>
  <si>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</si>
  <si>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</si>
  <si>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</si>
  <si>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</si>
  <si>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</si>
  <si>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</si>
  <si>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</si>
  <si>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</si>
  <si>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</si>
  <si>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</si>
  <si>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</si>
  <si>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</si>
  <si>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</si>
  <si>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</si>
  <si>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</si>
  <si>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</si>
  <si>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</si>
  <si>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</si>
  <si>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</si>
  <si>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</si>
  <si>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</si>
  <si>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</si>
  <si>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</si>
  <si>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</si>
  <si>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</si>
  <si>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</si>
  <si>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</si>
  <si>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</si>
  <si>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</si>
  <si>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</si>
  <si>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</si>
  <si>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</si>
  <si>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</si>
  <si>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</si>
  <si>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</si>
  <si>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</si>
  <si>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</si>
  <si>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</si>
  <si>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</si>
  <si>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</si>
  <si>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</si>
  <si>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</si>
  <si>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</si>
  <si>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</si>
  <si>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</si>
  <si>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</si>
  <si>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</si>
  <si>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</si>
  <si>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</si>
  <si>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</si>
  <si>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</si>
  <si>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</si>
  <si>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</si>
  <si>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</si>
  <si>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</si>
  <si>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</si>
  <si>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</si>
  <si>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</si>
  <si>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</si>
  <si>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</si>
  <si>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</si>
  <si>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</si>
  <si>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</si>
  <si>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</si>
  <si>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</si>
  <si>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</si>
  <si>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</si>
  <si>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</si>
  <si>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</si>
  <si>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</si>
  <si>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</si>
  <si>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</si>
  <si>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</si>
  <si>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</si>
  <si>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</si>
  <si>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</si>
  <si>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</si>
  <si>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</si>
  <si>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</si>
  <si>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</si>
  <si>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</si>
  <si>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</si>
  <si>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</si>
  <si>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</si>
  <si>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</si>
  <si>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</si>
  <si>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</si>
  <si>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</si>
  <si>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</si>
  <si>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</si>
  <si>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</si>
  <si>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</si>
  <si>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</si>
  <si>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</si>
  <si>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</si>
  <si>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</si>
  <si>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</si>
  <si>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</si>
  <si>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</si>
  <si>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</si>
  <si>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</si>
  <si>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</si>
  <si>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</si>
  <si>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</si>
  <si>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</si>
  <si>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</si>
  <si>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</si>
  <si>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</si>
  <si>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</si>
  <si>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</si>
  <si>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</si>
  <si>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</si>
  <si>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</si>
  <si>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</si>
  <si>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</si>
  <si>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</si>
  <si>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</si>
  <si>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</si>
  <si>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</si>
  <si>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</si>
  <si>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</si>
  <si>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</si>
  <si>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</si>
  <si>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</si>
  <si>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</si>
  <si>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</si>
  <si>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</si>
  <si>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</si>
  <si>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</si>
  <si>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</si>
  <si>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</si>
  <si>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</si>
  <si>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</si>
  <si>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</si>
  <si>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</si>
  <si>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</si>
  <si>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</si>
  <si>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</si>
  <si>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</si>
  <si>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</si>
  <si>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</si>
  <si>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</si>
  <si>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</si>
  <si>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</si>
  <si>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</si>
  <si>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</si>
  <si>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</si>
  <si>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</si>
  <si>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</si>
  <si>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</si>
  <si>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</si>
  <si>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</si>
  <si>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</si>
  <si>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</si>
  <si>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</si>
  <si>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</si>
  <si>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</si>
  <si>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</si>
  <si>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</si>
  <si>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</si>
  <si>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</si>
  <si>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</si>
  <si>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</si>
  <si>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</si>
  <si>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</si>
  <si>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</si>
  <si>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</si>
  <si>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</si>
  <si>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</si>
  <si>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</si>
  <si>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</si>
  <si>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</si>
  <si>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</si>
  <si>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</si>
  <si>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</si>
  <si>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</si>
  <si>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</si>
  <si>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</si>
  <si>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</si>
  <si>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</si>
  <si>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</si>
  <si>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</si>
  <si>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</si>
  <si>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</si>
  <si>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</si>
  <si>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</si>
  <si>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</si>
  <si>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</si>
  <si>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</si>
  <si>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</si>
  <si>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</si>
  <si>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</si>
  <si>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</si>
  <si>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</si>
  <si>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</si>
  <si>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</si>
  <si>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</si>
  <si>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</si>
  <si>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</si>
  <si>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</si>
  <si>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</si>
  <si>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</si>
  <si>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</si>
  <si>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</si>
  <si>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</si>
  <si>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</si>
  <si>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</si>
  <si>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</si>
  <si>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</si>
  <si>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</si>
  <si>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</si>
  <si>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</si>
  <si>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</si>
  <si>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</si>
  <si>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</si>
  <si>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</si>
  <si>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</si>
  <si>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</si>
  <si>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</si>
  <si>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</si>
  <si>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</si>
  <si>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</si>
  <si>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</si>
  <si>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</si>
  <si>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</si>
  <si>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</si>
  <si>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</si>
  <si>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</si>
  <si>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</si>
  <si>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</si>
  <si>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</si>
  <si>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</si>
  <si>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</si>
  <si>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</si>
  <si>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</si>
  <si>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</si>
  <si>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</si>
  <si>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</si>
  <si>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</si>
  <si>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</si>
  <si>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</si>
  <si>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</si>
  <si>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</si>
  <si>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</si>
  <si>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</si>
  <si>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</si>
  <si>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</si>
  <si>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</si>
  <si>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</si>
  <si>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</si>
  <si>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</si>
  <si>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</si>
  <si>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</si>
  <si>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</si>
  <si>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</si>
  <si>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</si>
  <si>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</si>
  <si>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</si>
  <si>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</si>
  <si>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</si>
  <si>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</si>
  <si>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</si>
  <si>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</si>
  <si>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</si>
  <si>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</si>
  <si>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</si>
  <si>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</si>
  <si>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</si>
  <si>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</si>
  <si>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</si>
  <si>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</si>
  <si>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</si>
  <si>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</si>
  <si>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</si>
  <si>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</si>
  <si>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</si>
  <si>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</si>
  <si>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</si>
  <si>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</si>
  <si>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</si>
  <si>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</si>
  <si>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</si>
  <si>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</si>
  <si>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</si>
  <si>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</si>
  <si>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</si>
  <si>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</si>
  <si>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</si>
  <si>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</si>
  <si>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</si>
  <si>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</si>
  <si>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</si>
  <si>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</si>
  <si>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</si>
  <si>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</si>
  <si>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</si>
  <si>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</si>
  <si>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</si>
  <si>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</si>
  <si>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</si>
  <si>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</si>
  <si>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</si>
  <si>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</si>
  <si>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</si>
  <si>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</si>
  <si>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</si>
  <si>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</si>
  <si>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</si>
  <si>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</si>
  <si>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</si>
  <si>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</si>
  <si>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</si>
  <si>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</si>
  <si>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</si>
  <si>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</si>
  <si>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</si>
  <si>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</si>
  <si>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</si>
  <si>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</si>
  <si>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</si>
  <si>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</si>
  <si>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</si>
  <si>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</si>
  <si>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</si>
  <si>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</si>
  <si>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</si>
  <si>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</si>
  <si>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</si>
  <si>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</si>
  <si>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</si>
  <si>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</si>
  <si>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</si>
  <si>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</si>
  <si>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</si>
  <si>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</si>
  <si>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</si>
  <si>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</si>
  <si>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</si>
  <si>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</si>
  <si>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</si>
  <si>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</si>
  <si>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</si>
  <si>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</si>
  <si>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</si>
  <si>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</si>
  <si>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</si>
  <si>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</si>
  <si>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</si>
  <si>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</si>
  <si>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</si>
  <si>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</si>
  <si>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</si>
  <si>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</si>
  <si>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</si>
  <si>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</si>
  <si>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</si>
  <si>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</si>
  <si>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</si>
  <si>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</si>
  <si>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</si>
  <si>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</si>
  <si>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</si>
  <si>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</si>
  <si>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</si>
  <si>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</si>
  <si>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</si>
  <si>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</si>
  <si>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</si>
  <si>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</si>
  <si>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</si>
  <si>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</si>
  <si>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</si>
  <si>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</si>
  <si>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</si>
  <si>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</si>
  <si>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</si>
  <si>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</si>
  <si>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</si>
  <si>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</si>
  <si>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</si>
  <si>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</si>
  <si>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</si>
  <si>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</si>
  <si>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</si>
  <si>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</si>
  <si>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</si>
  <si>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</si>
  <si>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</si>
  <si>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</si>
  <si>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</si>
  <si>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</si>
  <si>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</si>
  <si>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</si>
  <si>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</si>
  <si>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</si>
  <si>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</si>
  <si>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</si>
  <si>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</si>
  <si>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</si>
  <si>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</si>
  <si>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</si>
  <si>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</si>
  <si>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</si>
  <si>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</si>
  <si>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</si>
  <si>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</si>
  <si>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</si>
  <si>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</si>
  <si>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</si>
  <si>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</si>
  <si>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</si>
  <si>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</si>
  <si>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</si>
  <si>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</si>
  <si>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</si>
  <si>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</si>
  <si>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</si>
  <si>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</si>
  <si>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</si>
  <si>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</si>
  <si>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</si>
  <si>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</si>
  <si>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</si>
  <si>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</si>
  <si>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</si>
  <si>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</si>
  <si>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</si>
  <si>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</si>
  <si>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</si>
  <si>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</si>
  <si>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</si>
  <si>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</si>
  <si>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</si>
  <si>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</si>
  <si>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</si>
  <si>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</si>
  <si>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</si>
  <si>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</si>
  <si>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</si>
  <si>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</si>
  <si>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</si>
  <si>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</si>
  <si>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</si>
  <si>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</si>
  <si>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</si>
  <si>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</si>
  <si>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</si>
  <si>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</si>
  <si>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</si>
  <si>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</si>
  <si>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</si>
  <si>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</si>
  <si>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</si>
  <si>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</si>
  <si>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</si>
  <si>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</si>
  <si>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</si>
  <si>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</si>
  <si>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</si>
  <si>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</si>
  <si>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</si>
  <si>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</si>
  <si>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</si>
  <si>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</si>
  <si>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</si>
  <si>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</si>
  <si>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</si>
  <si>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</si>
  <si>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</si>
  <si>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</si>
  <si>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</si>
  <si>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</si>
  <si>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</si>
  <si>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</si>
  <si>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</si>
  <si>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</si>
  <si>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</si>
  <si>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</si>
  <si>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</si>
  <si>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</si>
  <si>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</si>
  <si>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</si>
  <si>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</si>
  <si>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</si>
  <si>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</si>
  <si>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</si>
  <si>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</si>
  <si>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</si>
  <si>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</si>
  <si>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</si>
  <si>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</si>
  <si>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</si>
  <si>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</si>
  <si>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</si>
  <si>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</si>
  <si>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</si>
  <si>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</si>
  <si>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</si>
  <si>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</si>
  <si>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</si>
  <si>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</si>
  <si>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</si>
  <si>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</si>
  <si>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</si>
  <si>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</si>
  <si>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</si>
  <si>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</si>
  <si>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</si>
  <si>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</si>
  <si>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</si>
  <si>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</si>
  <si>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</si>
  <si>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</si>
  <si>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</si>
  <si>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</si>
  <si>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</si>
  <si>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</si>
  <si>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</si>
  <si>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</si>
  <si>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</si>
  <si>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</si>
  <si>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</si>
  <si>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</si>
  <si>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</si>
  <si>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</si>
  <si>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</si>
  <si>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</si>
  <si>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</si>
  <si>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</si>
  <si>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</si>
  <si>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</si>
  <si>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</si>
  <si>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</si>
  <si>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</si>
  <si>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</si>
  <si>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</si>
  <si>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</si>
  <si>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</si>
  <si>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</si>
  <si>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</si>
  <si>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</si>
  <si>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</si>
  <si>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</si>
  <si>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</si>
  <si>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</si>
  <si>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</si>
  <si>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</si>
  <si>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</si>
  <si>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</si>
  <si>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</si>
  <si>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</si>
  <si>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</si>
  <si>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</si>
  <si>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</si>
  <si>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</si>
  <si>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</si>
  <si>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</si>
  <si>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</si>
  <si>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</si>
  <si>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</si>
  <si>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</si>
  <si>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</si>
  <si>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</si>
  <si>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</si>
  <si>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</si>
  <si>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</si>
  <si>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</si>
  <si>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</si>
  <si>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</si>
  <si>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</si>
  <si>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</si>
  <si>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</si>
  <si>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</si>
  <si>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</si>
  <si>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</si>
  <si>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</si>
  <si>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</si>
  <si>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</si>
  <si>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</si>
  <si>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</si>
  <si>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</si>
  <si>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</si>
  <si>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</si>
  <si>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</si>
  <si>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</si>
  <si>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</si>
  <si>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</si>
  <si>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</si>
  <si>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</si>
  <si>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</si>
  <si>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</si>
  <si>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</si>
  <si>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</si>
  <si>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</si>
  <si>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</si>
  <si>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</si>
  <si>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</si>
  <si>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</si>
  <si>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</si>
  <si>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</si>
  <si>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</si>
  <si>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</si>
  <si>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</si>
  <si>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</si>
  <si>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</si>
  <si>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</si>
  <si>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</si>
  <si>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</si>
  <si>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</si>
  <si>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</si>
  <si>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</si>
  <si>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</si>
  <si>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</si>
  <si>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</si>
  <si>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</si>
  <si>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</si>
  <si>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</si>
  <si>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</si>
  <si>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</si>
  <si>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</si>
  <si>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</si>
  <si>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</si>
  <si>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</si>
  <si>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</si>
  <si>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</si>
  <si>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</si>
  <si>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</si>
  <si>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</si>
  <si>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</si>
  <si>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</si>
  <si>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</si>
  <si>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</si>
  <si>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</si>
  <si>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</si>
  <si>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</si>
  <si>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</si>
  <si>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</si>
  <si>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</si>
  <si>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</si>
  <si>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</si>
  <si>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</si>
  <si>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</si>
  <si>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</si>
  <si>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</si>
  <si>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</si>
  <si>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</si>
  <si>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</si>
  <si>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</si>
  <si>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</si>
  <si>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</si>
  <si>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</si>
  <si>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</si>
  <si>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</si>
  <si>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</si>
  <si>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</si>
  <si>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</si>
  <si>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</si>
  <si>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</si>
  <si>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</si>
  <si>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</si>
  <si>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</si>
  <si>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</si>
  <si>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</si>
  <si>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</si>
  <si>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</si>
  <si>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</si>
  <si>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</si>
  <si>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</si>
  <si>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</si>
  <si>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</si>
  <si>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</si>
  <si>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</si>
  <si>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</si>
  <si>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</si>
  <si>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</si>
  <si>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</si>
  <si>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</si>
  <si>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</si>
  <si>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</si>
  <si>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</si>
  <si>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</si>
  <si>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</si>
  <si>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</si>
  <si>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</si>
  <si>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</si>
  <si>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</si>
  <si>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</si>
  <si>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</si>
  <si>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</si>
  <si>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</si>
  <si>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</si>
  <si>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</si>
  <si>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</si>
  <si>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</si>
  <si>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</si>
  <si>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</si>
  <si>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</si>
  <si>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</si>
  <si>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</si>
  <si>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</si>
  <si>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</si>
  <si>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</si>
  <si>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</si>
  <si>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</si>
  <si>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</si>
  <si>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</si>
  <si>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</si>
  <si>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</si>
  <si>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</si>
  <si>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</si>
  <si>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</si>
  <si>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</si>
  <si>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</si>
  <si>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</si>
  <si>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</si>
  <si>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</si>
  <si>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</si>
  <si>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</si>
  <si>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</si>
  <si>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</si>
  <si>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</si>
  <si>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</si>
  <si>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</si>
  <si>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</si>
  <si>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</si>
  <si>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</si>
  <si>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</si>
  <si>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</si>
  <si>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</si>
  <si>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</si>
  <si>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</si>
  <si>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</si>
  <si>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</si>
  <si>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</si>
  <si>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</si>
  <si>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</si>
  <si>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</si>
  <si>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</si>
  <si>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</si>
  <si>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</si>
  <si>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</si>
  <si>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</si>
  <si>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</si>
  <si>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</si>
  <si>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</si>
  <si>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</si>
  <si>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</si>
  <si>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</si>
  <si>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</si>
  <si>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</si>
  <si>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</si>
  <si>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</si>
  <si>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</si>
  <si>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</si>
  <si>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</si>
  <si>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</si>
  <si>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</si>
  <si>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</si>
  <si>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</si>
  <si>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</si>
  <si>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</si>
  <si>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</si>
  <si>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</si>
  <si>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</si>
  <si>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</si>
  <si>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</si>
  <si>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</si>
  <si>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</si>
  <si>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</si>
  <si>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</si>
  <si>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</si>
  <si>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</si>
  <si>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</si>
  <si>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</si>
  <si>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</si>
  <si>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</si>
  <si>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</si>
  <si>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</si>
  <si>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</si>
  <si>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</si>
  <si>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</si>
  <si>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</si>
  <si>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</si>
  <si>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</si>
  <si>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</si>
  <si>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</si>
  <si>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</si>
  <si>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</si>
  <si>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</si>
  <si>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</si>
  <si>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</si>
  <si>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</si>
  <si>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</si>
  <si>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</si>
  <si>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</si>
  <si>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</si>
  <si>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</si>
  <si>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</si>
  <si>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</si>
  <si>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</si>
  <si>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</si>
  <si>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</si>
  <si>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</si>
  <si>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</si>
  <si>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</si>
  <si>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</si>
  <si>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</si>
  <si>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</si>
  <si>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</si>
  <si>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</si>
  <si>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</si>
  <si>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</si>
  <si>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</si>
  <si>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</si>
  <si>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</si>
  <si>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</si>
  <si>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</si>
  <si>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</si>
  <si>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</si>
  <si>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</si>
  <si>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</si>
  <si>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</si>
  <si>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</si>
  <si>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</si>
  <si>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</si>
  <si>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</si>
  <si>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</si>
  <si>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</si>
  <si>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</si>
  <si>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</si>
  <si>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</si>
  <si>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</si>
  <si>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</si>
  <si>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</si>
  <si>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</si>
  <si>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</si>
  <si>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</si>
  <si>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</si>
  <si>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</si>
  <si>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</si>
  <si>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</si>
  <si>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</si>
  <si>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</si>
  <si>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</si>
  <si>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</si>
  <si>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</si>
  <si>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</si>
  <si>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</si>
  <si>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</si>
  <si>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</si>
  <si>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</si>
  <si>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</si>
  <si>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</si>
  <si>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</si>
  <si>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</si>
  <si>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</si>
  <si>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</si>
  <si>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</si>
  <si>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</si>
  <si>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</si>
  <si>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</si>
  <si>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</si>
  <si>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</si>
  <si>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</si>
  <si>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</si>
  <si>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</si>
  <si>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</si>
  <si>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</si>
  <si>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</si>
  <si>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</si>
  <si>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</si>
  <si>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</si>
  <si>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</si>
  <si>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</si>
  <si>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</si>
  <si>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</si>
  <si>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</si>
  <si>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</si>
  <si>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</si>
  <si>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</si>
  <si>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</si>
  <si>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</si>
  <si>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</si>
  <si>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</si>
  <si>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</si>
  <si>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</si>
  <si>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</si>
  <si>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</si>
  <si>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</si>
  <si>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</si>
  <si>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</si>
  <si>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</si>
  <si>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</si>
  <si>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</si>
  <si>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</si>
  <si>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</si>
  <si>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</si>
  <si>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</si>
  <si>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</si>
  <si>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</si>
  <si>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</si>
  <si>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</si>
  <si>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</si>
  <si>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</si>
  <si>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</si>
  <si>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</si>
  <si>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</si>
  <si>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</si>
  <si>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</si>
  <si>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</si>
  <si>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</si>
  <si>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</si>
  <si>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</si>
  <si>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</si>
  <si>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</si>
  <si>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</si>
  <si>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</si>
  <si>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</si>
  <si>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</si>
  <si>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</si>
  <si>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</si>
  <si>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</si>
  <si>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</si>
  <si>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</si>
  <si>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</si>
  <si>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</si>
  <si>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</si>
  <si>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</si>
  <si>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</si>
  <si>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</si>
  <si>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</si>
  <si>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</si>
  <si>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</si>
  <si>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</si>
  <si>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</si>
  <si>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</si>
  <si>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</si>
  <si>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</si>
  <si>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</si>
  <si>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</si>
  <si>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</si>
  <si>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</si>
  <si>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</si>
  <si>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</si>
  <si>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</si>
  <si>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</si>
  <si>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</si>
  <si>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</si>
  <si>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</si>
  <si>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</si>
  <si>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</si>
  <si>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</si>
  <si>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</si>
  <si>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</si>
  <si>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</si>
  <si>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</si>
  <si>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</si>
  <si>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</si>
  <si>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</si>
  <si>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</si>
  <si>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</si>
  <si>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</si>
  <si>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</si>
  <si>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</si>
  <si>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</si>
  <si>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</si>
  <si>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</si>
  <si>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</si>
  <si>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</si>
  <si>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</si>
  <si>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</si>
  <si>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</si>
  <si>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</si>
  <si>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</si>
  <si>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</si>
  <si>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</si>
  <si>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</si>
  <si>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</si>
  <si>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</si>
  <si>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</si>
  <si>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</si>
  <si>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</si>
  <si>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</si>
  <si>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</si>
  <si>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</si>
  <si>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</si>
  <si>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</si>
  <si>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</si>
  <si>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</si>
  <si>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</si>
  <si>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</si>
  <si>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</si>
  <si>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</si>
  <si>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</si>
  <si>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</si>
  <si>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</si>
  <si>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</si>
  <si>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</si>
  <si>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</si>
  <si>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</si>
  <si>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</si>
  <si>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</si>
  <si>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</si>
  <si>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</si>
  <si>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</si>
  <si>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</si>
  <si>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</si>
  <si>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</si>
  <si>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</si>
  <si>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</si>
  <si>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</si>
  <si>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</si>
  <si>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</si>
  <si>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</si>
  <si>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</si>
  <si>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</si>
  <si>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</si>
  <si>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</si>
  <si>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</si>
  <si>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</si>
  <si>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</si>
  <si>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</si>
  <si>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</si>
  <si>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</si>
  <si>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</si>
  <si>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</si>
  <si>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</si>
  <si>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</si>
  <si>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</si>
  <si>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</si>
  <si>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</si>
  <si>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</si>
  <si>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</si>
  <si>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</si>
  <si>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</si>
  <si>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</si>
  <si>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</si>
  <si>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</si>
  <si>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</si>
  <si>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</si>
  <si>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</si>
  <si>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</si>
  <si>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</si>
  <si>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</si>
  <si>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</si>
  <si>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</si>
  <si>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</si>
  <si>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</si>
  <si>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</si>
  <si>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</si>
  <si>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</si>
  <si>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</si>
  <si>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</si>
  <si>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</si>
  <si>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</si>
  <si>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</si>
  <si>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</si>
  <si>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</si>
  <si>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</si>
  <si>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</si>
  <si>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</si>
  <si>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</si>
  <si>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</si>
  <si>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</si>
  <si>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</si>
  <si>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</si>
  <si>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</si>
  <si>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</si>
  <si>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</si>
  <si>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</si>
  <si>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</si>
  <si>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</si>
  <si>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</si>
  <si>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</si>
  <si>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</si>
  <si>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</si>
  <si>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</si>
  <si>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</si>
  <si>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</si>
  <si>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</si>
  <si>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</si>
  <si>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</si>
  <si>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</si>
  <si>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</si>
  <si>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</si>
  <si>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</si>
  <si>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</si>
  <si>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</si>
  <si>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</si>
  <si>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</si>
  <si>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</si>
  <si>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</si>
  <si>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</si>
  <si>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</si>
  <si>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</si>
  <si>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</si>
  <si>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</si>
  <si>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</si>
  <si>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</si>
  <si>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</si>
  <si>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</si>
  <si>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</si>
  <si>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</si>
  <si>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</si>
  <si>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</si>
  <si>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</si>
  <si>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</si>
  <si>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</si>
  <si>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</si>
  <si>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</si>
  <si>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</si>
  <si>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</si>
  <si>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</si>
  <si>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</si>
  <si>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</si>
  <si>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</si>
  <si>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</si>
  <si>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</si>
  <si>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</si>
  <si>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</si>
  <si>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</si>
  <si>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</si>
  <si>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</si>
  <si>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</si>
  <si>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</si>
  <si>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</si>
  <si>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</si>
  <si>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</si>
  <si>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</si>
  <si>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</si>
  <si>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</si>
  <si>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</si>
  <si>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</si>
  <si>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</si>
  <si>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</si>
  <si>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</si>
  <si>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</si>
  <si>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</si>
  <si>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</si>
  <si>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</si>
  <si>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</si>
  <si>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</si>
  <si>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</si>
  <si>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</si>
  <si>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</si>
  <si>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</si>
  <si>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</si>
  <si>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</si>
  <si>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</si>
  <si>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</si>
  <si>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</si>
  <si>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</si>
  <si>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</si>
  <si>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</si>
  <si>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</si>
  <si>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</si>
  <si>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</si>
  <si>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</si>
  <si>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</si>
  <si>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</si>
  <si>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</si>
  <si>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</si>
  <si>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</si>
  <si>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</si>
  <si>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</si>
  <si>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</si>
  <si>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</si>
  <si>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</si>
  <si>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</si>
  <si>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</si>
  <si>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</si>
  <si>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</si>
  <si>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</si>
  <si>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</si>
  <si>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</si>
  <si>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</si>
  <si>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</si>
  <si>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</si>
  <si>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</si>
  <si>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</si>
  <si>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</si>
  <si>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</si>
  <si>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</si>
  <si>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</si>
  <si>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</si>
  <si>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</si>
  <si>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</si>
  <si>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</si>
  <si>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</si>
  <si>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</si>
  <si>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</si>
  <si>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</si>
  <si>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</si>
  <si>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</si>
  <si>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</si>
  <si>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</si>
  <si>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</si>
  <si>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</si>
  <si>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</si>
  <si>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</si>
  <si>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</si>
  <si>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</si>
  <si>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</si>
  <si>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</si>
  <si>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</si>
  <si>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</si>
  <si>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</si>
  <si>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</si>
  <si>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</si>
  <si>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</si>
  <si>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</si>
  <si>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</si>
  <si>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</si>
  <si>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</si>
  <si>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</si>
  <si>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</si>
  <si>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</si>
  <si>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</si>
  <si>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</si>
  <si>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</si>
  <si>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</si>
  <si>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</si>
  <si>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</si>
  <si>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</si>
  <si>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</si>
  <si>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</si>
  <si>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</si>
  <si>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</si>
  <si>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</si>
  <si>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</si>
  <si>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</si>
  <si>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</si>
  <si>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</si>
  <si>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</si>
  <si>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</si>
  <si>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</si>
  <si>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</si>
  <si>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</si>
  <si>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</si>
  <si>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</si>
  <si>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</si>
  <si>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</si>
  <si>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</si>
  <si>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</si>
  <si>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</si>
  <si>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</si>
  <si>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</si>
  <si>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</si>
  <si>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</si>
  <si>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</si>
  <si>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</si>
  <si>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</si>
  <si>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</si>
  <si>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</si>
  <si>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</si>
  <si>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</si>
  <si>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</si>
  <si>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</si>
  <si>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</si>
  <si>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</si>
  <si>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</si>
  <si>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</si>
  <si>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</si>
  <si>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</si>
  <si>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</si>
  <si>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</si>
  <si>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</si>
  <si>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</si>
  <si>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</si>
  <si>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</si>
  <si>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</si>
  <si>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</si>
  <si>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</si>
  <si>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</si>
  <si>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</si>
  <si>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</si>
  <si>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</si>
  <si>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</si>
  <si>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</si>
  <si>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</si>
  <si>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</si>
  <si>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</si>
  <si>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</si>
  <si>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</si>
  <si>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</si>
  <si>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</si>
  <si>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</si>
  <si>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</si>
  <si>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</si>
  <si>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</si>
  <si>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</si>
  <si>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</si>
  <si>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</si>
  <si>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</si>
  <si>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</si>
  <si>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</si>
  <si>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</si>
  <si>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</si>
  <si>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</si>
  <si>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</si>
  <si>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</si>
  <si>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</si>
  <si>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</si>
  <si>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</si>
  <si>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</si>
  <si>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</si>
  <si>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</si>
  <si>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</si>
  <si>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</si>
  <si>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</si>
  <si>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</si>
  <si>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</si>
  <si>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</si>
  <si>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</si>
  <si>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</si>
  <si>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</si>
  <si>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</si>
  <si>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</si>
  <si>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</si>
  <si>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</si>
  <si>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</si>
  <si>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</si>
  <si>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</si>
  <si>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</si>
  <si>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</si>
  <si>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</si>
  <si>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</si>
  <si>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</si>
  <si>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</si>
  <si>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</si>
  <si>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</si>
  <si>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</si>
  <si>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</si>
  <si>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</si>
  <si>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</si>
  <si>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</si>
  <si>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</si>
  <si>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</si>
  <si>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</si>
  <si>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</si>
  <si>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</si>
  <si>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</si>
  <si>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</si>
  <si>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</si>
  <si>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</si>
  <si>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</si>
  <si>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</si>
  <si>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</si>
  <si>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</si>
  <si>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</si>
  <si>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</si>
  <si>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</si>
  <si>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</si>
  <si>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</si>
  <si>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</si>
  <si>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</si>
  <si>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</si>
  <si>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</si>
  <si>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</si>
  <si>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</si>
  <si>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</si>
  <si>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</si>
  <si>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</si>
  <si>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</si>
  <si>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</si>
  <si>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</si>
  <si>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</si>
  <si>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</si>
  <si>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</si>
  <si>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</si>
  <si>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</si>
  <si>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</si>
  <si>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</si>
  <si>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</si>
  <si>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</si>
  <si>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</si>
  <si>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</si>
  <si>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</si>
  <si>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</si>
  <si>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</si>
  <si>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</si>
  <si>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</si>
  <si>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</si>
  <si>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</si>
  <si>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</si>
  <si>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</si>
  <si>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</si>
  <si>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</si>
  <si>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</si>
  <si>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</si>
  <si>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</si>
  <si>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</si>
  <si>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</si>
  <si>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</si>
  <si>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</si>
  <si>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</si>
  <si>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</si>
  <si>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</si>
  <si>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</si>
  <si>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</si>
  <si>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</si>
  <si>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</si>
  <si>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</si>
  <si>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</si>
  <si>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</si>
  <si>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</si>
  <si>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</si>
  <si>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</si>
  <si>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</si>
  <si>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</si>
  <si>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</si>
  <si>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</si>
  <si>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</si>
  <si>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</si>
  <si>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</si>
  <si>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</si>
  <si>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</si>
  <si>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</si>
  <si>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</si>
  <si>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</si>
  <si>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</si>
  <si>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</si>
  <si>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</si>
  <si>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</si>
  <si>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</si>
  <si>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</si>
  <si>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</si>
  <si>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</si>
  <si>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</si>
  <si>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</si>
  <si>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</si>
  <si>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</si>
  <si>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</si>
  <si>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</si>
  <si>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</si>
  <si>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</si>
  <si>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</si>
  <si>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</si>
  <si>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</si>
  <si>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</si>
  <si>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</si>
  <si>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</si>
  <si>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</si>
  <si>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</si>
  <si>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</si>
  <si>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</si>
  <si>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</si>
  <si>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</si>
  <si>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</si>
  <si>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</si>
  <si>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</si>
  <si>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</si>
  <si>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</si>
  <si>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</si>
  <si>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</si>
  <si>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</si>
  <si>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</si>
  <si>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</si>
  <si>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</si>
  <si>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</si>
  <si>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</si>
  <si>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</si>
  <si>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</si>
  <si>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</si>
  <si>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</si>
  <si>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</si>
  <si>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</si>
  <si>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</si>
  <si>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</si>
  <si>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</si>
  <si>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</si>
  <si>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</si>
  <si>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</si>
  <si>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</si>
  <si>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</si>
  <si>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</si>
  <si>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</si>
  <si>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</si>
  <si>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</si>
  <si>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</si>
  <si>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</si>
  <si>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</si>
  <si>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</si>
  <si>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</si>
  <si>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</si>
  <si>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</si>
  <si>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</si>
  <si>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</si>
  <si>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</si>
  <si>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</si>
  <si>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</si>
  <si>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</si>
  <si>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</si>
  <si>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</si>
  <si>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</si>
  <si>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</si>
  <si>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</si>
  <si>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</si>
  <si>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</si>
  <si>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</si>
  <si>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</si>
  <si>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</si>
  <si>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</si>
  <si>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</si>
  <si>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</si>
  <si>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</si>
  <si>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</si>
  <si>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</si>
  <si>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</si>
  <si>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</si>
  <si>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</si>
  <si>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</si>
  <si>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</si>
  <si>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</si>
  <si>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</si>
  <si>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</si>
  <si>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</si>
  <si>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</si>
  <si>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</si>
  <si>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</si>
  <si>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</si>
  <si>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</si>
  <si>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</si>
  <si>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</si>
  <si>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</si>
  <si>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</si>
  <si>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</si>
  <si>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</si>
  <si>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</si>
  <si>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</si>
  <si>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</si>
  <si>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</si>
  <si>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</si>
  <si>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</si>
  <si>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</si>
  <si>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</si>
  <si>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</si>
  <si>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</si>
  <si>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</si>
  <si>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</si>
  <si>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</si>
  <si>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</si>
  <si>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</si>
  <si>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</si>
  <si>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</si>
  <si>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</si>
  <si>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</si>
  <si>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</si>
  <si>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</si>
  <si>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</si>
  <si>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</si>
  <si>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</si>
  <si>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</si>
  <si>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</si>
  <si>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</si>
  <si>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</si>
  <si>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</si>
  <si>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</si>
  <si>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</si>
  <si>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</si>
  <si>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</si>
  <si>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</si>
  <si>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</si>
  <si>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</si>
  <si>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</si>
  <si>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</si>
  <si>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</si>
  <si>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</si>
  <si>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</si>
  <si>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</si>
  <si>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</si>
  <si>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</si>
  <si>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</si>
  <si>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</si>
  <si>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</si>
  <si>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</si>
  <si>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</si>
  <si>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</si>
  <si>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</si>
  <si>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</si>
  <si>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</si>
  <si>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</si>
  <si>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</si>
  <si>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</si>
  <si>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</si>
  <si>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</si>
  <si>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</si>
  <si>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</si>
  <si>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</si>
  <si>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</si>
  <si>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</si>
  <si>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</si>
  <si>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</si>
  <si>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</si>
  <si>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</si>
  <si>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</si>
  <si>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</si>
  <si>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</si>
  <si>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</si>
  <si>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</si>
  <si>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</si>
  <si>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</si>
  <si>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</si>
  <si>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</si>
  <si>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</si>
  <si>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</si>
  <si>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</si>
  <si>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</si>
  <si>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</si>
  <si>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</si>
  <si>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</si>
  <si>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</si>
  <si>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</si>
  <si>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</si>
  <si>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</si>
  <si>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</si>
  <si>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</si>
  <si>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</si>
  <si>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</si>
  <si>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</si>
  <si>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</si>
  <si>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</si>
  <si>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</si>
  <si>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</si>
  <si>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</si>
  <si>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</si>
  <si>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</si>
  <si>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</si>
  <si>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</si>
  <si>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</si>
  <si>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</si>
  <si>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</si>
  <si>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</si>
  <si>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</si>
  <si>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</si>
  <si>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</si>
  <si>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</si>
  <si>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</si>
  <si>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</si>
  <si>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</si>
  <si>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</si>
  <si>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</si>
  <si>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</si>
  <si>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</si>
  <si>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</si>
  <si>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</si>
  <si>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</si>
  <si>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</si>
  <si>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</si>
  <si>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</si>
  <si>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</si>
  <si>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</si>
  <si>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</si>
  <si>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</si>
  <si>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</si>
  <si>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</si>
  <si>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</si>
  <si>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</si>
  <si>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</si>
  <si>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</si>
  <si>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</si>
  <si>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</si>
  <si>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</si>
  <si>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</si>
  <si>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</si>
  <si>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</si>
  <si>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</si>
  <si>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</si>
  <si>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</si>
  <si>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</si>
  <si>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</si>
  <si>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</si>
  <si>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</si>
  <si>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</si>
  <si>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</si>
  <si>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</si>
  <si>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</si>
  <si>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</si>
  <si>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</si>
  <si>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</si>
  <si>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</si>
  <si>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</si>
  <si>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</si>
  <si>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</si>
  <si>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</si>
  <si>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</si>
  <si>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</si>
  <si>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</si>
  <si>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</si>
  <si>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</si>
  <si>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</si>
  <si>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</si>
  <si>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</si>
  <si>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</si>
  <si>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</si>
  <si>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</si>
  <si>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</si>
  <si>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</si>
  <si>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</si>
  <si>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</si>
  <si>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</si>
  <si>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</si>
  <si>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</si>
  <si>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</si>
  <si>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</si>
  <si>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</si>
  <si>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</si>
  <si>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</si>
  <si>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</si>
  <si>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</si>
  <si>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</si>
  <si>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</si>
  <si>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</si>
  <si>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</si>
  <si>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</si>
  <si>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</si>
  <si>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</si>
  <si>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</si>
  <si>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</si>
  <si>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</si>
  <si>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</si>
  <si>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</si>
  <si>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</si>
  <si>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</si>
  <si>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</si>
  <si>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</si>
  <si>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</si>
  <si>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</si>
  <si>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</si>
  <si>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</si>
  <si>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</si>
  <si>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</si>
  <si>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</si>
  <si>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</si>
  <si>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</si>
  <si>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</si>
  <si>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</si>
  <si>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</si>
  <si>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</si>
  <si>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</si>
  <si>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</si>
  <si>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</si>
  <si>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</si>
  <si>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</si>
  <si>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</si>
  <si>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</si>
  <si>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</si>
  <si>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</si>
  <si>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</si>
  <si>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</si>
  <si>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</si>
  <si>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</si>
  <si>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</si>
  <si>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</si>
  <si>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</si>
  <si>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</si>
  <si>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</si>
  <si>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</si>
  <si>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</si>
  <si>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</si>
  <si>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</si>
  <si>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</si>
  <si>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</si>
  <si>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</si>
  <si>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</si>
  <si>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</si>
  <si>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</si>
  <si>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</si>
  <si>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</si>
  <si>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</si>
  <si>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</si>
  <si>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</si>
  <si>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</si>
  <si>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</si>
  <si>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</si>
  <si>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</si>
  <si>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</si>
  <si>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</si>
  <si>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</si>
  <si>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</si>
  <si>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</si>
  <si>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</si>
  <si>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</si>
  <si>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</si>
  <si>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</si>
  <si>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</si>
  <si>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</si>
  <si>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</si>
  <si>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</si>
  <si>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</si>
  <si>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</si>
  <si>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</si>
  <si>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</si>
  <si>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</si>
  <si>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</si>
  <si>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</si>
  <si>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</si>
  <si>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</si>
  <si>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</si>
  <si>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</si>
  <si>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</si>
  <si>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</si>
  <si>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</si>
  <si>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</si>
  <si>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</si>
  <si>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</si>
  <si>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</si>
  <si>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</si>
  <si>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</si>
  <si>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</si>
  <si>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</si>
  <si>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</si>
  <si>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</si>
  <si>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</si>
  <si>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</si>
  <si>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</si>
  <si>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</si>
  <si>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</si>
  <si>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</si>
  <si>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</si>
  <si>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</si>
  <si>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</si>
  <si>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</si>
  <si>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</si>
  <si>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</si>
  <si>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</si>
  <si>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</si>
  <si>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</si>
  <si>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</si>
  <si>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</si>
  <si>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</si>
  <si>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</si>
  <si>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</si>
  <si>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</si>
  <si>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</si>
  <si>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</si>
  <si>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</si>
  <si>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</si>
  <si>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</si>
  <si>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</si>
  <si>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</si>
  <si>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</si>
  <si>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</si>
  <si>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</si>
  <si>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</si>
  <si>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</si>
  <si>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</si>
  <si>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</si>
  <si>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</si>
  <si>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</si>
  <si>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</si>
  <si>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</si>
  <si>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</si>
  <si>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</si>
  <si>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</si>
  <si>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</si>
  <si>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</si>
  <si>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</si>
  <si>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</si>
  <si>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</si>
  <si>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</si>
  <si>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</si>
  <si>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</si>
  <si>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</si>
  <si>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</si>
  <si>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</si>
  <si>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</si>
  <si>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</si>
  <si>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</si>
  <si>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</si>
  <si>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</si>
  <si>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</si>
  <si>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</si>
  <si>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</si>
  <si>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</si>
  <si>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</si>
  <si>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</si>
  <si>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</si>
  <si>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</si>
  <si>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</si>
  <si>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</si>
  <si>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</si>
  <si>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</si>
  <si>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</si>
  <si>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</si>
  <si>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</si>
  <si>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</si>
  <si>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</si>
  <si>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</si>
  <si>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</si>
  <si>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</si>
  <si>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</si>
  <si>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</si>
  <si>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</si>
  <si>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</si>
  <si>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</si>
  <si>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</si>
  <si>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</si>
  <si>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</si>
  <si>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</si>
  <si>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</si>
  <si>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</si>
  <si>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</si>
  <si>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</si>
  <si>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</si>
  <si>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</si>
  <si>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</si>
  <si>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</si>
  <si>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</si>
  <si>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</si>
  <si>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</si>
  <si>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</si>
  <si>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</si>
  <si>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</si>
  <si>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</si>
  <si>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</si>
  <si>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</si>
  <si>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</si>
  <si>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</si>
  <si>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</si>
  <si>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</si>
  <si>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</si>
  <si>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</si>
  <si>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</si>
  <si>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</si>
  <si>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</si>
  <si>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</si>
  <si>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</si>
  <si>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</si>
  <si>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</si>
  <si>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</si>
  <si>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</si>
  <si>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</si>
  <si>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</si>
  <si>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</si>
  <si>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</si>
  <si>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</si>
  <si>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</si>
  <si>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</si>
  <si>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</si>
  <si>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</si>
  <si>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</si>
  <si>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</si>
  <si>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</si>
  <si>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</si>
  <si>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</si>
  <si>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</si>
  <si>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</si>
  <si>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</si>
  <si>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</si>
  <si>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</si>
  <si>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</si>
  <si>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</si>
  <si>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</si>
  <si>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</si>
  <si>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</si>
  <si>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</si>
  <si>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</si>
  <si>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</si>
  <si>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</si>
  <si>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</si>
  <si>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</si>
  <si>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</si>
  <si>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</si>
  <si>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</si>
  <si>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</si>
  <si>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</si>
  <si>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</si>
  <si>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</si>
  <si>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</si>
  <si>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</si>
  <si>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</si>
  <si>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</si>
  <si>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</si>
  <si>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</si>
  <si>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</si>
  <si>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</si>
  <si>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</si>
  <si>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</si>
  <si>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</si>
  <si>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</si>
  <si>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</si>
  <si>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</si>
  <si>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</si>
  <si>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</si>
  <si>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</si>
  <si>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</si>
  <si>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</si>
  <si>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</si>
  <si>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</si>
  <si>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</si>
  <si>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</si>
  <si>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</si>
  <si>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</si>
  <si>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</si>
  <si>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</si>
  <si>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</si>
  <si>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</si>
  <si>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</si>
  <si>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</si>
  <si>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</si>
  <si>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</si>
  <si>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</si>
  <si>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</si>
  <si>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</si>
  <si>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</si>
  <si>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</si>
  <si>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</si>
  <si>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</si>
  <si>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</si>
  <si>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</si>
  <si>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</si>
  <si>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</si>
  <si>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</si>
  <si>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</si>
  <si>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</si>
  <si>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</si>
  <si>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</si>
  <si>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</si>
  <si>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</si>
  <si>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</si>
  <si>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</si>
  <si>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</si>
  <si>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</si>
  <si>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</si>
  <si>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</si>
  <si>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</si>
  <si>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</si>
  <si>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</si>
  <si>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</si>
  <si>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</si>
  <si>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</si>
  <si>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</si>
  <si>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</si>
  <si>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</si>
  <si>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</si>
  <si>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</si>
  <si>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</si>
  <si>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</si>
  <si>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</si>
  <si>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</si>
  <si>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</si>
  <si>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</si>
  <si>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</si>
  <si>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</si>
  <si>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</si>
  <si>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</si>
  <si>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</si>
  <si>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</si>
  <si>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</si>
  <si>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</si>
  <si>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</si>
  <si>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</si>
  <si>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</si>
  <si>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</si>
  <si>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</si>
  <si>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</si>
  <si>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</si>
  <si>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</si>
  <si>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</si>
  <si>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</si>
  <si>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</si>
  <si>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</si>
  <si>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</si>
  <si>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</si>
  <si>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</si>
  <si>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</si>
  <si>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</si>
  <si>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</si>
  <si>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</si>
  <si>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</si>
  <si>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</si>
  <si>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</si>
  <si>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</si>
  <si>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</si>
  <si>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</si>
  <si>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</si>
  <si>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</si>
  <si>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</si>
  <si>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</si>
  <si>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</si>
  <si>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</si>
  <si>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</si>
  <si>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</si>
  <si>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</si>
  <si>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</si>
  <si>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</si>
  <si>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</si>
  <si>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</si>
  <si>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</si>
  <si>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</si>
  <si>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</si>
  <si>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</si>
  <si>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</si>
  <si>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</si>
  <si>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</si>
  <si>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</si>
  <si>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</si>
  <si>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</si>
  <si>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</si>
  <si>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</si>
  <si>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</si>
  <si>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</si>
  <si>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</si>
  <si>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</si>
  <si>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</si>
  <si>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</si>
  <si>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</si>
  <si>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</si>
  <si>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</si>
  <si>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</si>
  <si>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</si>
  <si>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</si>
  <si>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</si>
  <si>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</si>
  <si>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</si>
  <si>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</si>
  <si>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</si>
  <si>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</si>
  <si>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</si>
  <si>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</si>
  <si>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</si>
  <si>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</si>
  <si>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</si>
  <si>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</si>
  <si>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</si>
  <si>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</si>
  <si>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</si>
  <si>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</si>
  <si>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</si>
  <si>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</si>
  <si>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</si>
  <si>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</si>
  <si>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</si>
  <si>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</si>
  <si>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</si>
  <si>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</si>
  <si>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</si>
  <si>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</si>
  <si>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</si>
  <si>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</si>
  <si>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</si>
  <si>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</si>
  <si>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</si>
  <si>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</si>
  <si>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</si>
  <si>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</si>
  <si>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</si>
  <si>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</si>
  <si>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</si>
  <si>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</si>
  <si>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</si>
  <si>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</si>
  <si>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</si>
  <si>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</si>
  <si>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</si>
  <si>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</si>
  <si>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</si>
  <si>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</si>
  <si>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</si>
  <si>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</si>
  <si>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</si>
  <si>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</si>
  <si>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</si>
  <si>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</si>
  <si>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</si>
  <si>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</si>
  <si>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</si>
  <si>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</si>
  <si>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</si>
  <si>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</si>
  <si>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</si>
  <si>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</si>
  <si>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</si>
  <si>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</si>
  <si>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</si>
  <si>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</si>
  <si>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</si>
  <si>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</si>
  <si>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</si>
  <si>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</si>
  <si>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</si>
  <si>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</si>
  <si>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</si>
  <si>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</si>
  <si>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</si>
  <si>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</si>
  <si>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</si>
  <si>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</si>
  <si>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</si>
  <si>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</si>
  <si>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</si>
  <si>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</si>
  <si>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</si>
  <si>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</si>
  <si>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</si>
  <si>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</si>
  <si>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</si>
  <si>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</si>
  <si>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</si>
  <si>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</si>
  <si>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</si>
  <si>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</si>
  <si>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</si>
  <si>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</si>
  <si>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</si>
  <si>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</si>
  <si>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</si>
  <si>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</si>
  <si>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</si>
  <si>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</si>
  <si>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</si>
  <si>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</si>
  <si>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</si>
  <si>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</si>
  <si>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</si>
  <si>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</si>
  <si>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</si>
  <si>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</si>
  <si>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</si>
  <si>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</si>
  <si>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</si>
  <si>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</si>
  <si>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</si>
  <si>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</si>
  <si>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</si>
  <si>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</si>
  <si>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</si>
  <si>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</si>
  <si>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</si>
  <si>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</si>
  <si>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</si>
  <si>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</si>
  <si>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</si>
  <si>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</si>
  <si>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</si>
  <si>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</si>
  <si>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</si>
  <si>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</si>
  <si>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</si>
  <si>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</si>
  <si>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</si>
  <si>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</si>
  <si>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</si>
  <si>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</si>
  <si>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</si>
  <si>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</si>
  <si>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</si>
  <si>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</si>
  <si>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</si>
  <si>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</si>
  <si>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</si>
  <si>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</si>
  <si>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</si>
  <si>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</si>
  <si>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</si>
  <si>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</si>
  <si>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</si>
  <si>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</si>
  <si>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</si>
  <si>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</si>
  <si>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</si>
  <si>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</si>
  <si>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</si>
  <si>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</si>
  <si>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</si>
  <si>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</si>
  <si>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</si>
  <si>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</si>
  <si>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</si>
  <si>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</si>
  <si>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</si>
  <si>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</si>
  <si>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</si>
  <si>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</si>
  <si>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</si>
  <si>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</si>
  <si>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</si>
  <si>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</si>
  <si>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</si>
  <si>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</si>
  <si>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</si>
  <si>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</si>
  <si>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</si>
  <si>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</si>
  <si>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</si>
  <si>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</si>
  <si>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</si>
  <si>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</si>
  <si>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</si>
  <si>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</si>
  <si>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</si>
  <si>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</si>
  <si>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</si>
  <si>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</si>
  <si>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</si>
  <si>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</si>
  <si>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</si>
  <si>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</si>
  <si>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</si>
  <si>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</si>
  <si>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</si>
  <si>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</si>
  <si>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</si>
  <si>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</si>
  <si>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</si>
  <si>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</si>
  <si>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</si>
  <si>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</si>
  <si>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</si>
  <si>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</si>
  <si>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</si>
  <si>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</si>
  <si>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</si>
  <si>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</si>
  <si>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</si>
  <si>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</si>
  <si>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</si>
  <si>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</si>
  <si>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</si>
  <si>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</si>
  <si>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</si>
  <si>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</si>
  <si>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</si>
  <si>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</si>
  <si>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</si>
  <si>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</si>
  <si>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</si>
  <si>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</si>
  <si>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</si>
  <si>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</si>
  <si>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</si>
  <si>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</si>
  <si>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</si>
  <si>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</si>
  <si>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</si>
  <si>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</si>
  <si>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</si>
  <si>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</si>
  <si>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</si>
  <si>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</si>
  <si>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</si>
  <si>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</si>
  <si>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</si>
  <si>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</si>
  <si>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</si>
  <si>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</si>
  <si>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</si>
  <si>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</si>
  <si>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</si>
  <si>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</si>
  <si>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</si>
  <si>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</si>
  <si>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</si>
  <si>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</si>
  <si>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</si>
  <si>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</si>
  <si>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</si>
  <si>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</si>
  <si>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</si>
  <si>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</si>
  <si>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</si>
  <si>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</si>
  <si>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</si>
  <si>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</si>
  <si>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</si>
  <si>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</si>
  <si>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</si>
  <si>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</si>
  <si>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</si>
  <si>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</si>
  <si>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</si>
  <si>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</si>
  <si>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</si>
  <si>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</si>
  <si>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</si>
  <si>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</si>
  <si>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</si>
  <si>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</si>
  <si>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</si>
  <si>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</si>
  <si>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</si>
  <si>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</si>
  <si>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</si>
  <si>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</si>
  <si>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</si>
  <si>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</si>
  <si>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</si>
  <si>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</si>
  <si>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</si>
  <si>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</si>
  <si>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</si>
  <si>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</si>
  <si>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</si>
  <si>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</si>
  <si>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</si>
  <si>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</si>
  <si>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</si>
  <si>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</si>
  <si>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</si>
  <si>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</si>
  <si>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</si>
  <si>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</si>
  <si>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</si>
  <si>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</si>
  <si>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</si>
  <si>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</si>
  <si>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</si>
  <si>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</si>
  <si>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</si>
  <si>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</si>
  <si>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</si>
  <si>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</si>
  <si>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</si>
  <si>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</si>
  <si>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</si>
  <si>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</si>
  <si>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</si>
  <si>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</si>
  <si>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</si>
  <si>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</si>
  <si>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</si>
  <si>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</si>
  <si>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</si>
  <si>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</si>
  <si>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</si>
  <si>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</si>
  <si>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</si>
  <si>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</si>
  <si>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</si>
  <si>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</si>
  <si>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</si>
  <si>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</si>
  <si>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</si>
  <si>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</si>
  <si>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</si>
  <si>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</si>
  <si>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</si>
  <si>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</si>
  <si>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</si>
  <si>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</si>
  <si>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</si>
  <si>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</si>
  <si>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</si>
  <si>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</si>
  <si>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</si>
  <si>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</si>
  <si>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</si>
  <si>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</si>
  <si>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</si>
  <si>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</si>
  <si>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</si>
  <si>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</si>
  <si>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</si>
  <si>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</si>
  <si>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</si>
  <si>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</si>
  <si>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</si>
  <si>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</si>
  <si>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</si>
  <si>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</si>
  <si>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</si>
  <si>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</si>
  <si>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</si>
  <si>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</si>
  <si>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</si>
  <si>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</si>
  <si>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</si>
  <si>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</si>
  <si>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</si>
  <si>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</si>
  <si>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</si>
  <si>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</si>
  <si>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</si>
  <si>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</si>
  <si>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</si>
  <si>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</si>
  <si>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</si>
  <si>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</si>
  <si>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</si>
  <si>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</si>
  <si>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</si>
  <si>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</si>
  <si>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</si>
  <si>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</si>
  <si>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</si>
  <si>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</si>
  <si>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</si>
  <si>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</si>
  <si>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</si>
  <si>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</si>
  <si>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</si>
  <si>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</si>
  <si>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</si>
  <si>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</si>
  <si>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</si>
  <si>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</si>
  <si>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</si>
  <si>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</si>
  <si>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</si>
  <si>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</si>
  <si>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</si>
  <si>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</si>
  <si>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</si>
  <si>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</si>
  <si>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</si>
  <si>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</si>
  <si>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</si>
  <si>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</si>
  <si>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</si>
  <si>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</si>
  <si>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</si>
  <si>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</si>
  <si>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</si>
  <si>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</si>
  <si>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</si>
  <si>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</si>
  <si>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</si>
  <si>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</si>
  <si>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</si>
  <si>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</si>
  <si>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</si>
  <si>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</si>
  <si>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</si>
  <si>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</si>
  <si>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</si>
  <si>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</si>
  <si>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</si>
  <si>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</si>
  <si>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</si>
  <si>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</si>
  <si>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</si>
  <si>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</si>
  <si>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</si>
  <si>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</si>
  <si>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</si>
  <si>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</si>
  <si>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</si>
  <si>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</si>
  <si>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</si>
  <si>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</si>
  <si>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</si>
  <si>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</si>
  <si>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</si>
  <si>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</si>
  <si>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</si>
  <si>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</si>
  <si>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</si>
  <si>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</si>
  <si>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</si>
  <si>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</si>
  <si>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</si>
  <si>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</si>
  <si>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</si>
  <si>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</si>
  <si>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</si>
  <si>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</si>
  <si>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</si>
  <si>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</si>
  <si>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</si>
  <si>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</si>
  <si>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</si>
  <si>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</si>
  <si>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</si>
  <si>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</si>
  <si>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</si>
  <si>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</si>
  <si>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</si>
  <si>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</si>
  <si>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</si>
  <si>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</si>
  <si>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</si>
  <si>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</si>
  <si>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</si>
  <si>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</si>
  <si>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</si>
  <si>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</si>
  <si>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</si>
  <si>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</si>
  <si>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</si>
  <si>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</si>
  <si>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</si>
  <si>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</si>
  <si>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</si>
  <si>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</si>
  <si>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</si>
  <si>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</si>
  <si>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</si>
  <si>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</si>
  <si>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</si>
  <si>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</si>
  <si>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</si>
  <si>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</si>
  <si>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</si>
  <si>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</si>
  <si>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</si>
  <si>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</si>
  <si>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</si>
  <si>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</si>
  <si>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</si>
  <si>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</si>
  <si>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</si>
  <si>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</si>
  <si>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</si>
  <si>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</si>
  <si>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</si>
  <si>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</si>
  <si>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</si>
  <si>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</si>
  <si>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</si>
  <si>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</si>
  <si>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</si>
  <si>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</si>
  <si>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</si>
  <si>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</si>
  <si>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</si>
  <si>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</si>
  <si>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</si>
  <si>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</si>
  <si>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</si>
  <si>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</si>
  <si>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</si>
  <si>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</si>
  <si>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</si>
  <si>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</si>
  <si>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</si>
  <si>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</si>
  <si>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</si>
  <si>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</si>
  <si>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</si>
  <si>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</si>
  <si>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</si>
  <si>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</si>
  <si>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</si>
  <si>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</si>
  <si>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</si>
  <si>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</si>
  <si>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</si>
  <si>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</si>
  <si>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</si>
  <si>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</si>
  <si>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</si>
  <si>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</si>
  <si>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</si>
  <si>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</si>
  <si>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</si>
  <si>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</si>
  <si>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</si>
  <si>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</si>
  <si>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</si>
  <si>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</si>
  <si>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</si>
  <si>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</si>
  <si>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</si>
  <si>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</si>
  <si>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</si>
  <si>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</si>
  <si>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</si>
  <si>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</si>
  <si>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</si>
  <si>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</si>
  <si>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</si>
  <si>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</si>
  <si>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</si>
  <si>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</si>
  <si>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</si>
  <si>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</si>
  <si>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</si>
  <si>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</si>
  <si>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</si>
  <si>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</si>
  <si>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</si>
  <si>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</si>
  <si>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</si>
  <si>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</si>
  <si>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</si>
  <si>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</si>
  <si>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</si>
  <si>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</si>
  <si>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</si>
  <si>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</si>
  <si>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</si>
  <si>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</si>
  <si>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</si>
  <si>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</si>
  <si>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</si>
  <si>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</si>
  <si>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</si>
  <si>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</si>
  <si>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</si>
  <si>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</si>
  <si>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</si>
  <si>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</si>
  <si>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</si>
  <si>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</si>
  <si>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</si>
  <si>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</si>
  <si>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</si>
  <si>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</si>
  <si>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</si>
  <si>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</si>
  <si>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</si>
  <si>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</si>
  <si>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</si>
  <si>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</si>
  <si>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</si>
  <si>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</si>
  <si>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</si>
  <si>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</si>
  <si>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</si>
  <si>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</si>
  <si>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</si>
  <si>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</si>
  <si>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</si>
  <si>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</si>
  <si>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</si>
  <si>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</si>
  <si>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</si>
  <si>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</si>
  <si>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</si>
  <si>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</si>
  <si>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</si>
  <si>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</si>
  <si>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</si>
  <si>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</si>
  <si>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</si>
  <si>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</si>
  <si>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</si>
  <si>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</si>
  <si>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</si>
  <si>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</si>
  <si>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</si>
  <si>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</si>
  <si>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</si>
  <si>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</si>
  <si>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</si>
  <si>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</si>
  <si>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</si>
  <si>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</si>
  <si>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</si>
  <si>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</si>
  <si>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</si>
  <si>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</si>
  <si>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</si>
  <si>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</si>
  <si>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</si>
  <si>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</si>
  <si>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</si>
  <si>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</si>
  <si>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</si>
  <si>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</si>
  <si>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</si>
  <si>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</si>
  <si>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</si>
  <si>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</si>
  <si>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</si>
  <si>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</si>
  <si>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</si>
  <si>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</si>
  <si>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</si>
  <si>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</si>
  <si>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</si>
  <si>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</si>
  <si>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</si>
  <si>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</si>
  <si>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</si>
  <si>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</si>
  <si>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</si>
  <si>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</si>
  <si>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</si>
  <si>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</si>
  <si>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</si>
  <si>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</si>
  <si>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</si>
  <si>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</si>
  <si>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</si>
  <si>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</si>
  <si>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</si>
  <si>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</si>
  <si>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</si>
  <si>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</si>
  <si>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</si>
  <si>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</si>
  <si>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</si>
  <si>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</si>
  <si>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</si>
  <si>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</si>
  <si>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</si>
  <si>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</si>
  <si>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</si>
  <si>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</si>
  <si>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</si>
  <si>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</si>
  <si>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</si>
  <si>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</si>
  <si>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</si>
  <si>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</si>
  <si>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</si>
  <si>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</si>
  <si>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</si>
  <si>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</si>
  <si>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</si>
  <si>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</si>
  <si>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</si>
  <si>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</si>
  <si>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</si>
  <si>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</si>
  <si>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</si>
  <si>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</si>
  <si>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</si>
  <si>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</si>
  <si>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</si>
  <si>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</si>
  <si>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</si>
  <si>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</si>
  <si>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</si>
  <si>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</si>
  <si>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</si>
  <si>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</si>
  <si>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</si>
  <si>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</si>
  <si>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</si>
  <si>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</si>
  <si>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</si>
  <si>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</si>
  <si>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</si>
  <si>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</si>
  <si>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</si>
  <si>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</si>
  <si>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</si>
  <si>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</si>
  <si>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</si>
  <si>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</si>
  <si>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</si>
  <si>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</si>
  <si>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</si>
  <si>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</si>
  <si>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</si>
  <si>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</si>
  <si>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</si>
  <si>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</si>
  <si>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</si>
  <si>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</si>
  <si>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</si>
  <si>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</si>
  <si>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</si>
  <si>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</si>
  <si>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</si>
  <si>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</si>
  <si>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</si>
  <si>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</si>
  <si>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</si>
  <si>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</si>
  <si>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</si>
  <si>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</si>
  <si>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</si>
  <si>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</si>
  <si>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</si>
  <si>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</si>
  <si>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</si>
  <si>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</si>
  <si>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</si>
  <si>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</si>
  <si>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</si>
  <si>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</si>
  <si>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</si>
  <si>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</si>
  <si>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</si>
  <si>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</si>
  <si>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</si>
  <si>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</si>
  <si>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</si>
  <si>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</si>
  <si>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</si>
  <si>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</si>
  <si>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</si>
  <si>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</si>
  <si>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</si>
  <si>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</si>
  <si>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</si>
  <si>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</si>
  <si>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</si>
  <si>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</si>
  <si>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</si>
  <si>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</si>
  <si>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</si>
  <si>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</si>
  <si>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</si>
  <si>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</si>
  <si>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</si>
  <si>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</si>
  <si>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</si>
  <si>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</si>
  <si>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</si>
  <si>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</si>
  <si>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</si>
  <si>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</si>
  <si>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</si>
  <si>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</si>
  <si>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</si>
  <si>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</si>
  <si>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</si>
  <si>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</si>
  <si>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</si>
  <si>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</si>
  <si>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</si>
  <si>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</si>
  <si>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</si>
  <si>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</si>
  <si>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</si>
  <si>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</si>
  <si>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</si>
  <si>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</si>
  <si>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</si>
  <si>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</si>
  <si>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</si>
  <si>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</si>
  <si>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</si>
  <si>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</si>
  <si>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</si>
  <si>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</si>
  <si>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</si>
  <si>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</si>
  <si>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</si>
  <si>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</si>
  <si>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</si>
  <si>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</si>
  <si>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</si>
  <si>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</si>
  <si>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</si>
  <si>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</si>
  <si>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</si>
  <si>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</si>
  <si>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</si>
  <si>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</si>
  <si>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</si>
  <si>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</si>
  <si>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</si>
  <si>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</si>
  <si>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</si>
  <si>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</si>
  <si>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</si>
  <si>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</si>
  <si>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</si>
  <si>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</si>
  <si>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</si>
  <si>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</si>
  <si>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</si>
  <si>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</si>
  <si>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</si>
  <si>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</si>
  <si>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</si>
  <si>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</si>
  <si>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</si>
  <si>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</si>
  <si>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</si>
  <si>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</si>
  <si>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</si>
  <si>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</si>
  <si>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</si>
  <si>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</si>
  <si>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</si>
  <si>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</si>
  <si>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</si>
  <si>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</si>
  <si>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</si>
  <si>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</si>
  <si>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</si>
  <si>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</si>
  <si>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</si>
  <si>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</si>
  <si>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</si>
  <si>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</si>
  <si>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</si>
  <si>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</si>
  <si>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</si>
  <si>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</si>
  <si>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</si>
  <si>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</si>
  <si>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</si>
  <si>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</si>
  <si>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</si>
  <si>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</si>
  <si>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</si>
  <si>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</si>
  <si>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</si>
  <si>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</si>
  <si>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</si>
  <si>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</si>
  <si>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</si>
  <si>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</si>
  <si>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</si>
  <si>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</si>
  <si>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</si>
  <si>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</si>
  <si>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</si>
  <si>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</si>
  <si>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</si>
  <si>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</si>
  <si>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</si>
  <si>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</si>
  <si>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</si>
  <si>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</si>
  <si>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</si>
  <si>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</si>
  <si>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</si>
  <si>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</si>
  <si>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</si>
  <si>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</si>
  <si>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</si>
  <si>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</si>
  <si>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</si>
  <si>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</si>
  <si>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</si>
  <si>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</si>
  <si>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</si>
  <si>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</si>
  <si>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</si>
  <si>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</si>
  <si>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</si>
  <si>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</si>
  <si>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</si>
  <si>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</si>
  <si>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</si>
  <si>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</si>
  <si>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</si>
  <si>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</si>
  <si>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</si>
  <si>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</si>
  <si>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</si>
  <si>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</si>
  <si>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</si>
  <si>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</si>
  <si>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</si>
  <si>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</si>
  <si>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</si>
  <si>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</si>
  <si>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</si>
  <si>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</si>
  <si>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</si>
  <si>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</si>
  <si>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</si>
  <si>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</si>
  <si>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</si>
  <si>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</si>
  <si>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</si>
  <si>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</si>
  <si>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</si>
  <si>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</si>
  <si>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</si>
  <si>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</si>
  <si>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</si>
  <si>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</si>
  <si>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</si>
  <si>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</si>
  <si>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</si>
  <si>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</si>
  <si>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</si>
  <si>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</si>
  <si>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</si>
  <si>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</si>
  <si>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</si>
  <si>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</si>
  <si>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</si>
  <si>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</si>
  <si>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</si>
  <si>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</si>
  <si>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</si>
  <si>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</si>
  <si>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</si>
  <si>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</si>
  <si>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</si>
  <si>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</si>
  <si>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</si>
  <si>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</si>
  <si>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</si>
  <si>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</si>
  <si>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</si>
  <si>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</si>
  <si>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</si>
  <si>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</si>
  <si>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</si>
  <si>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</si>
  <si>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</si>
  <si>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</si>
  <si>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</si>
  <si>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</si>
  <si>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</si>
  <si>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</si>
  <si>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</si>
  <si>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</si>
  <si>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</si>
  <si>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</si>
  <si>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</si>
  <si>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</si>
  <si>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</si>
  <si>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</si>
  <si>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</si>
  <si>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</si>
  <si>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</si>
  <si>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</si>
  <si>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</si>
  <si>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</si>
  <si>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</si>
  <si>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</si>
  <si>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</si>
  <si>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</si>
  <si>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</si>
  <si>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</si>
  <si>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</si>
  <si>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</si>
  <si>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</si>
  <si>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</si>
  <si>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</si>
  <si>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</si>
  <si>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</si>
  <si>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</si>
  <si>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</si>
  <si>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</si>
  <si>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</si>
  <si>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</si>
  <si>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</si>
  <si>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</si>
  <si>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</si>
  <si>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</si>
  <si>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</si>
  <si>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</si>
  <si>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</si>
  <si>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</si>
  <si>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</si>
  <si>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</si>
  <si>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</si>
  <si>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</si>
  <si>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</si>
  <si>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</si>
  <si>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</si>
  <si>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</si>
  <si>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</si>
  <si>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</si>
  <si>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</si>
  <si>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</si>
  <si>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</si>
  <si>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</si>
  <si>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</si>
  <si>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</si>
  <si>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</si>
  <si>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</si>
  <si>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</si>
  <si>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</si>
  <si>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</si>
  <si>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</si>
  <si>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</si>
  <si>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</si>
  <si>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</si>
  <si>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</si>
  <si>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</si>
  <si>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</si>
  <si>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</si>
  <si>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</si>
  <si>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</si>
  <si>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</si>
  <si>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</si>
  <si>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</si>
  <si>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</si>
  <si>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</si>
  <si>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</si>
  <si>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</si>
  <si>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</si>
  <si>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</si>
  <si>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</si>
  <si>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</si>
  <si>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</si>
  <si>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</si>
  <si>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</si>
  <si>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</si>
  <si>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</si>
  <si>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</si>
  <si>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</si>
  <si>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</si>
  <si>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</si>
  <si>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</si>
  <si>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</si>
  <si>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</si>
  <si>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</si>
  <si>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</si>
  <si>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</si>
  <si>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</si>
  <si>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</si>
  <si>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</si>
  <si>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</si>
  <si>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</si>
  <si>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</si>
  <si>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</si>
  <si>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</si>
  <si>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</si>
  <si>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</si>
  <si>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</si>
  <si>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</si>
  <si>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</si>
  <si>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</si>
  <si>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</si>
  <si>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</si>
  <si>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</si>
  <si>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</si>
  <si>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</si>
  <si>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</si>
  <si>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</si>
  <si>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</si>
  <si>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</si>
  <si>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</si>
  <si>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</si>
  <si>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</si>
  <si>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</si>
  <si>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</si>
  <si>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</si>
  <si>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</si>
  <si>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</si>
  <si>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</si>
  <si>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</si>
  <si>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</si>
  <si>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</si>
  <si>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</si>
  <si>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</si>
  <si>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</si>
  <si>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</si>
  <si>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</si>
  <si>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</si>
  <si>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</si>
  <si>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</si>
  <si>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</si>
  <si>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</si>
  <si>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</si>
  <si>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</si>
  <si>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</si>
  <si>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</si>
  <si>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</si>
  <si>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</si>
  <si>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</si>
  <si>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</si>
  <si>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</si>
  <si>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</si>
  <si>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</si>
  <si>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</si>
  <si>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</si>
  <si>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</si>
  <si>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</si>
  <si>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</si>
  <si>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</si>
  <si>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</si>
  <si>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</si>
  <si>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</si>
  <si>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</si>
  <si>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</si>
  <si>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</si>
  <si>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</si>
  <si>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</si>
  <si>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</si>
  <si>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</si>
  <si>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</si>
  <si>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</si>
  <si>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</si>
  <si>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</si>
  <si>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</si>
  <si>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</si>
  <si>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</si>
  <si>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</si>
  <si>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</si>
  <si>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</si>
  <si>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</si>
  <si>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</si>
  <si>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</si>
  <si>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</si>
  <si>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</si>
  <si>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</si>
  <si>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</si>
  <si>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</si>
  <si>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</si>
  <si>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</si>
  <si>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</si>
  <si>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</si>
  <si>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</si>
  <si>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</si>
  <si>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</si>
  <si>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</si>
  <si>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</si>
  <si>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</si>
  <si>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</si>
  <si>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</si>
  <si>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</si>
  <si>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</si>
  <si>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</si>
  <si>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</si>
  <si>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</si>
  <si>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</si>
  <si>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</si>
  <si>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</si>
  <si>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</si>
  <si>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</si>
  <si>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</si>
  <si>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</si>
  <si>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</si>
  <si>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</si>
  <si>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</si>
  <si>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</si>
  <si>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</si>
  <si>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</si>
  <si>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</si>
  <si>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</si>
  <si>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</si>
  <si>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</si>
  <si>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</si>
  <si>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</si>
  <si>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</si>
  <si>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</si>
  <si>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</si>
  <si>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</si>
  <si>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</si>
  <si>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</si>
  <si>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</si>
  <si>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</si>
  <si>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</si>
  <si>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</si>
  <si>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</si>
  <si>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</si>
  <si>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</si>
  <si>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</si>
  <si>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</si>
  <si>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</si>
  <si>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</si>
  <si>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</si>
  <si>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</si>
  <si>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</si>
  <si>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</si>
  <si>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</si>
  <si>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</si>
  <si>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</si>
  <si>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</si>
  <si>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</si>
  <si>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</si>
  <si>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</si>
  <si>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</si>
  <si>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</si>
  <si>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</si>
  <si>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</si>
  <si>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</si>
  <si>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</si>
  <si>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</si>
  <si>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</si>
  <si>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</si>
  <si>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</si>
  <si>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</si>
  <si>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</si>
  <si>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</si>
  <si>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</si>
  <si>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</si>
  <si>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</si>
  <si>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</si>
  <si>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</si>
  <si>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</si>
  <si>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</si>
  <si>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</si>
  <si>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</si>
  <si>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</si>
  <si>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</si>
  <si>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</si>
  <si>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</si>
  <si>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</si>
  <si>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</si>
  <si>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</si>
  <si>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</si>
  <si>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</si>
  <si>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</si>
  <si>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</si>
  <si>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</si>
  <si>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</si>
  <si>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</si>
  <si>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</si>
  <si>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</si>
  <si>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</si>
  <si>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</si>
  <si>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</si>
  <si>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</si>
  <si>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</si>
  <si>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</si>
  <si>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</si>
  <si>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</si>
  <si>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</si>
  <si>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</si>
  <si>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</si>
  <si>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</si>
  <si>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</si>
  <si>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</si>
  <si>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</si>
  <si>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</si>
  <si>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</si>
  <si>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</si>
  <si>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</si>
  <si>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</si>
  <si>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</si>
  <si>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</si>
  <si>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</si>
  <si>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</si>
  <si>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</si>
  <si>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</si>
  <si>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</si>
  <si>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</si>
  <si>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</si>
  <si>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</si>
  <si>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</si>
  <si>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</si>
  <si>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</si>
  <si>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</si>
  <si>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</si>
  <si>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</si>
  <si>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</si>
  <si>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</si>
  <si>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</si>
  <si>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</si>
  <si>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</si>
  <si>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</si>
  <si>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</si>
  <si>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</si>
  <si>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</si>
  <si>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</si>
  <si>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</si>
  <si>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</si>
  <si>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</si>
  <si>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</si>
  <si>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</si>
  <si>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</si>
  <si>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</si>
  <si>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</si>
  <si>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</si>
  <si>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</si>
  <si>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</si>
  <si>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</si>
  <si>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</si>
  <si>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</si>
  <si>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</si>
  <si>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</si>
  <si>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</si>
  <si>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</si>
  <si>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</si>
  <si>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</si>
  <si>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</si>
  <si>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</si>
  <si>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</si>
  <si>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</si>
  <si>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</si>
  <si>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</si>
  <si>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</si>
  <si>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</si>
  <si>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</si>
  <si>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</si>
  <si>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</si>
  <si>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</si>
  <si>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</si>
  <si>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</si>
  <si>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</si>
  <si>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</si>
  <si>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</si>
  <si>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</si>
  <si>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</si>
  <si>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</si>
  <si>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</si>
  <si>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</si>
  <si>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</si>
  <si>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</si>
  <si>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</si>
  <si>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</si>
  <si>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</si>
  <si>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</si>
  <si>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</si>
  <si>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</si>
  <si>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</si>
  <si>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</si>
  <si>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</si>
  <si>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</si>
  <si>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</si>
  <si>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</si>
  <si>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</si>
  <si>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</si>
  <si>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</si>
  <si>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</si>
  <si>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</si>
  <si>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</si>
  <si>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</si>
  <si>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</si>
  <si>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</si>
  <si>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</si>
  <si>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</si>
  <si>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</si>
  <si>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</si>
  <si>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</si>
  <si>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</si>
  <si>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</si>
  <si>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</si>
  <si>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</si>
  <si>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</si>
  <si>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</si>
  <si>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</si>
  <si>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</si>
  <si>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</si>
  <si>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</si>
  <si>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</si>
  <si>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</si>
  <si>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</si>
  <si>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</si>
  <si>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</si>
  <si>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</si>
  <si>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</si>
  <si>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</si>
  <si>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</si>
  <si>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</si>
  <si>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</si>
  <si>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</si>
  <si>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</si>
  <si>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</si>
  <si>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</si>
  <si>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</si>
  <si>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</si>
  <si>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</si>
  <si>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</si>
  <si>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</si>
  <si>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</si>
  <si>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</si>
  <si>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</si>
  <si>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</si>
  <si>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</si>
  <si>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</si>
  <si>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</si>
  <si>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</si>
  <si>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</si>
  <si>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</si>
  <si>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</si>
  <si>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</si>
  <si>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</si>
  <si>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</si>
  <si>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</si>
  <si>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</si>
  <si>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</si>
  <si>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</si>
  <si>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</si>
  <si>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</si>
  <si>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</si>
  <si>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</si>
  <si>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</si>
  <si>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</si>
  <si>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</si>
  <si>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</si>
  <si>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</si>
  <si>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</si>
  <si>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</si>
  <si>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</si>
  <si>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</si>
  <si>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</si>
  <si>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</si>
  <si>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</si>
  <si>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</si>
  <si>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</si>
  <si>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</si>
  <si>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</si>
  <si>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</si>
  <si>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</si>
  <si>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</si>
  <si>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</si>
  <si>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</si>
  <si>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</si>
  <si>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</si>
  <si>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</si>
  <si>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</si>
  <si>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</si>
  <si>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</si>
  <si>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</si>
  <si>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</si>
  <si>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</si>
  <si>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</si>
  <si>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</si>
  <si>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</si>
  <si>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</si>
  <si>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</si>
  <si>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</si>
  <si>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</si>
  <si>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</si>
  <si>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</si>
  <si>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</si>
  <si>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</si>
  <si>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</si>
  <si>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</si>
  <si>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</si>
  <si>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</si>
  <si>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</si>
  <si>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</si>
  <si>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</si>
  <si>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</si>
  <si>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</si>
  <si>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</si>
  <si>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</si>
  <si>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</si>
  <si>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</si>
  <si>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</si>
  <si>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</si>
  <si>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</si>
  <si>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</si>
  <si>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</si>
  <si>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</si>
  <si>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</si>
  <si>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</si>
  <si>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</si>
  <si>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</si>
  <si>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</si>
  <si>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</si>
  <si>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</si>
  <si>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</si>
  <si>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</si>
  <si>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</si>
  <si>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</si>
  <si>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</si>
  <si>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</si>
  <si>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</si>
  <si>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</si>
  <si>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</si>
  <si>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</si>
  <si>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</si>
  <si>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</si>
  <si>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</si>
  <si>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</si>
  <si>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</si>
  <si>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</si>
  <si>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</si>
  <si>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</si>
  <si>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</si>
  <si>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</si>
  <si>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</si>
  <si>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</si>
  <si>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</si>
  <si>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</si>
  <si>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</si>
  <si>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</si>
  <si>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</si>
  <si>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</si>
  <si>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</si>
  <si>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</si>
  <si>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</si>
  <si>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</si>
  <si>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</si>
  <si>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</si>
  <si>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</si>
  <si>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</si>
  <si>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</si>
  <si>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</si>
  <si>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</si>
  <si>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</si>
  <si>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</si>
  <si>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</si>
  <si>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</si>
  <si>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</si>
  <si>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</si>
  <si>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</si>
  <si>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</si>
  <si>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</si>
  <si>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</si>
  <si>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</si>
  <si>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</si>
  <si>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</si>
  <si>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</si>
  <si>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</si>
  <si>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</si>
  <si>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</si>
  <si>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</si>
  <si>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</si>
  <si>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</si>
  <si>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</si>
  <si>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</si>
  <si>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</si>
  <si>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</si>
  <si>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</si>
  <si>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</si>
  <si>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</si>
  <si>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</si>
  <si>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</si>
  <si>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</si>
  <si>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</si>
  <si>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</si>
  <si>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</si>
  <si>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</si>
  <si>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</si>
  <si>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</si>
  <si>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</si>
  <si>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</si>
  <si>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</si>
  <si>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</si>
  <si>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</si>
  <si>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</si>
  <si>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</si>
  <si>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</si>
  <si>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</si>
  <si>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</si>
  <si>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</si>
  <si>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</si>
  <si>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</si>
  <si>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</si>
  <si>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</si>
  <si>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</si>
  <si>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</si>
  <si>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</si>
  <si>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</si>
  <si>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</si>
  <si>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</si>
  <si>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</si>
  <si>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</si>
  <si>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</si>
  <si>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</si>
  <si>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</si>
  <si>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</si>
  <si>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</si>
  <si>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</si>
  <si>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</si>
  <si>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</si>
  <si>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</si>
  <si>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</si>
  <si>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</si>
  <si>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</si>
  <si>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</si>
  <si>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</si>
  <si>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</si>
  <si>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</si>
  <si>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</si>
  <si>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</si>
  <si>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</si>
  <si>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</si>
  <si>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</si>
  <si>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</si>
  <si>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</si>
  <si>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</si>
  <si>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</si>
  <si>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</si>
  <si>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</si>
  <si>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</si>
  <si>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</si>
  <si>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</si>
  <si>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</si>
  <si>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</si>
  <si>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</si>
  <si>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</si>
  <si>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</si>
  <si>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</si>
  <si>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</si>
  <si>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</si>
  <si>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</si>
  <si>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</si>
  <si>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</si>
  <si>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</si>
  <si>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</si>
  <si>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</si>
  <si>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</si>
  <si>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</si>
  <si>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</si>
  <si>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</si>
  <si>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</si>
  <si>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</si>
  <si>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</si>
  <si>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</si>
  <si>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</si>
  <si>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</si>
  <si>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</si>
  <si>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</si>
  <si>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</si>
  <si>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</si>
  <si>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</si>
  <si>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</si>
  <si>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</si>
  <si>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</si>
  <si>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</si>
  <si>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</si>
  <si>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</si>
  <si>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</si>
  <si>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</si>
  <si>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</si>
  <si>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</si>
  <si>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</si>
  <si>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</si>
  <si>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</si>
  <si>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</si>
  <si>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</si>
  <si>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</si>
  <si>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</si>
  <si>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</si>
  <si>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</si>
  <si>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</si>
  <si>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</si>
  <si>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</si>
  <si>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</si>
  <si>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</si>
  <si>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</si>
  <si>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</si>
  <si>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</si>
  <si>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</si>
  <si>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</si>
  <si>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</si>
  <si>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</si>
  <si>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</si>
  <si>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</si>
  <si>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</si>
  <si>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</si>
  <si>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</si>
  <si>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</si>
  <si>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</si>
  <si>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</si>
  <si>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</si>
  <si>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</si>
  <si>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</si>
  <si>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</si>
  <si>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</si>
  <si>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</si>
  <si>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</si>
  <si>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</si>
  <si>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</si>
  <si>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</si>
  <si>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</si>
  <si>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</si>
  <si>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</si>
  <si>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</si>
  <si>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</si>
  <si>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</si>
  <si>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</si>
  <si>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</si>
  <si>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</si>
  <si>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</si>
  <si>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</si>
  <si>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</si>
  <si>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</si>
  <si>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</si>
  <si>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</si>
  <si>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</si>
  <si>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</si>
  <si>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</si>
  <si>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</si>
  <si>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</si>
  <si>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</si>
  <si>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</si>
  <si>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</si>
  <si>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</si>
  <si>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</si>
  <si>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</si>
  <si>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</si>
  <si>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</si>
  <si>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</si>
  <si>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</si>
  <si>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</si>
  <si>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</si>
  <si>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</si>
  <si>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</si>
  <si>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</si>
  <si>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</si>
  <si>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</si>
  <si>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</si>
  <si>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</si>
  <si>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</si>
  <si>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</si>
  <si>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</si>
  <si>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</si>
  <si>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</si>
  <si>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</si>
  <si>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</si>
  <si>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</si>
  <si>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</si>
  <si>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</si>
  <si>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</si>
  <si>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</si>
  <si>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</si>
  <si>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</si>
  <si>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</si>
  <si>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</si>
  <si>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</si>
  <si>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</si>
  <si>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</si>
  <si>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</si>
  <si>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</si>
  <si>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</si>
  <si>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</si>
  <si>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</si>
  <si>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</si>
  <si>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</si>
  <si>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</si>
  <si>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</si>
  <si>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</si>
  <si>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</si>
  <si>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</si>
  <si>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</si>
  <si>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</si>
  <si>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</si>
  <si>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</si>
  <si>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</si>
  <si>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</si>
  <si>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</si>
  <si>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</si>
  <si>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</si>
  <si>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</si>
  <si>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</si>
  <si>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</si>
  <si>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</si>
  <si>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</si>
  <si>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</si>
  <si>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</si>
  <si>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</si>
  <si>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</si>
  <si>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</si>
  <si>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</si>
  <si>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</si>
  <si>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</si>
  <si>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</si>
  <si>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</si>
  <si>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</si>
  <si>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</si>
  <si>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</si>
  <si>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</si>
  <si>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</si>
  <si>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</si>
  <si>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</si>
  <si>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</si>
  <si>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</si>
  <si>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</si>
  <si>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</si>
  <si>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</si>
  <si>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</si>
  <si>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</si>
  <si>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</si>
  <si>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</si>
  <si>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</si>
  <si>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</si>
  <si>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</si>
  <si>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</si>
  <si>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</si>
  <si>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</si>
  <si>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</si>
  <si>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</si>
  <si>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</si>
  <si>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</si>
  <si>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</si>
  <si>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</si>
  <si>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</si>
  <si>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</si>
  <si>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</si>
  <si>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</si>
  <si>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</si>
  <si>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</si>
  <si>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</si>
  <si>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</si>
  <si>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</si>
  <si>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</si>
  <si>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</si>
  <si>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</si>
  <si>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</si>
  <si>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</si>
  <si>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</si>
  <si>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</si>
  <si>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</si>
  <si>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</si>
  <si>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</si>
  <si>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</si>
  <si>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</si>
  <si>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</si>
  <si>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</si>
  <si>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</si>
  <si>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</si>
  <si>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</si>
  <si>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</si>
  <si>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</si>
  <si>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</si>
  <si>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</si>
  <si>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</si>
  <si>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</si>
  <si>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</si>
  <si>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</si>
  <si>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</si>
  <si>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</si>
  <si>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</si>
  <si>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</si>
  <si>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</si>
  <si>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</si>
  <si>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</si>
  <si>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</si>
  <si>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</si>
  <si>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</si>
  <si>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</si>
  <si>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</si>
  <si>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</si>
  <si>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</si>
  <si>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</si>
  <si>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</si>
  <si>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</si>
  <si>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</si>
  <si>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</si>
  <si>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</si>
  <si>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</si>
  <si>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</si>
  <si>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</si>
  <si>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</si>
  <si>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</si>
  <si>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</si>
  <si>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</si>
  <si>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</si>
  <si>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</si>
  <si>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</si>
  <si>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</si>
  <si>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</si>
  <si>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</si>
  <si>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</si>
  <si>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</si>
  <si>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</si>
  <si>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</si>
  <si>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</si>
  <si>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</si>
  <si>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</si>
  <si>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</si>
  <si>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</si>
  <si>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</si>
  <si>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</si>
  <si>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</si>
  <si>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</si>
  <si>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</si>
  <si>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</si>
  <si>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</si>
  <si>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</si>
  <si>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</si>
  <si>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</si>
  <si>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</si>
  <si>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</si>
  <si>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</si>
  <si>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</si>
  <si>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</si>
  <si>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</si>
  <si>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</si>
  <si>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</si>
  <si>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</si>
  <si>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</si>
  <si>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</si>
  <si>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</si>
  <si>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</si>
  <si>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</si>
  <si>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</si>
  <si>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</si>
  <si>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</si>
  <si>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</si>
  <si>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</si>
  <si>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</si>
  <si>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</si>
  <si>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</si>
  <si>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</si>
  <si>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</si>
  <si>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</si>
  <si>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</si>
  <si>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</si>
  <si>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</si>
  <si>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</si>
  <si>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</si>
  <si>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</si>
  <si>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</si>
  <si>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</si>
  <si>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</si>
  <si>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</si>
  <si>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</si>
  <si>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</si>
  <si>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</si>
  <si>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</si>
  <si>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</si>
  <si>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</si>
  <si>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</si>
  <si>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</si>
  <si>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</si>
  <si>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</si>
  <si>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</si>
  <si>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</si>
  <si>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</si>
  <si>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</si>
  <si>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</si>
  <si>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</si>
  <si>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</si>
  <si>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</si>
  <si>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</si>
  <si>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</si>
  <si>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</si>
  <si>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</si>
  <si>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</si>
  <si>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</si>
  <si>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</si>
  <si>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</si>
  <si>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</si>
  <si>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</si>
  <si>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</si>
  <si>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</si>
  <si>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</si>
  <si>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</si>
  <si>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</si>
  <si>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</si>
  <si>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</si>
  <si>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</si>
  <si>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</si>
  <si>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</si>
  <si>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</si>
  <si>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</si>
  <si>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</si>
  <si>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</si>
  <si>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</si>
  <si>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</si>
  <si>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</si>
  <si>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</si>
  <si>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</si>
  <si>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</si>
  <si>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</si>
  <si>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</si>
  <si>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</si>
  <si>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</si>
  <si>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</si>
  <si>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</si>
  <si>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</si>
  <si>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</si>
  <si>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</si>
  <si>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</si>
  <si>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</si>
  <si>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</si>
  <si>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</si>
  <si>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</si>
  <si>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</si>
  <si>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</si>
  <si>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</si>
  <si>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</si>
  <si>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</si>
  <si>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</si>
  <si>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</si>
  <si>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</si>
  <si>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</si>
  <si>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</si>
  <si>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</si>
  <si>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</si>
  <si>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</si>
  <si>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</si>
  <si>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</si>
  <si>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</si>
  <si>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</si>
  <si>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</si>
  <si>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</si>
  <si>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</si>
  <si>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</si>
  <si>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</si>
  <si>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</si>
  <si>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</si>
  <si>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</si>
  <si>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</si>
  <si>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</si>
  <si>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</si>
  <si>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</si>
  <si>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</si>
  <si>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</si>
  <si>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</si>
  <si>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</si>
  <si>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</si>
  <si>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</si>
  <si>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</si>
  <si>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</si>
  <si>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</si>
  <si>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</si>
  <si>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</si>
  <si>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</si>
  <si>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</si>
  <si>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</si>
  <si>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</si>
  <si>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</si>
  <si>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</si>
  <si>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</si>
  <si>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</si>
  <si>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</si>
  <si>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</si>
  <si>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</si>
  <si>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</si>
  <si>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</si>
  <si>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</si>
  <si>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</si>
  <si>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</si>
  <si>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</si>
  <si>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</si>
  <si>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</si>
  <si>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</si>
  <si>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</si>
  <si>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</si>
  <si>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</si>
  <si>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</si>
  <si>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</si>
  <si>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</si>
  <si>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</si>
  <si>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</si>
  <si>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</si>
  <si>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</si>
  <si>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</si>
  <si>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</si>
  <si>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</si>
  <si>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</si>
  <si>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</si>
  <si>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</si>
  <si>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</si>
  <si>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</si>
  <si>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</si>
  <si>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</si>
  <si>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</si>
  <si>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</si>
  <si>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</si>
  <si>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</si>
  <si>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</si>
  <si>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</si>
  <si>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</si>
  <si>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</si>
  <si>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</si>
  <si>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</si>
  <si>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</si>
  <si>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</si>
  <si>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</si>
  <si>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</si>
  <si>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</si>
  <si>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</si>
  <si>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</si>
  <si>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</si>
  <si>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</si>
  <si>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</si>
  <si>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</si>
  <si>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</si>
  <si>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</si>
  <si>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</si>
  <si>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</si>
  <si>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</si>
  <si>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</si>
  <si>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</si>
  <si>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</si>
  <si>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</si>
  <si>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</si>
  <si>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</si>
  <si>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</si>
  <si>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</si>
  <si>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</si>
  <si>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</si>
  <si>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</si>
  <si>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</si>
  <si>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</si>
  <si>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</si>
  <si>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</si>
  <si>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</si>
  <si>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</si>
  <si>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</si>
  <si>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</si>
  <si>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</si>
  <si>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</si>
  <si>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</si>
  <si>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</si>
  <si>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</si>
  <si>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</si>
  <si>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</si>
  <si>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</si>
  <si>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</si>
  <si>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</si>
  <si>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</si>
  <si>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</si>
  <si>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</si>
  <si>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</si>
  <si>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</si>
  <si>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</si>
  <si>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</si>
  <si>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</si>
  <si>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</si>
  <si>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</si>
  <si>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</si>
  <si>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</si>
  <si>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</si>
  <si>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</si>
  <si>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</si>
  <si>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</si>
  <si>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</si>
  <si>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</si>
  <si>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</si>
  <si>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</si>
  <si>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</si>
  <si>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</si>
  <si>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</si>
  <si>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</si>
  <si>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</si>
  <si>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</si>
  <si>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</si>
  <si>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</si>
  <si>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</si>
  <si>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</si>
  <si>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</si>
  <si>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</si>
  <si>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</si>
  <si>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</si>
  <si>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</si>
  <si>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</si>
  <si>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</si>
  <si>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</si>
  <si>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</si>
  <si>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</si>
  <si>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</si>
  <si>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</si>
  <si>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</si>
  <si>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</si>
  <si>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</si>
  <si>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</si>
  <si>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</si>
  <si>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</si>
  <si>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</si>
  <si>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</si>
  <si>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</si>
  <si>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</si>
  <si>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</si>
  <si>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</si>
  <si>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</si>
  <si>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</si>
  <si>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</si>
  <si>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</si>
  <si>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</si>
  <si>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</si>
  <si>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</si>
  <si>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</si>
  <si>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</si>
  <si>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</si>
  <si>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</si>
  <si>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</si>
  <si>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</si>
  <si>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</si>
  <si>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</si>
  <si>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</si>
  <si>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</si>
  <si>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</si>
  <si>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</si>
  <si>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</si>
  <si>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</si>
  <si>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</si>
  <si>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</si>
  <si>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</si>
  <si>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</si>
  <si>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</si>
  <si>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</si>
  <si>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</si>
  <si>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</si>
  <si>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</si>
  <si>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</si>
  <si>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</si>
  <si>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</si>
  <si>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</si>
  <si>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</si>
  <si>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</si>
  <si>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</si>
  <si>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</si>
  <si>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</si>
  <si>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</si>
  <si>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</si>
  <si>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</si>
  <si>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</si>
  <si>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</si>
  <si>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</si>
  <si>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</si>
  <si>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</si>
  <si>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</si>
  <si>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</si>
  <si>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</si>
  <si>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</si>
  <si>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</si>
  <si>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</si>
  <si>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</si>
  <si>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</si>
  <si>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</si>
  <si>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</si>
  <si>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</si>
  <si>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</si>
  <si>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</si>
  <si>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</si>
  <si>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</si>
  <si>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</si>
  <si>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</si>
  <si>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</si>
  <si>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</si>
  <si>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</si>
  <si>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</si>
  <si>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</si>
  <si>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</si>
  <si>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</si>
  <si>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</si>
  <si>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</si>
  <si>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</si>
  <si>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</si>
  <si>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</si>
  <si>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</si>
  <si>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</si>
  <si>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</si>
  <si>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</si>
  <si>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</si>
  <si>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</si>
  <si>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</si>
  <si>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</si>
  <si>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</si>
  <si>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</si>
  <si>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</si>
  <si>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</si>
  <si>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</si>
  <si>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</si>
  <si>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</si>
  <si>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</si>
  <si>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</si>
  <si>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</si>
  <si>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</si>
  <si>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</si>
  <si>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</si>
  <si>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</si>
  <si>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</si>
  <si>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</si>
  <si>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</si>
  <si>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</si>
  <si>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</si>
  <si>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</si>
  <si>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</si>
  <si>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</si>
  <si>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</si>
  <si>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</si>
  <si>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</si>
  <si>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</si>
  <si>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</si>
  <si>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</si>
  <si>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</si>
  <si>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</si>
  <si>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</si>
  <si>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</si>
  <si>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</si>
  <si>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</si>
  <si>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</si>
  <si>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</si>
  <si>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</si>
  <si>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</si>
  <si>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</si>
  <si>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</si>
  <si>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</si>
  <si>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</si>
  <si>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</si>
  <si>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</si>
  <si>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</si>
  <si>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</si>
  <si>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</si>
  <si>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</si>
  <si>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</si>
  <si>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</si>
  <si>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</si>
  <si>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</si>
  <si>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</si>
  <si>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</si>
  <si>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</si>
  <si>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</si>
  <si>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</si>
  <si>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</si>
  <si>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</si>
  <si>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</si>
  <si>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</si>
  <si>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</si>
  <si>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</si>
  <si>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</si>
  <si>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</si>
  <si>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</si>
  <si>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</si>
  <si>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</si>
  <si>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</si>
  <si>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</si>
  <si>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</si>
  <si>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</si>
  <si>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</si>
  <si>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</si>
  <si>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</si>
  <si>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</si>
  <si>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</si>
  <si>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</si>
  <si>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</si>
  <si>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</si>
  <si>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</si>
  <si>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</si>
  <si>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</si>
  <si>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</si>
  <si>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</si>
  <si>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</si>
  <si>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</si>
  <si>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</si>
  <si>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</si>
  <si>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</si>
  <si>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</si>
  <si>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</si>
  <si>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</si>
  <si>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</si>
  <si>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</si>
  <si>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</si>
  <si>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</si>
  <si>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</si>
  <si>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</si>
  <si>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</si>
  <si>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</si>
  <si>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</si>
  <si>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</si>
  <si>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</si>
  <si>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</si>
  <si>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</si>
  <si>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</si>
  <si>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</si>
  <si>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</si>
  <si>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</si>
  <si>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</si>
  <si>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</si>
  <si>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</si>
  <si>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</si>
  <si>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</si>
  <si>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</si>
  <si>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</si>
  <si>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</si>
  <si>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</si>
  <si>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</si>
  <si>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</si>
  <si>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</si>
  <si>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</si>
  <si>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</si>
  <si>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</si>
  <si>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</si>
  <si>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</si>
  <si>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</si>
  <si>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</si>
  <si>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</si>
  <si>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</si>
  <si>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</si>
  <si>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</si>
  <si>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</si>
  <si>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</si>
  <si>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</si>
  <si>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</si>
  <si>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</si>
  <si>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</si>
  <si>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</si>
  <si>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</si>
  <si>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</si>
  <si>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</si>
  <si>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</si>
  <si>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</si>
  <si>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</si>
  <si>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</si>
  <si>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</si>
  <si>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</si>
  <si>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</si>
  <si>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</si>
  <si>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</si>
  <si>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</si>
  <si>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</si>
  <si>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</si>
  <si>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</si>
  <si>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</si>
  <si>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</si>
  <si>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</si>
  <si>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</si>
  <si>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</si>
  <si>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</si>
  <si>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</si>
  <si>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</si>
  <si>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</si>
  <si>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</si>
  <si>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</si>
  <si>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</si>
  <si>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</si>
  <si>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</si>
  <si>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</si>
  <si>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</si>
  <si>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</si>
  <si>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</si>
  <si>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</si>
  <si>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</si>
  <si>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</si>
  <si>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</si>
  <si>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</si>
  <si>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</si>
  <si>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</si>
  <si>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</si>
  <si>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</si>
  <si>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</si>
  <si>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</si>
  <si>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</si>
  <si>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</si>
  <si>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</si>
  <si>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</si>
  <si>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</si>
  <si>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</si>
  <si>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</si>
  <si>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</si>
  <si>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</si>
  <si>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</si>
  <si>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</si>
  <si>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</si>
  <si>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</si>
  <si>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</si>
  <si>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</si>
  <si>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</si>
  <si>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</si>
  <si>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</si>
  <si>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</si>
  <si>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</si>
  <si>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</si>
  <si>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</si>
  <si>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</si>
  <si>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</si>
  <si>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</si>
  <si>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</si>
  <si>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</si>
  <si>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</si>
  <si>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</si>
  <si>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</si>
  <si>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</si>
  <si>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</si>
  <si>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</si>
  <si>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</si>
  <si>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</si>
  <si>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</si>
  <si>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</si>
  <si>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</si>
  <si>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</si>
  <si>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</si>
  <si>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</si>
  <si>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</si>
  <si>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</si>
  <si>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</si>
  <si>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</si>
  <si>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</si>
  <si>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</si>
  <si>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</si>
  <si>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</si>
  <si>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</si>
  <si>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</si>
  <si>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</si>
  <si>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</si>
  <si>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</si>
  <si>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</si>
  <si>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</si>
  <si>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</si>
  <si>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</si>
  <si>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</si>
  <si>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</si>
  <si>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</si>
  <si>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</si>
  <si>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</si>
  <si>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</si>
  <si>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</si>
  <si>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</si>
  <si>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</si>
  <si>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</si>
  <si>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</si>
  <si>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</si>
  <si>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</si>
  <si>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</si>
  <si>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</si>
  <si>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</si>
  <si>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</si>
  <si>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</si>
  <si>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</si>
  <si>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</si>
  <si>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</si>
  <si>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</si>
  <si>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</si>
  <si>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</si>
  <si>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</si>
  <si>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</si>
  <si>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</si>
  <si>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</si>
  <si>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</si>
  <si>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</si>
  <si>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</si>
  <si>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</si>
  <si>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</si>
  <si>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</si>
  <si>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</si>
  <si>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</si>
  <si>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</si>
  <si>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</si>
  <si>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</si>
  <si>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</si>
  <si>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</si>
  <si>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</si>
  <si>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</si>
  <si>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</si>
  <si>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</si>
  <si>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</si>
  <si>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</si>
  <si>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</si>
  <si>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</si>
  <si>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</si>
  <si>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</si>
  <si>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</si>
  <si>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</si>
  <si>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</si>
  <si>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</si>
  <si>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</si>
  <si>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</si>
  <si>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</si>
  <si>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</si>
  <si>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</si>
  <si>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</si>
  <si>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</si>
  <si>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</si>
  <si>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</si>
  <si>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</si>
  <si>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</si>
  <si>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</si>
  <si>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</si>
  <si>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</si>
  <si>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</si>
  <si>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</si>
  <si>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</si>
  <si>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</si>
  <si>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</si>
  <si>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</si>
  <si>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</si>
  <si>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</si>
  <si>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</si>
  <si>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</si>
  <si>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</si>
  <si>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</si>
  <si>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</si>
  <si>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</si>
  <si>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</si>
  <si>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</si>
  <si>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</si>
  <si>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</si>
  <si>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</si>
  <si>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</si>
  <si>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</si>
  <si>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</si>
  <si>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</si>
  <si>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</si>
  <si>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</si>
  <si>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</si>
  <si>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</si>
  <si>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</si>
  <si>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</si>
  <si>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</si>
  <si>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</si>
  <si>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</si>
  <si>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</si>
  <si>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</si>
  <si>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</si>
  <si>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</si>
  <si>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</si>
  <si>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</si>
  <si>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</si>
  <si>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</si>
  <si>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</si>
  <si>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</si>
  <si>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</si>
  <si>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</si>
  <si>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</si>
  <si>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</si>
  <si>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</si>
  <si>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</si>
  <si>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</si>
  <si>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</si>
  <si>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</si>
  <si>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</si>
  <si>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</si>
  <si>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</si>
  <si>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</si>
  <si>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</si>
  <si>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</si>
  <si>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</si>
  <si>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</si>
  <si>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</si>
  <si>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</si>
  <si>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</si>
  <si>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</si>
  <si>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</si>
  <si>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</si>
  <si>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</si>
  <si>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</si>
  <si>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</si>
  <si>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</si>
  <si>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</si>
  <si>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</si>
  <si>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</si>
  <si>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</si>
  <si>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</si>
  <si>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</si>
  <si>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</si>
  <si>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</si>
  <si>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</si>
  <si>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</si>
  <si>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</si>
  <si>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</si>
  <si>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</si>
  <si>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</si>
  <si>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</si>
  <si>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</si>
  <si>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</si>
  <si>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</si>
  <si>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</si>
  <si>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</si>
  <si>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</si>
  <si>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</si>
  <si>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</si>
  <si>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</si>
  <si>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</si>
  <si>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</si>
  <si>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</si>
  <si>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</si>
  <si>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</si>
  <si>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</si>
  <si>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</si>
  <si>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</si>
  <si>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</si>
  <si>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</si>
  <si>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</si>
  <si>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</si>
  <si>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</si>
  <si>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</si>
  <si>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</si>
  <si>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</si>
  <si>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</si>
  <si>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</si>
  <si>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</si>
  <si>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</si>
  <si>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</si>
  <si>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</si>
  <si>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</si>
  <si>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</si>
  <si>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</si>
  <si>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</si>
  <si>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</si>
  <si>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</si>
  <si>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</si>
  <si>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</si>
  <si>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</si>
  <si>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</si>
  <si>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</si>
  <si>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</si>
  <si>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</si>
  <si>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</si>
  <si>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</si>
  <si>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</si>
  <si>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</si>
  <si>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</si>
  <si>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</si>
  <si>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</si>
  <si>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</si>
  <si>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</si>
  <si>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</si>
  <si>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</si>
  <si>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</si>
  <si>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</si>
  <si>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</si>
  <si>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</si>
  <si>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</si>
  <si>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</si>
  <si>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</si>
  <si>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</si>
  <si>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</si>
  <si>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</si>
  <si>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</si>
  <si>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</si>
  <si>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</si>
  <si>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</si>
  <si>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</si>
  <si>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</si>
  <si>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</si>
  <si>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</si>
  <si>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</si>
  <si>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</si>
  <si>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</si>
  <si>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</si>
  <si>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</si>
  <si>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</si>
  <si>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</si>
  <si>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</si>
  <si>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</si>
  <si>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</si>
  <si>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</si>
  <si>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</si>
  <si>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</si>
  <si>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</si>
  <si>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</si>
  <si>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</si>
  <si>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</si>
  <si>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</si>
  <si>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</si>
  <si>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</si>
  <si>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</si>
  <si>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</si>
  <si>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</si>
  <si>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</si>
  <si>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</si>
  <si>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</si>
  <si>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</si>
  <si>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</si>
  <si>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</si>
  <si>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</si>
  <si>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</si>
  <si>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</si>
  <si>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</si>
  <si>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</si>
  <si>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</si>
  <si>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</si>
  <si>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</si>
  <si>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</si>
  <si>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</si>
  <si>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</si>
  <si>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</si>
  <si>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</si>
  <si>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</si>
  <si>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</si>
  <si>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</si>
  <si>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</si>
  <si>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</si>
  <si>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</si>
  <si>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</si>
  <si>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</si>
  <si>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</si>
  <si>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</si>
  <si>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</si>
  <si>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</si>
  <si>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</si>
  <si>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</si>
  <si>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</si>
  <si>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</si>
  <si>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</si>
  <si>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</si>
  <si>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</si>
  <si>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</si>
  <si>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</si>
  <si>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</si>
  <si>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</si>
  <si>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</si>
  <si>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</si>
  <si>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</si>
  <si>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</si>
  <si>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</si>
  <si>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</si>
  <si>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</si>
  <si>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</si>
  <si>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</si>
  <si>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</si>
  <si>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</si>
  <si>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</si>
  <si>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</si>
  <si>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</si>
  <si>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</si>
  <si>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</si>
  <si>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</si>
  <si>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</si>
  <si>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</si>
  <si>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</si>
  <si>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</si>
  <si>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</si>
  <si>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</si>
  <si>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</si>
  <si>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</si>
  <si>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</si>
  <si>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</si>
  <si>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</si>
  <si>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</si>
  <si>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</si>
  <si>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</si>
  <si>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</si>
  <si>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</si>
  <si>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</si>
  <si>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</si>
  <si>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</si>
  <si>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</si>
  <si>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</si>
  <si>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</si>
  <si>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</si>
  <si>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</si>
  <si>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</si>
  <si>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</si>
  <si>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</si>
  <si>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</si>
  <si>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</si>
  <si>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</si>
  <si>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</si>
  <si>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</si>
  <si>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</si>
  <si>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</si>
  <si>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</si>
  <si>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</si>
  <si>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</si>
  <si>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</si>
  <si>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</si>
  <si>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</si>
  <si>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</si>
  <si>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</si>
  <si>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</si>
  <si>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</si>
  <si>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</si>
  <si>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</si>
  <si>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</si>
  <si>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</si>
  <si>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</si>
  <si>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</si>
  <si>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</si>
  <si>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</si>
  <si>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</si>
  <si>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</si>
  <si>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</si>
  <si>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</si>
  <si>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</si>
  <si>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</si>
  <si>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</si>
  <si>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</si>
  <si>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</si>
  <si>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</si>
  <si>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</si>
  <si>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</si>
  <si>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</si>
  <si>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</si>
  <si>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</si>
  <si>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</si>
  <si>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</si>
  <si>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</si>
  <si>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</si>
  <si>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</si>
  <si>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</si>
  <si>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</si>
  <si>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</si>
  <si>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</si>
  <si>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</si>
  <si>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</si>
  <si>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</si>
  <si>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</si>
  <si>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</si>
  <si>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</si>
  <si>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</si>
  <si>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</si>
  <si>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</si>
  <si>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</si>
  <si>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</si>
  <si>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</si>
  <si>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</si>
  <si>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</si>
  <si>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</si>
  <si>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</si>
  <si>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</si>
  <si>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</si>
  <si>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</si>
  <si>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</si>
  <si>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</si>
  <si>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</si>
  <si>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</si>
  <si>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</si>
  <si>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</si>
  <si>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</si>
  <si>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</si>
  <si>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</si>
  <si>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</si>
  <si>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</si>
  <si>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</si>
  <si>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</si>
  <si>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</si>
  <si>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</si>
  <si>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</si>
  <si>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</si>
  <si>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</si>
  <si>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</si>
  <si>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</si>
  <si>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</si>
  <si>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</si>
  <si>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</si>
  <si>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</si>
  <si>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</si>
  <si>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</si>
  <si>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</si>
  <si>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</si>
  <si>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</si>
  <si>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</si>
  <si>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</si>
  <si>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</si>
  <si>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</si>
  <si>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</si>
  <si>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</si>
  <si>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</si>
  <si>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</si>
  <si>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</si>
  <si>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</si>
  <si>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</si>
  <si>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</si>
  <si>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</si>
  <si>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</si>
  <si>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</si>
  <si>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</si>
  <si>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</si>
  <si>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</si>
  <si>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</si>
  <si>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</si>
  <si>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</si>
  <si>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</si>
  <si>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</si>
  <si>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</si>
  <si>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</si>
  <si>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</si>
  <si>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</si>
  <si>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</si>
  <si>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</si>
  <si>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</si>
  <si>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</si>
  <si>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</si>
  <si>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</si>
  <si>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</si>
  <si>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</si>
  <si>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</si>
  <si>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</si>
  <si>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</si>
  <si>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</si>
  <si>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</si>
  <si>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</si>
  <si>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</si>
  <si>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</si>
  <si>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</si>
  <si>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</si>
  <si>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</si>
  <si>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</si>
  <si>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</si>
  <si>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</si>
  <si>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</si>
  <si>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</si>
  <si>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</si>
  <si>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</si>
  <si>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</si>
  <si>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</si>
  <si>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</si>
  <si>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</si>
  <si>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</si>
  <si>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</si>
  <si>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</si>
  <si>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</si>
  <si>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</si>
  <si>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</si>
  <si>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</si>
  <si>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</si>
  <si>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</si>
  <si>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</si>
  <si>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</si>
  <si>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</si>
  <si>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</si>
  <si>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</si>
  <si>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</si>
  <si>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</si>
  <si>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</si>
  <si>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</si>
  <si>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</si>
  <si>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</si>
  <si>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</si>
  <si>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</si>
  <si>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</si>
  <si>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</si>
  <si>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</si>
  <si>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</si>
  <si>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</si>
  <si>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</si>
  <si>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</si>
  <si>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</si>
  <si>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</si>
  <si>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</si>
  <si>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</si>
  <si>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</si>
  <si>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</si>
  <si>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</si>
  <si>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</si>
  <si>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</si>
  <si>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</si>
  <si>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</si>
  <si>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</si>
  <si>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</si>
  <si>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</si>
  <si>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</si>
  <si>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</si>
  <si>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</si>
  <si>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</si>
  <si>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</si>
  <si>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</si>
  <si>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</si>
  <si>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</si>
  <si>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</si>
  <si>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</si>
  <si>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</si>
  <si>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</si>
  <si>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</si>
  <si>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</si>
  <si>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</si>
  <si>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</si>
  <si>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</si>
  <si>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</si>
  <si>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</si>
  <si>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</si>
  <si>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</si>
  <si>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</si>
  <si>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</si>
  <si>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</si>
  <si>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</si>
  <si>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</si>
  <si>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</si>
  <si>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</si>
  <si>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</si>
  <si>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</si>
  <si>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</si>
  <si>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</si>
  <si>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</si>
  <si>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</si>
  <si>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</si>
  <si>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</si>
  <si>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</si>
  <si>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</si>
  <si>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</si>
  <si>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</si>
  <si>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</si>
  <si>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</si>
  <si>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</si>
  <si>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</si>
  <si>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</si>
  <si>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</si>
  <si>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</si>
  <si>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</si>
  <si>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</si>
  <si>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</si>
  <si>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</si>
  <si>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</si>
  <si>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</si>
  <si>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</si>
  <si>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</si>
  <si>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</si>
  <si>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</si>
  <si>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</si>
  <si>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</si>
  <si>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</si>
  <si>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</si>
  <si>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</si>
  <si>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</si>
  <si>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</si>
  <si>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</si>
  <si>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</si>
  <si>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</si>
  <si>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</si>
  <si>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</si>
  <si>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</si>
  <si>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</si>
  <si>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</si>
  <si>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</si>
  <si>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</si>
  <si>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</si>
  <si>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</si>
  <si>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</si>
  <si>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</si>
  <si>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</si>
  <si>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</si>
  <si>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</si>
  <si>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</si>
  <si>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</si>
  <si>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</si>
  <si>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</si>
  <si>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</si>
  <si>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</si>
  <si>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</si>
  <si>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</si>
  <si>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</si>
  <si>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</si>
  <si>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</si>
  <si>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</si>
  <si>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</si>
  <si>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</si>
  <si>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</si>
  <si>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</si>
  <si>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</si>
  <si>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</si>
  <si>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</si>
  <si>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</si>
  <si>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</si>
  <si>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</si>
  <si>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</si>
  <si>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</si>
  <si>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</si>
  <si>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</si>
  <si>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</si>
  <si>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</si>
  <si>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</si>
  <si>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</si>
  <si>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</si>
  <si>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</si>
  <si>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</si>
  <si>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</si>
  <si>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</si>
  <si>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</si>
  <si>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</si>
  <si>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</si>
  <si>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</si>
  <si>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</si>
  <si>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</si>
  <si>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</si>
  <si>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</si>
  <si>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</si>
  <si>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</si>
  <si>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</si>
  <si>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</si>
  <si>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</si>
  <si>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</si>
  <si>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</si>
  <si>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</si>
  <si>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</si>
  <si>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</si>
  <si>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</si>
  <si>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</si>
  <si>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</si>
  <si>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</si>
  <si>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</si>
  <si>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</si>
  <si>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</si>
  <si>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</si>
  <si>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</si>
  <si>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</si>
  <si>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</si>
  <si>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</si>
  <si>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</si>
  <si>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</si>
  <si>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</si>
  <si>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</si>
  <si>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</si>
  <si>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</si>
  <si>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</si>
  <si>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</si>
  <si>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</si>
  <si>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</si>
  <si>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</si>
  <si>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</si>
  <si>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</si>
  <si>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</si>
  <si>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</si>
  <si>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</si>
  <si>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</si>
  <si>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</si>
  <si>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</si>
  <si>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</si>
  <si>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</si>
  <si>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</si>
  <si>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</si>
  <si>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</si>
  <si>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</si>
  <si>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</si>
  <si>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</si>
  <si>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</si>
  <si>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</si>
  <si>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</si>
  <si>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</si>
  <si>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</si>
  <si>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</si>
  <si>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</si>
  <si>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</si>
  <si>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</si>
  <si>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</si>
  <si>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</si>
  <si>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</si>
  <si>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</si>
  <si>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</si>
  <si>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</si>
  <si>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</si>
  <si>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</si>
  <si>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</si>
  <si>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</si>
  <si>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</si>
  <si>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</si>
  <si>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</si>
  <si>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</si>
  <si>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</si>
  <si>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</si>
  <si>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</si>
  <si>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</si>
  <si>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</si>
  <si>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</si>
  <si>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</si>
  <si>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</si>
  <si>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</si>
  <si>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</si>
  <si>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</si>
  <si>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</si>
  <si>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</si>
  <si>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</si>
  <si>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</si>
  <si>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</si>
  <si>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</si>
  <si>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</si>
  <si>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</si>
  <si>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</si>
  <si>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</si>
  <si>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</si>
  <si>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</si>
  <si>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</si>
  <si>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</si>
  <si>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</si>
  <si>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</si>
  <si>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</si>
  <si>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</si>
  <si>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</si>
  <si>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</si>
  <si>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</si>
  <si>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</si>
  <si>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</si>
  <si>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</si>
  <si>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</si>
  <si>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</si>
  <si>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</si>
  <si>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</si>
  <si>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</si>
  <si>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</si>
  <si>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</si>
  <si>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</si>
  <si>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</si>
  <si>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</si>
  <si>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</si>
  <si>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</si>
  <si>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</si>
  <si>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</si>
  <si>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</si>
  <si>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</si>
  <si>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</si>
  <si>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</si>
  <si>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</si>
  <si>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</si>
  <si>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</si>
  <si>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</si>
  <si>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</si>
  <si>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</si>
  <si>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</si>
  <si>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</si>
  <si>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</si>
  <si>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</si>
  <si>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</si>
  <si>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</si>
  <si>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</si>
  <si>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</si>
  <si>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</si>
  <si>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</si>
  <si>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</si>
  <si>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</si>
  <si>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</si>
  <si>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</si>
  <si>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</si>
  <si>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</si>
  <si>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</si>
  <si>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</si>
  <si>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</si>
  <si>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</si>
  <si>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</si>
  <si>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</si>
  <si>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</si>
  <si>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</si>
  <si>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</si>
  <si>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</si>
  <si>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</si>
  <si>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</si>
  <si>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</si>
  <si>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</si>
  <si>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</si>
  <si>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</si>
  <si>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</si>
  <si>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</si>
  <si>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</si>
  <si>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</si>
  <si>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</si>
  <si>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</si>
  <si>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</si>
  <si>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</si>
  <si>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</si>
  <si>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</si>
  <si>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</si>
  <si>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</si>
  <si>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</si>
  <si>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</si>
  <si>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</si>
  <si>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</si>
  <si>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</si>
  <si>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</si>
  <si>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</si>
  <si>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</si>
  <si>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</si>
  <si>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</si>
  <si>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</si>
  <si>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</si>
  <si>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</si>
  <si>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</si>
  <si>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</si>
  <si>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</si>
  <si>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</si>
  <si>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</si>
  <si>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</si>
  <si>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</si>
  <si>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</si>
  <si>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</si>
  <si>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</si>
  <si>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</si>
  <si>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</si>
  <si>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</si>
  <si>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</si>
  <si>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</si>
  <si>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</si>
  <si>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</si>
  <si>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</si>
  <si>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</si>
  <si>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</si>
  <si>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</si>
  <si>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</si>
  <si>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</si>
  <si>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</si>
  <si>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</si>
  <si>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</si>
  <si>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</si>
  <si>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</si>
  <si>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</si>
  <si>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</si>
  <si>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</si>
  <si>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</si>
  <si>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</si>
  <si>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</si>
  <si>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</si>
  <si>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</si>
  <si>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</si>
  <si>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</si>
  <si>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</si>
  <si>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</si>
  <si>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</si>
  <si>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</si>
  <si>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</si>
  <si>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</si>
  <si>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</si>
  <si>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</si>
  <si>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</si>
  <si>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</si>
  <si>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</si>
  <si>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</si>
  <si>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</si>
  <si>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</si>
  <si>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</si>
  <si>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</si>
  <si>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</si>
  <si>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</si>
  <si>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</si>
  <si>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</si>
  <si>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</si>
  <si>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</si>
  <si>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</si>
  <si>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</si>
  <si>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</si>
  <si>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</si>
  <si>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</si>
  <si>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</si>
  <si>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</si>
  <si>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</si>
  <si>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</si>
  <si>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</si>
  <si>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</si>
  <si>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</si>
  <si>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</si>
  <si>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</si>
  <si>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</si>
  <si>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</si>
  <si>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</si>
  <si>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</si>
  <si>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</si>
  <si>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</si>
  <si>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</si>
  <si>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</si>
  <si>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</si>
  <si>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</si>
  <si>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</si>
  <si>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</si>
  <si>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</si>
  <si>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</si>
  <si>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</si>
  <si>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</si>
  <si>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</si>
  <si>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</si>
  <si>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</si>
  <si>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</si>
  <si>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</si>
  <si>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</si>
  <si>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</si>
  <si>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</si>
  <si>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</si>
  <si>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</si>
  <si>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</si>
  <si>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</si>
  <si>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</si>
  <si>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</si>
  <si>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</si>
  <si>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</si>
  <si>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</si>
  <si>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</si>
  <si>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</si>
  <si>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</si>
  <si>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</si>
  <si>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</si>
  <si>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</si>
  <si>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</si>
  <si>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</si>
  <si>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</si>
  <si>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</si>
  <si>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</si>
  <si>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</si>
  <si>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</si>
  <si>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</si>
  <si>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</si>
  <si>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</si>
  <si>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</si>
  <si>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</si>
  <si>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</si>
  <si>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</si>
  <si>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</si>
  <si>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</si>
  <si>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</si>
  <si>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</si>
  <si>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</si>
  <si>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</si>
  <si>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</si>
  <si>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</si>
  <si>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</si>
  <si>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</si>
  <si>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</si>
  <si>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</si>
  <si>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</si>
  <si>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</si>
  <si>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</si>
  <si>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</si>
  <si>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</si>
  <si>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</si>
  <si>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</si>
  <si>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</si>
  <si>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</si>
  <si>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</si>
  <si>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</si>
  <si>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</si>
  <si>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</si>
  <si>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</si>
  <si>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</si>
  <si>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</si>
  <si>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</si>
  <si>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</si>
  <si>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</si>
  <si>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</si>
  <si>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</si>
  <si>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</si>
  <si>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</si>
  <si>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</si>
  <si>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</si>
  <si>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</si>
  <si>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</si>
  <si>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</si>
  <si>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</si>
  <si>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</si>
  <si>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</si>
  <si>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</si>
  <si>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</si>
  <si>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</si>
  <si>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</si>
  <si>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</si>
  <si>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</si>
  <si>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</si>
  <si>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</si>
  <si>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</si>
  <si>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</si>
  <si>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</si>
  <si>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</si>
  <si>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</si>
  <si>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</si>
  <si>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</si>
  <si>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</si>
  <si>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</si>
  <si>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</si>
  <si>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</si>
  <si>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</si>
  <si>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</si>
  <si>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</si>
  <si>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</si>
  <si>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</si>
  <si>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</si>
  <si>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</si>
  <si>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</si>
  <si>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</si>
  <si>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</si>
  <si>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</si>
  <si>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</si>
  <si>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</si>
  <si>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</si>
  <si>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</si>
  <si>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</si>
  <si>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</si>
  <si>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</si>
  <si>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</si>
  <si>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</si>
  <si>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</si>
  <si>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</si>
  <si>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</si>
  <si>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</si>
  <si>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</si>
  <si>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</si>
  <si>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</si>
  <si>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</si>
  <si>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</si>
  <si>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</si>
  <si>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</si>
  <si>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</si>
  <si>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</si>
  <si>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</si>
  <si>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</si>
  <si>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</si>
  <si>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</si>
  <si>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</si>
  <si>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</si>
  <si>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</si>
  <si>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</si>
  <si>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</si>
  <si>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</si>
  <si>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</si>
  <si>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</si>
  <si>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</si>
  <si>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</si>
  <si>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</si>
  <si>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</si>
  <si>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</si>
  <si>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</si>
  <si>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</si>
  <si>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</si>
  <si>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</si>
  <si>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</si>
  <si>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</si>
  <si>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</si>
  <si>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</si>
  <si>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</si>
  <si>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</si>
  <si>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</si>
  <si>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</si>
  <si>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</si>
  <si>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</si>
  <si>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</si>
  <si>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</si>
  <si>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</si>
  <si>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</si>
  <si>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</si>
  <si>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</si>
  <si>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</si>
  <si>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</si>
  <si>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</si>
  <si>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</si>
  <si>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</si>
  <si>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</si>
  <si>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</si>
  <si>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</si>
  <si>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</si>
  <si>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</si>
  <si>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</si>
  <si>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</si>
  <si>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</si>
  <si>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</si>
  <si>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</si>
  <si>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</si>
  <si>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</si>
  <si>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</si>
  <si>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</si>
  <si>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</si>
  <si>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</si>
  <si>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</si>
  <si>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</si>
  <si>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</si>
  <si>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</si>
  <si>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</si>
  <si>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</si>
  <si>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</si>
  <si>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</si>
  <si>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</si>
  <si>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</si>
  <si>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</si>
  <si>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</si>
  <si>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</si>
  <si>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</si>
  <si>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</si>
  <si>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</si>
  <si>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</si>
  <si>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</si>
  <si>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</si>
  <si>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</si>
  <si>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</si>
  <si>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</si>
  <si>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</si>
  <si>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</si>
  <si>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</si>
  <si>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</si>
  <si>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</si>
  <si>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</si>
  <si>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</si>
  <si>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</si>
  <si>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</si>
  <si>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</si>
  <si>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</si>
  <si>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</si>
  <si>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</si>
  <si>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</si>
  <si>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</si>
  <si>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</si>
  <si>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</si>
  <si>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</si>
  <si>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</si>
  <si>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</si>
  <si>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</si>
  <si>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</si>
  <si>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</si>
  <si>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</si>
  <si>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</si>
  <si>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</si>
  <si>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</si>
  <si>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</si>
  <si>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</si>
  <si>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</si>
  <si>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</si>
  <si>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</si>
  <si>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</si>
  <si>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</si>
  <si>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</si>
  <si>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</si>
  <si>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</si>
  <si>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</si>
  <si>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</si>
  <si>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</si>
  <si>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</si>
  <si>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</si>
  <si>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</si>
  <si>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</si>
  <si>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</si>
  <si>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</si>
  <si>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</si>
  <si>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</si>
  <si>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</si>
  <si>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</si>
  <si>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</si>
  <si>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</si>
  <si>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</si>
  <si>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</si>
  <si>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</si>
  <si>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</si>
  <si>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</si>
  <si>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</si>
  <si>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</si>
  <si>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</si>
  <si>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</si>
  <si>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</si>
  <si>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</si>
  <si>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</si>
  <si>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</si>
  <si>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</si>
  <si>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</si>
  <si>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</si>
  <si>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</si>
  <si>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</si>
  <si>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</si>
  <si>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</si>
  <si>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</si>
  <si>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</si>
  <si>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</si>
  <si>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</si>
  <si>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</si>
  <si>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</si>
  <si>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</si>
  <si>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</si>
  <si>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</si>
  <si>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</si>
  <si>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</si>
  <si>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</si>
  <si>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</si>
  <si>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</si>
  <si>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</si>
  <si>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</si>
  <si>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</si>
  <si>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</si>
  <si>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</si>
  <si>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</si>
  <si>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</si>
  <si>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</si>
  <si>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</si>
  <si>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</si>
  <si>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</si>
  <si>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</si>
  <si>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</si>
  <si>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</si>
  <si>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</si>
  <si>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</si>
  <si>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</si>
  <si>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</si>
  <si>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</si>
  <si>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</si>
  <si>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</si>
  <si>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</si>
  <si>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</si>
  <si>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</si>
  <si>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</si>
  <si>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</si>
  <si>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</si>
  <si>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</si>
  <si>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</si>
  <si>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</si>
  <si>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</si>
  <si>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</si>
  <si>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</si>
  <si>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</si>
  <si>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</si>
  <si>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</si>
  <si>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</si>
  <si>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</si>
  <si>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</si>
  <si>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</si>
  <si>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</si>
  <si>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</si>
  <si>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</si>
  <si>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</si>
  <si>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</si>
  <si>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</si>
  <si>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</si>
  <si>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</si>
  <si>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</si>
  <si>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</si>
  <si>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</si>
  <si>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</si>
  <si>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</si>
  <si>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</si>
  <si>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</si>
  <si>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</si>
  <si>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</si>
  <si>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</si>
  <si>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</si>
  <si>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</si>
  <si>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</si>
  <si>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</si>
  <si>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</si>
  <si>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</si>
  <si>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</si>
  <si>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</si>
  <si>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</si>
  <si>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</si>
  <si>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</si>
  <si>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</si>
  <si>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</si>
  <si>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</si>
  <si>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</si>
  <si>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</si>
  <si>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</si>
  <si>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</si>
  <si>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</si>
  <si>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</si>
  <si>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</si>
  <si>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</si>
  <si>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</si>
  <si>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</si>
  <si>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</si>
  <si>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</si>
  <si>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</si>
  <si>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</si>
  <si>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</si>
  <si>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</si>
  <si>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</si>
  <si>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</si>
  <si>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</si>
  <si>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</si>
  <si>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</si>
  <si>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</si>
  <si>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</si>
  <si>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</si>
  <si>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</si>
  <si>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</si>
  <si>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</si>
  <si>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</si>
  <si>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</si>
  <si>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</si>
  <si>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</si>
  <si>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</si>
  <si>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</si>
  <si>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</si>
  <si>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</si>
  <si>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</si>
  <si>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</si>
  <si>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</si>
  <si>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</si>
  <si>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</si>
  <si>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</si>
  <si>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</si>
  <si>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</si>
  <si>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</si>
  <si>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</si>
  <si>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</si>
  <si>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</si>
  <si>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</si>
  <si>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</si>
  <si>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</si>
  <si>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</si>
  <si>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</si>
  <si>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</si>
  <si>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</si>
  <si>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</si>
  <si>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</si>
  <si>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</si>
  <si>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</si>
  <si>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</si>
  <si>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</si>
  <si>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</si>
  <si>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</si>
  <si>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</si>
  <si>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</si>
  <si>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</si>
  <si>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</si>
  <si>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</si>
  <si>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</si>
  <si>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</si>
  <si>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</si>
  <si>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</si>
  <si>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</si>
  <si>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</si>
  <si>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</si>
  <si>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</si>
  <si>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</si>
  <si>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</si>
  <si>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</si>
  <si>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</si>
  <si>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</si>
  <si>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</si>
  <si>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</si>
  <si>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</si>
  <si>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</si>
  <si>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</si>
  <si>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</si>
  <si>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</si>
  <si>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</si>
  <si>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</si>
  <si>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</si>
  <si>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</si>
  <si>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</si>
  <si>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</si>
  <si>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</si>
  <si>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</si>
  <si>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</si>
  <si>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</si>
  <si>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</si>
  <si>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</si>
  <si>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</si>
  <si>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</si>
  <si>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</si>
  <si>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</si>
  <si>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</si>
  <si>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</si>
  <si>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</si>
  <si>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</si>
  <si>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</si>
  <si>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</si>
  <si>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</si>
  <si>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</si>
  <si>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</si>
  <si>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</si>
  <si>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</si>
  <si>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</si>
  <si>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</si>
  <si>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</si>
  <si>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</si>
  <si>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</si>
  <si>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</si>
  <si>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</si>
  <si>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</si>
  <si>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</si>
  <si>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</si>
  <si>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</si>
  <si>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</si>
  <si>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</si>
  <si>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</si>
  <si>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</si>
  <si>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</si>
  <si>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</si>
  <si>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</si>
  <si>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</si>
  <si>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</si>
  <si>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</si>
  <si>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</si>
  <si>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</si>
  <si>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</si>
  <si>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</si>
  <si>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</si>
  <si>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</si>
  <si>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</si>
  <si>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</si>
  <si>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</si>
  <si>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</si>
  <si>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</si>
  <si>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</si>
  <si>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</si>
  <si>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</si>
  <si>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</si>
  <si>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</si>
  <si>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</si>
  <si>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</si>
  <si>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</si>
  <si>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</si>
  <si>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</si>
  <si>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</si>
  <si>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</si>
  <si>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</si>
  <si>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</si>
  <si>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</si>
  <si>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</si>
  <si>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</si>
  <si>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</si>
  <si>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</si>
  <si>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</si>
  <si>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</si>
  <si>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</si>
  <si>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</si>
  <si>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</si>
  <si>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</si>
  <si>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</si>
  <si>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</si>
  <si>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</si>
  <si>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</si>
  <si>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</si>
  <si>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</si>
  <si>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</si>
  <si>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</si>
  <si>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</si>
  <si>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</si>
  <si>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</si>
  <si>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</si>
  <si>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</si>
  <si>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</si>
  <si>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</si>
  <si>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</si>
  <si>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</si>
  <si>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</si>
  <si>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</si>
  <si>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</si>
  <si>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</si>
  <si>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</si>
  <si>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</si>
  <si>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</si>
  <si>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</si>
  <si>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</si>
  <si>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</si>
  <si>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</si>
  <si>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</si>
  <si>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</si>
  <si>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</si>
  <si>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</si>
  <si>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</si>
  <si>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</si>
  <si>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</si>
  <si>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</si>
  <si>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</si>
  <si>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</si>
  <si>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</si>
  <si>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</si>
  <si>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</si>
  <si>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</si>
  <si>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</si>
  <si>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</si>
  <si>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</si>
  <si>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</si>
  <si>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</si>
  <si>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</si>
  <si>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</si>
  <si>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</si>
  <si>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</si>
  <si>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</si>
  <si>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</si>
  <si>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</si>
  <si>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</si>
  <si>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</si>
  <si>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</si>
  <si>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</si>
  <si>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</si>
  <si>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</si>
  <si>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</si>
  <si>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</si>
  <si>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</si>
  <si>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</si>
  <si>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</si>
  <si>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</si>
  <si>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</si>
  <si>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</si>
  <si>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</si>
  <si>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</si>
  <si>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</si>
  <si>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</si>
  <si>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</si>
  <si>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</si>
  <si>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</si>
  <si>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</si>
  <si>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</si>
  <si>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</si>
  <si>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</si>
  <si>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</si>
  <si>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</si>
  <si>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</si>
  <si>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</si>
  <si>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</si>
  <si>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</si>
  <si>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</si>
  <si>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</si>
  <si>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</si>
  <si>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</si>
  <si>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</si>
  <si>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</si>
  <si>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</si>
  <si>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</si>
  <si>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</si>
  <si>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</si>
  <si>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</si>
  <si>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</si>
  <si>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</si>
  <si>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</si>
  <si>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</si>
  <si>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</si>
  <si>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</si>
  <si>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</si>
  <si>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</si>
  <si>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</si>
  <si>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</si>
  <si>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</si>
  <si>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</si>
  <si>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</si>
  <si>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</si>
  <si>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</si>
  <si>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</si>
  <si>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</si>
  <si>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</si>
  <si>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</si>
  <si>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</si>
  <si>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</si>
  <si>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</si>
  <si>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</si>
  <si>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</si>
  <si>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</si>
  <si>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</si>
  <si>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</si>
  <si>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</si>
  <si>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</si>
  <si>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</si>
  <si>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</si>
  <si>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</si>
  <si>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</si>
  <si>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</si>
  <si>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</si>
  <si>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</si>
  <si>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</si>
  <si>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</si>
  <si>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</si>
  <si>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</si>
  <si>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</si>
  <si>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</si>
  <si>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</si>
  <si>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</si>
  <si>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</si>
  <si>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</si>
  <si>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</si>
  <si>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</si>
  <si>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</si>
  <si>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</si>
  <si>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</si>
  <si>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</si>
  <si>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</si>
  <si>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</si>
  <si>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</si>
  <si>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</si>
  <si>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</si>
  <si>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</si>
  <si>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</si>
  <si>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</si>
  <si>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</si>
  <si>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</si>
  <si>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</si>
  <si>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</si>
  <si>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</si>
  <si>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</si>
  <si>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</si>
  <si>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</si>
  <si>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</si>
  <si>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</si>
  <si>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</si>
  <si>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</si>
  <si>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</si>
  <si>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</si>
  <si>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</si>
  <si>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</si>
  <si>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</si>
  <si>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</si>
  <si>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</si>
  <si>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</si>
  <si>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</si>
  <si>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</si>
  <si>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</si>
  <si>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</si>
  <si>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</si>
  <si>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</si>
  <si>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</si>
  <si>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</si>
  <si>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</si>
  <si>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</si>
  <si>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</si>
  <si>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</si>
  <si>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</si>
  <si>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</si>
  <si>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</si>
  <si>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</si>
  <si>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</si>
  <si>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</si>
  <si>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</si>
  <si>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</si>
  <si>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</si>
  <si>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</si>
  <si>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</si>
  <si>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</si>
  <si>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</si>
  <si>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</si>
  <si>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</si>
  <si>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</si>
  <si>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</si>
  <si>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</si>
  <si>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</si>
  <si>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</si>
  <si>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</si>
  <si>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</si>
  <si>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</si>
  <si>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</si>
  <si>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</si>
  <si>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</si>
  <si>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</si>
  <si>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</si>
  <si>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</si>
  <si>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</si>
  <si>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</si>
  <si>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</si>
  <si>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</si>
  <si>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</si>
  <si>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</si>
  <si>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</si>
  <si>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</si>
  <si>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</si>
  <si>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</si>
  <si>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</si>
  <si>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</si>
  <si>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</si>
  <si>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</si>
  <si>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</si>
  <si>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</si>
  <si>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</si>
  <si>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</si>
  <si>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</si>
  <si>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</si>
  <si>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</si>
  <si>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</si>
  <si>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</si>
  <si>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</si>
  <si>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</si>
  <si>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</si>
  <si>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</si>
  <si>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</si>
  <si>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</si>
  <si>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</si>
  <si>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</si>
  <si>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</si>
  <si>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</si>
  <si>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</si>
  <si>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</si>
  <si>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</si>
  <si>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</si>
  <si>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</si>
  <si>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</si>
  <si>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</si>
  <si>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</si>
  <si>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</si>
  <si>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</si>
  <si>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</si>
  <si>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</si>
  <si>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</si>
  <si>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</si>
  <si>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</si>
  <si>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</si>
  <si>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</si>
  <si>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</si>
  <si>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</si>
  <si>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</si>
  <si>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</si>
  <si>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</si>
  <si>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</si>
  <si>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</si>
  <si>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</si>
  <si>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</si>
  <si>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</si>
  <si>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</si>
  <si>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</si>
  <si>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</si>
  <si>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</si>
  <si>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</si>
  <si>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</si>
  <si>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</si>
  <si>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</si>
  <si>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</si>
  <si>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</si>
  <si>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</si>
  <si>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</si>
  <si>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</si>
  <si>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</si>
  <si>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</si>
  <si>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</si>
  <si>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</si>
  <si>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</si>
  <si>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</si>
  <si>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</si>
  <si>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</si>
  <si>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</si>
  <si>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</si>
  <si>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</si>
  <si>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</si>
  <si>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</si>
  <si>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</si>
  <si>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</si>
  <si>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</si>
  <si>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</si>
  <si>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</si>
  <si>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</si>
  <si>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</si>
  <si>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</si>
  <si>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</si>
  <si>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</si>
  <si>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</si>
  <si>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</si>
  <si>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</si>
  <si>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</si>
  <si>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</si>
  <si>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</si>
  <si>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</si>
  <si>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</si>
  <si>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</si>
  <si>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</si>
  <si>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</si>
  <si>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</si>
  <si>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</si>
  <si>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</si>
  <si>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</si>
  <si>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</si>
  <si>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</si>
  <si>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</si>
  <si>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</si>
  <si>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</si>
  <si>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</si>
  <si>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</si>
  <si>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</si>
  <si>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</si>
  <si>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</si>
  <si>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</si>
  <si>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</si>
  <si>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</si>
  <si>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</si>
  <si>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</si>
  <si>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</si>
  <si>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</si>
  <si>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</si>
  <si>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</si>
  <si>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</si>
  <si>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</si>
  <si>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</si>
  <si>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</si>
  <si>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</si>
  <si>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</si>
  <si>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</si>
  <si>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</si>
  <si>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</si>
  <si>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</si>
  <si>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</si>
  <si>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</si>
  <si>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</si>
  <si>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</si>
  <si>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</si>
  <si>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</si>
  <si>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</si>
  <si>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</si>
  <si>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</si>
  <si>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</si>
  <si>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</si>
  <si>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</si>
  <si>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</si>
  <si>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</si>
  <si>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</si>
  <si>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</si>
  <si>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</si>
  <si>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</si>
  <si>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</si>
  <si>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</si>
  <si>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</si>
  <si>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</si>
  <si>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</si>
  <si>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</si>
  <si>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</si>
  <si>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</si>
  <si>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</si>
  <si>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</si>
  <si>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</si>
  <si>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</si>
  <si>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</si>
  <si>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</si>
  <si>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</si>
  <si>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</si>
  <si>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</si>
  <si>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</si>
  <si>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</si>
  <si>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</si>
  <si>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</si>
  <si>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</si>
  <si>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</si>
  <si>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</si>
  <si>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</si>
  <si>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</si>
  <si>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</si>
  <si>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</si>
  <si>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</si>
  <si>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</si>
  <si>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</si>
  <si>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</si>
  <si>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</si>
  <si>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</si>
  <si>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</si>
  <si>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</si>
  <si>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</si>
  <si>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</si>
  <si>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</si>
  <si>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</si>
  <si>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</si>
  <si>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</si>
  <si>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</si>
  <si>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</si>
  <si>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</si>
  <si>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</si>
  <si>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</si>
  <si>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</si>
  <si>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</si>
  <si>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</si>
  <si>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</si>
  <si>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</si>
  <si>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</si>
  <si>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</si>
  <si>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</si>
  <si>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</si>
  <si>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</si>
  <si>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</si>
  <si>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</si>
  <si>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</si>
  <si>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</si>
  <si>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</si>
  <si>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</si>
  <si>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</si>
  <si>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</si>
  <si>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</si>
  <si>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</si>
  <si>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</si>
  <si>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</si>
  <si>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</si>
  <si>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</si>
  <si>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</si>
  <si>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</si>
  <si>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</si>
  <si>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</si>
  <si>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</si>
  <si>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</si>
  <si>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</si>
  <si>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</si>
  <si>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</si>
  <si>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</si>
  <si>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</si>
  <si>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</si>
  <si>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</si>
  <si>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</si>
  <si>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</si>
  <si>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</si>
  <si>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</si>
  <si>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</si>
  <si>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</si>
  <si>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</si>
  <si>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</si>
  <si>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</si>
  <si>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</si>
  <si>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</si>
  <si>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</si>
  <si>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</si>
  <si>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</si>
  <si>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</si>
  <si>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</si>
  <si>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</si>
  <si>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</si>
  <si>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</si>
  <si>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</si>
  <si>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</si>
  <si>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</si>
  <si>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</si>
  <si>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</si>
  <si>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</si>
  <si>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</si>
  <si>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</si>
  <si>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</si>
  <si>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</si>
  <si>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</si>
  <si>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</si>
  <si>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</si>
  <si>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</si>
  <si>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</si>
  <si>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</si>
  <si>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</si>
  <si>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</si>
  <si>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</si>
  <si>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</si>
  <si>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</si>
  <si>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</si>
  <si>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</si>
  <si>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</si>
  <si>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</si>
  <si>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</si>
  <si>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</si>
  <si>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</si>
  <si>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</si>
  <si>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</si>
  <si>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</si>
  <si>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</si>
  <si>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</si>
  <si>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</si>
  <si>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</si>
  <si>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</si>
  <si>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</si>
  <si>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</si>
  <si>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</si>
  <si>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</si>
  <si>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</si>
  <si>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</si>
  <si>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</si>
  <si>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</si>
  <si>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</si>
  <si>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</si>
  <si>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</si>
  <si>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</si>
  <si>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</si>
  <si>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</si>
  <si>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</si>
  <si>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</si>
  <si>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</si>
  <si>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</si>
  <si>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</si>
  <si>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</si>
  <si>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</si>
  <si>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</si>
  <si>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</si>
  <si>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</si>
  <si>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</si>
  <si>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</si>
  <si>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</si>
  <si>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</si>
  <si>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</si>
  <si>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</si>
  <si>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</si>
  <si>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</si>
  <si>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</si>
  <si>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</si>
  <si>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</si>
  <si>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</si>
  <si>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</si>
  <si>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</si>
  <si>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</si>
  <si>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</si>
  <si>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</si>
  <si>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</si>
  <si>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</si>
  <si>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</si>
  <si>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</si>
  <si>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</si>
  <si>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</si>
  <si>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</si>
  <si>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</si>
  <si>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</si>
  <si>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</si>
  <si>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</si>
  <si>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</si>
  <si>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</si>
  <si>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</si>
  <si>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</si>
  <si>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</si>
  <si>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</si>
  <si>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</si>
  <si>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</si>
  <si>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</si>
  <si>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</si>
  <si>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</si>
  <si>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</si>
  <si>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</si>
  <si>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</si>
  <si>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</si>
  <si>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</si>
  <si>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</si>
  <si>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</si>
  <si>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</si>
  <si>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</si>
  <si>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</si>
  <si>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</si>
  <si>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</si>
  <si>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</si>
  <si>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</si>
  <si>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</si>
  <si>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</si>
  <si>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</si>
  <si>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</si>
  <si>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</si>
  <si>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</si>
  <si>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</si>
  <si>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</si>
  <si>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</si>
  <si>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</si>
  <si>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</si>
  <si>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</si>
  <si>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</si>
  <si>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</si>
  <si>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</si>
  <si>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</si>
  <si>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</si>
  <si>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</si>
  <si>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</si>
  <si>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</si>
  <si>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</si>
  <si>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</si>
  <si>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</si>
  <si>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</si>
  <si>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</si>
  <si>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</si>
  <si>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</si>
  <si>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</si>
  <si>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</si>
  <si>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</si>
  <si>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</si>
  <si>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</si>
  <si>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</si>
  <si>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</si>
  <si>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</si>
  <si>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</si>
  <si>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</si>
  <si>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</si>
  <si>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</si>
  <si>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</si>
  <si>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</si>
  <si>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</si>
  <si>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</si>
  <si>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</si>
  <si>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</si>
  <si>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</si>
  <si>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</si>
  <si>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</si>
  <si>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</si>
  <si>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</si>
  <si>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</si>
  <si>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</si>
  <si>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</si>
  <si>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</si>
  <si>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</si>
  <si>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</si>
  <si>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</si>
  <si>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</si>
  <si>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</si>
  <si>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</si>
  <si>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</si>
  <si>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</si>
  <si>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</si>
  <si>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</si>
  <si>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</si>
  <si>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</si>
  <si>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</si>
  <si>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</si>
  <si>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</si>
  <si>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</si>
  <si>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</si>
  <si>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</si>
  <si>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</si>
  <si>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</si>
  <si>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</si>
  <si>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</si>
  <si>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</si>
  <si>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</si>
  <si>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</si>
  <si>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</si>
  <si>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</si>
  <si>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</si>
  <si>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</si>
  <si>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</si>
  <si>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</si>
  <si>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</si>
  <si>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</si>
  <si>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</si>
  <si>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</si>
  <si>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</si>
  <si>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</si>
  <si>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</si>
  <si>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</si>
  <si>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</si>
  <si>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</si>
  <si>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</si>
  <si>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</si>
  <si>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</si>
  <si>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</si>
  <si>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</si>
  <si>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</si>
  <si>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</si>
  <si>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</si>
  <si>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</si>
  <si>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</si>
  <si>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</si>
  <si>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</si>
  <si>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</si>
  <si>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</si>
  <si>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</si>
  <si>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</si>
  <si>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</si>
  <si>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</si>
  <si>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</si>
  <si>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</si>
  <si>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</si>
  <si>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</si>
  <si>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</si>
  <si>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</si>
  <si>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</si>
  <si>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</si>
  <si>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</si>
  <si>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</si>
  <si>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</si>
  <si>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</si>
  <si>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</si>
  <si>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</si>
  <si>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</si>
  <si>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</si>
  <si>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</si>
  <si>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</si>
  <si>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</si>
  <si>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</si>
  <si>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</si>
  <si>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</si>
  <si>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</si>
  <si>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</si>
  <si>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</si>
  <si>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</si>
  <si>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</si>
  <si>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</si>
  <si>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</si>
  <si>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</si>
  <si>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</si>
  <si>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</si>
  <si>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</si>
  <si>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</si>
  <si>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</si>
  <si>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</si>
  <si>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</si>
  <si>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</si>
  <si>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</si>
  <si>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</si>
  <si>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</si>
  <si>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</si>
  <si>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</si>
  <si>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</si>
  <si>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</si>
  <si>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</si>
  <si>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</si>
  <si>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</si>
  <si>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</si>
  <si>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</si>
  <si>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</si>
  <si>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</si>
  <si>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</si>
  <si>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</si>
  <si>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</si>
  <si>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</si>
  <si>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</si>
  <si>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</si>
  <si>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</si>
  <si>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</si>
  <si>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</si>
  <si>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</si>
  <si>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</si>
  <si>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</si>
  <si>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</si>
  <si>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</si>
  <si>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</si>
  <si>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</si>
  <si>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</si>
  <si>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</si>
  <si>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</si>
  <si>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</si>
  <si>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</si>
  <si>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</si>
  <si>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</si>
  <si>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</si>
  <si>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</si>
  <si>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</si>
  <si>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</si>
  <si>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</si>
  <si>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</si>
  <si>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</si>
  <si>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</si>
  <si>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</si>
  <si>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</si>
  <si>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</si>
  <si>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</si>
  <si>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</si>
  <si>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</si>
  <si>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</si>
  <si>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</si>
  <si>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</si>
  <si>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</si>
  <si>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</si>
  <si>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</si>
  <si>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</si>
  <si>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</si>
  <si>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</si>
  <si>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</si>
  <si>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</si>
  <si>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</si>
  <si>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</si>
  <si>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</si>
  <si>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</si>
  <si>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</si>
  <si>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</si>
  <si>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</si>
  <si>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</si>
  <si>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</si>
  <si>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</si>
  <si>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</si>
  <si>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</si>
  <si>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</si>
  <si>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</si>
  <si>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</si>
  <si>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</si>
  <si>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</si>
  <si>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</si>
  <si>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</si>
  <si>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</si>
  <si>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</si>
  <si>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</si>
  <si>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</si>
  <si>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</si>
  <si>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</si>
  <si>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</si>
  <si>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</si>
  <si>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</si>
  <si>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</si>
  <si>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</si>
  <si>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</si>
  <si>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</si>
  <si>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</si>
  <si>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</si>
  <si>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</si>
  <si>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</si>
  <si>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</si>
  <si>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</si>
  <si>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</si>
  <si>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</si>
  <si>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</si>
  <si>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</si>
  <si>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</si>
  <si>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</si>
  <si>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</si>
  <si>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</si>
  <si>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</si>
  <si>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</si>
  <si>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</si>
  <si>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</si>
  <si>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</si>
  <si>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</si>
  <si>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</si>
  <si>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</si>
  <si>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</si>
  <si>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</si>
  <si>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</si>
  <si>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</si>
  <si>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</si>
  <si>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</si>
  <si>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</si>
  <si>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</si>
  <si>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</si>
  <si>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</si>
  <si>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</si>
  <si>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</si>
  <si>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</si>
  <si>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</si>
  <si>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</si>
  <si>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</si>
  <si>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</si>
  <si>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</si>
  <si>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</si>
  <si>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</si>
  <si>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</si>
  <si>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</si>
  <si>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</si>
  <si>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</si>
  <si>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</si>
  <si>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</si>
  <si>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</si>
  <si>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</si>
  <si>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</si>
  <si>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</si>
  <si>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</si>
  <si>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</si>
  <si>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</si>
  <si>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</si>
  <si>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</si>
  <si>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</si>
  <si>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</si>
  <si>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</si>
  <si>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</si>
  <si>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</si>
  <si>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</si>
  <si>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</si>
  <si>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</si>
  <si>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</si>
  <si>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</si>
  <si>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</si>
  <si>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</si>
  <si>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</si>
  <si>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</si>
  <si>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</si>
  <si>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</si>
  <si>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</si>
  <si>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</si>
  <si>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</si>
  <si>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</si>
  <si>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</si>
  <si>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</si>
  <si>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</si>
  <si>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</si>
  <si>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</si>
  <si>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</si>
  <si>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</si>
  <si>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</si>
  <si>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</si>
  <si>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</si>
  <si>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</si>
  <si>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</si>
  <si>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</si>
  <si>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</si>
  <si>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</si>
  <si>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</si>
  <si>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</si>
  <si>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</si>
  <si>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</si>
  <si>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</si>
  <si>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</si>
  <si>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</si>
  <si>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</si>
  <si>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</si>
  <si>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</si>
  <si>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</si>
  <si>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</si>
  <si>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</si>
  <si>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</si>
  <si>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</si>
  <si>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</si>
  <si>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</si>
  <si>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</si>
  <si>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</si>
  <si>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</si>
  <si>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</si>
  <si>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</si>
  <si>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</si>
  <si>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</si>
  <si>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</si>
  <si>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</si>
  <si>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</si>
  <si>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</si>
  <si>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</si>
  <si>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</si>
  <si>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</si>
  <si>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</si>
  <si>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</si>
  <si>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</si>
  <si>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</si>
  <si>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</si>
  <si>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</si>
  <si>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</si>
  <si>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</si>
  <si>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</si>
  <si>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</si>
  <si>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</si>
  <si>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</si>
  <si>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</si>
  <si>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</si>
  <si>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</si>
  <si>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</si>
  <si>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</si>
  <si>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</si>
  <si>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</si>
  <si>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</si>
  <si>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</si>
  <si>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</si>
  <si>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</si>
  <si>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</si>
  <si>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</si>
  <si>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</si>
  <si>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</si>
  <si>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</si>
  <si>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</si>
  <si>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</si>
  <si>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</si>
  <si>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</si>
  <si>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</si>
  <si>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</si>
  <si>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</si>
  <si>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</si>
  <si>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</si>
  <si>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</si>
  <si>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</si>
  <si>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</si>
  <si>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</si>
  <si>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</si>
  <si>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</si>
  <si>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</si>
  <si>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</si>
  <si>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</si>
  <si>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</si>
  <si>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</si>
  <si>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</si>
  <si>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</si>
  <si>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</si>
  <si>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</si>
  <si>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</si>
  <si>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</si>
  <si>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</si>
  <si>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</si>
  <si>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</si>
  <si>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</si>
  <si>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</si>
  <si>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</si>
  <si>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</si>
  <si>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</si>
  <si>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</si>
  <si>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</si>
  <si>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</si>
  <si>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</si>
  <si>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</si>
  <si>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</si>
  <si>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</si>
  <si>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</si>
  <si>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</si>
  <si>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</si>
  <si>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</si>
  <si>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</si>
  <si>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</si>
  <si>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</si>
  <si>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</si>
  <si>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</si>
  <si>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</si>
  <si>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</si>
  <si>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</si>
  <si>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</si>
  <si>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</si>
  <si>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</si>
  <si>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</si>
  <si>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</si>
  <si>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</si>
  <si>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</si>
  <si>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</si>
  <si>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</si>
  <si>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</si>
  <si>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</si>
  <si>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</si>
  <si>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</si>
  <si>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</si>
  <si>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</si>
  <si>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</si>
  <si>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</si>
  <si>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</si>
  <si>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</si>
  <si>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</si>
  <si>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</si>
  <si>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</si>
  <si>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</si>
  <si>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</si>
  <si>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</si>
  <si>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</si>
  <si>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</si>
  <si>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</si>
  <si>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</si>
  <si>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</si>
  <si>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</si>
  <si>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</si>
  <si>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</si>
  <si>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</si>
  <si>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</si>
  <si>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</si>
  <si>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</si>
  <si>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</si>
  <si>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</si>
  <si>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</si>
  <si>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</si>
  <si>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</si>
  <si>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</si>
  <si>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</si>
  <si>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</si>
  <si>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</si>
  <si>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</si>
  <si>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</si>
  <si>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</si>
  <si>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</si>
  <si>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</si>
  <si>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</si>
  <si>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</si>
  <si>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</si>
  <si>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</si>
  <si>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</si>
  <si>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</si>
  <si>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</si>
  <si>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</si>
  <si>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</si>
  <si>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</si>
  <si>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</si>
  <si>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</si>
  <si>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</si>
  <si>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</si>
  <si>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</si>
  <si>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</si>
  <si>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</si>
  <si>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</si>
  <si>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</si>
  <si>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</si>
  <si>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</si>
  <si>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</si>
  <si>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</si>
  <si>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</si>
  <si>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</si>
  <si>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</si>
  <si>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</si>
  <si>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</si>
  <si>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</si>
  <si>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</si>
  <si>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</si>
  <si>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</si>
  <si>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</si>
  <si>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</si>
  <si>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</si>
  <si>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</si>
  <si>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</si>
  <si>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</si>
  <si>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</si>
  <si>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</si>
  <si>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</si>
  <si>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</si>
  <si>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</si>
  <si>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</si>
  <si>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</si>
  <si>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</si>
  <si>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</si>
  <si>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</si>
  <si>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</si>
  <si>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</si>
  <si>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</si>
  <si>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</si>
  <si>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</si>
  <si>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</si>
  <si>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</si>
  <si>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</si>
  <si>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</si>
  <si>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</si>
  <si>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</si>
  <si>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</si>
  <si>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</si>
  <si>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</si>
  <si>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</si>
  <si>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</si>
  <si>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</si>
  <si>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</si>
  <si>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</si>
  <si>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</si>
  <si>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</si>
  <si>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</si>
  <si>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</si>
  <si>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</si>
  <si>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</si>
  <si>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</si>
  <si>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</si>
  <si>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</si>
  <si>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</si>
  <si>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</si>
  <si>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</si>
  <si>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</si>
  <si>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</si>
  <si>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</si>
  <si>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</si>
  <si>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</si>
  <si>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</si>
  <si>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</si>
  <si>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</si>
  <si>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</si>
  <si>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</si>
  <si>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</si>
  <si>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</si>
  <si>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</si>
  <si>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</si>
  <si>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</si>
  <si>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</si>
  <si>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</si>
  <si>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</si>
  <si>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</si>
  <si>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</si>
  <si>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</si>
  <si>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</si>
  <si>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</si>
  <si>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</si>
  <si>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</si>
  <si>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</si>
  <si>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</si>
  <si>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</si>
  <si>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</si>
  <si>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</si>
  <si>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</si>
  <si>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</si>
  <si>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</si>
  <si>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</si>
  <si>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</si>
  <si>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</si>
  <si>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</si>
  <si>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</si>
  <si>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</si>
  <si>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</si>
  <si>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</si>
  <si>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</si>
  <si>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</si>
  <si>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</si>
  <si>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</si>
  <si>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</si>
  <si>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</si>
  <si>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</si>
  <si>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</si>
  <si>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</si>
  <si>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</si>
  <si>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</si>
  <si>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</si>
  <si>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</si>
  <si>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</si>
  <si>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</si>
  <si>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</si>
  <si>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</si>
  <si>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</si>
  <si>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</si>
  <si>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</si>
  <si>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</si>
  <si>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</si>
  <si>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</si>
  <si>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</si>
  <si>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</si>
  <si>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</si>
  <si>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</si>
  <si>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</si>
  <si>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</si>
  <si>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</si>
  <si>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</si>
  <si>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</si>
  <si>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</si>
  <si>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</si>
  <si>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</si>
  <si>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</si>
  <si>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</si>
  <si>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</si>
  <si>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</si>
  <si>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</si>
  <si>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</si>
  <si>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</si>
  <si>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</si>
  <si>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</si>
  <si>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</si>
  <si>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</si>
  <si>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</si>
  <si>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</si>
  <si>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</si>
  <si>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</si>
  <si>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</si>
  <si>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</si>
  <si>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</si>
  <si>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</si>
  <si>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</si>
  <si>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</si>
  <si>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</si>
  <si>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</si>
  <si>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</si>
  <si>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</si>
  <si>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</si>
  <si>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</si>
  <si>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</si>
  <si>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</si>
  <si>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</si>
  <si>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</si>
  <si>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</si>
  <si>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</si>
  <si>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</si>
  <si>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</si>
  <si>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</si>
  <si>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</si>
  <si>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</si>
  <si>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</si>
  <si>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</si>
  <si>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</si>
  <si>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</si>
  <si>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</si>
  <si>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</si>
  <si>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</si>
  <si>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</si>
  <si>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</si>
  <si>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</si>
  <si>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</si>
  <si>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</si>
  <si>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</si>
  <si>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</si>
  <si>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</si>
  <si>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</si>
  <si>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</si>
  <si>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</si>
  <si>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</si>
  <si>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</si>
  <si>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</si>
  <si>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</si>
  <si>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</si>
  <si>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</si>
  <si>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</si>
  <si>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</si>
  <si>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</si>
  <si>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</si>
  <si>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</si>
  <si>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</si>
  <si>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</si>
  <si>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</si>
  <si>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</si>
  <si>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</si>
  <si>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</si>
  <si>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</si>
  <si>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</si>
  <si>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</si>
  <si>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</si>
  <si>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</si>
  <si>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</si>
  <si>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</si>
  <si>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</si>
  <si>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</si>
  <si>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</si>
  <si>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</si>
  <si>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</si>
  <si>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</si>
  <si>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</si>
  <si>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</si>
  <si>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</si>
  <si>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</si>
  <si>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</si>
  <si>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</si>
  <si>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</si>
  <si>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</si>
  <si>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</si>
  <si>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</si>
  <si>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</si>
  <si>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</si>
  <si>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</si>
  <si>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</si>
  <si>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</si>
  <si>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</si>
  <si>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</si>
  <si>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</si>
  <si>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</si>
  <si>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</si>
  <si>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</si>
  <si>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</si>
  <si>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</si>
  <si>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</si>
  <si>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</si>
  <si>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</si>
  <si>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</si>
  <si>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</si>
  <si>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</si>
  <si>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</si>
  <si>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</si>
  <si>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</si>
  <si>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</si>
  <si>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</si>
  <si>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</si>
  <si>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</si>
  <si>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</si>
  <si>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</si>
  <si>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</si>
  <si>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</si>
  <si>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</si>
  <si>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</si>
  <si>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</si>
  <si>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</si>
  <si>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</si>
  <si>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</si>
  <si>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</si>
  <si>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</si>
  <si>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</si>
  <si>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</si>
  <si>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</si>
  <si>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</si>
  <si>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</si>
  <si>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</si>
  <si>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</si>
  <si>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</si>
  <si>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</si>
  <si>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</si>
  <si>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</si>
  <si>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</si>
  <si>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</si>
  <si>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</si>
  <si>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</si>
  <si>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</si>
  <si>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</si>
  <si>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</si>
  <si>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</si>
  <si>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</si>
  <si>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</si>
  <si>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</si>
  <si>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</si>
  <si>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</si>
  <si>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</si>
  <si>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</si>
  <si>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</si>
  <si>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</si>
  <si>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</si>
  <si>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</si>
  <si>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</si>
  <si>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</si>
  <si>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</si>
  <si>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</si>
  <si>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</si>
  <si>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</si>
  <si>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</si>
  <si>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</si>
  <si>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</si>
  <si>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</si>
  <si>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</si>
  <si>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</si>
  <si>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</si>
  <si>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</si>
  <si>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</si>
  <si>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</si>
  <si>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</si>
  <si>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</si>
  <si>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</si>
  <si>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</si>
  <si>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</si>
  <si>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</si>
  <si>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</si>
  <si>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</si>
  <si>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</si>
  <si>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</si>
  <si>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</si>
  <si>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</si>
  <si>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</si>
  <si>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</si>
  <si>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</si>
  <si>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</si>
  <si>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</si>
  <si>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</si>
  <si>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</si>
  <si>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</si>
  <si>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</si>
  <si>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</si>
  <si>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</si>
  <si>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</si>
  <si>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</si>
  <si>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</si>
  <si>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</si>
  <si>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</si>
  <si>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</si>
  <si>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</si>
  <si>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</si>
  <si>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</si>
  <si>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</si>
  <si>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</si>
  <si>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</si>
  <si>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</si>
  <si>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</si>
  <si>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</si>
  <si>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</si>
  <si>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</si>
  <si>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</si>
  <si>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</si>
  <si>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</si>
  <si>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</si>
  <si>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</si>
  <si>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</si>
  <si>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</si>
  <si>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</si>
  <si>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</si>
  <si>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</si>
  <si>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</si>
  <si>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</si>
  <si>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</si>
  <si>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</si>
  <si>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</si>
  <si>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</si>
  <si>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</si>
  <si>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</si>
  <si>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</si>
  <si>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</si>
  <si>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</si>
  <si>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</si>
  <si>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</si>
  <si>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</si>
  <si>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</si>
  <si>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</si>
  <si>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</si>
  <si>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</si>
  <si>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</si>
  <si>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</si>
  <si>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</si>
  <si>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</si>
  <si>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</si>
  <si>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</si>
  <si>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</si>
  <si>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</si>
  <si>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</si>
  <si>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</si>
  <si>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</si>
  <si>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</si>
  <si>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</si>
  <si>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</si>
  <si>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</si>
  <si>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</si>
  <si>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</si>
  <si>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</si>
  <si>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</si>
  <si>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</si>
  <si>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</si>
  <si>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</si>
  <si>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</si>
  <si>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</si>
  <si>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</si>
  <si>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</si>
  <si>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</si>
  <si>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</si>
  <si>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</si>
  <si>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</si>
  <si>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</si>
  <si>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</si>
  <si>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</si>
  <si>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</si>
  <si>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</si>
  <si>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</si>
  <si>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</si>
  <si>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</si>
  <si>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</si>
  <si>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</si>
  <si>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</si>
  <si>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</si>
  <si>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</si>
  <si>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</si>
  <si>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</si>
  <si>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</si>
  <si>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</si>
  <si>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</si>
  <si>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</si>
  <si>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</si>
  <si>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</si>
  <si>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</si>
  <si>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</si>
  <si>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</si>
  <si>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</si>
  <si>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</si>
  <si>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</si>
  <si>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</si>
  <si>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</si>
  <si>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</si>
  <si>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</si>
  <si>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</si>
  <si>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</si>
  <si>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</si>
  <si>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</si>
  <si>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</si>
  <si>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</si>
  <si>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</si>
  <si>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</si>
  <si>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</si>
  <si>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</si>
  <si>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</si>
  <si>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</si>
  <si>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</si>
  <si>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</si>
  <si>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</si>
  <si>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</si>
  <si>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</si>
  <si>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</si>
  <si>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</si>
  <si>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</si>
  <si>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</si>
  <si>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</si>
  <si>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</si>
  <si>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</si>
  <si>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</si>
  <si>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</si>
  <si>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</si>
  <si>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</si>
  <si>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</si>
  <si>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</si>
  <si>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</si>
  <si>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</si>
  <si>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</si>
  <si>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</si>
  <si>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</si>
  <si>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</si>
  <si>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</si>
  <si>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</si>
  <si>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</si>
  <si>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</si>
  <si>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</si>
  <si>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</si>
  <si>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</si>
  <si>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</si>
  <si>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</si>
  <si>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</si>
  <si>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</si>
  <si>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</si>
  <si>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</si>
  <si>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</si>
  <si>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</si>
  <si>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</si>
  <si>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</si>
  <si>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</si>
  <si>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</si>
  <si>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</si>
  <si>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</si>
  <si>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</si>
  <si>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</si>
  <si>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</si>
  <si>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</si>
  <si>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</si>
  <si>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</si>
  <si>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</si>
  <si>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</si>
  <si>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</si>
  <si>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</si>
  <si>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</si>
  <si>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</si>
  <si>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</si>
  <si>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</si>
  <si>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</si>
  <si>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</si>
  <si>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</si>
  <si>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</si>
  <si>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</si>
  <si>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</si>
  <si>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</si>
  <si>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</si>
  <si>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</si>
  <si>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</si>
  <si>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</si>
  <si>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</si>
  <si>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</si>
  <si>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</si>
  <si>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</si>
  <si>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</si>
  <si>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</si>
  <si>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</si>
  <si>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</si>
  <si>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</si>
  <si>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</si>
  <si>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</si>
  <si>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</si>
  <si>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</si>
  <si>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</si>
  <si>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</si>
  <si>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</si>
  <si>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</si>
  <si>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</si>
  <si>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</si>
  <si>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</si>
  <si>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</si>
  <si>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</si>
  <si>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</si>
  <si>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</si>
  <si>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</si>
  <si>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</si>
  <si>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</si>
  <si>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</si>
  <si>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</si>
  <si>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</si>
  <si>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</si>
  <si>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</si>
  <si>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</si>
  <si>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</si>
  <si>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</si>
  <si>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</si>
  <si>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</si>
  <si>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</si>
  <si>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</si>
  <si>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</si>
  <si>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</si>
  <si>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</si>
  <si>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</si>
  <si>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</si>
  <si>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</si>
  <si>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</si>
  <si>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</si>
  <si>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</si>
  <si>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</si>
  <si>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</si>
  <si>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</si>
  <si>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</si>
  <si>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</si>
  <si>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</si>
  <si>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</si>
  <si>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</si>
  <si>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</si>
  <si>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</si>
  <si>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</si>
  <si>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</si>
  <si>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</si>
  <si>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</si>
  <si>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</si>
  <si>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</si>
  <si>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</si>
  <si>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</si>
  <si>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</si>
  <si>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</si>
  <si>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</si>
  <si>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</si>
  <si>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</si>
  <si>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</si>
  <si>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</si>
  <si>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</si>
  <si>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</si>
  <si>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</si>
  <si>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</si>
  <si>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</si>
  <si>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</si>
  <si>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</si>
  <si>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</si>
  <si>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</si>
  <si>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</si>
  <si>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</si>
  <si>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</si>
  <si>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</si>
  <si>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</si>
  <si>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</si>
  <si>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</si>
  <si>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</si>
  <si>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</si>
  <si>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</si>
  <si>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</si>
  <si>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</si>
  <si>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</si>
  <si>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</si>
  <si>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</si>
  <si>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</si>
  <si>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</si>
  <si>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</si>
  <si>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</si>
  <si>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</si>
  <si>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</si>
  <si>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</si>
  <si>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</si>
  <si>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</si>
  <si>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</si>
  <si>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</si>
  <si>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</si>
  <si>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</si>
  <si>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</si>
  <si>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</si>
  <si>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</si>
  <si>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</si>
  <si>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</si>
  <si>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</si>
  <si>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</si>
  <si>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</si>
  <si>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</si>
  <si>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</si>
  <si>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</si>
  <si>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</si>
  <si>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</si>
  <si>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</si>
  <si>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</si>
  <si>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</si>
  <si>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</si>
  <si>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</si>
  <si>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</si>
  <si>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</si>
  <si>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</si>
  <si>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</si>
  <si>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</si>
  <si>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</si>
  <si>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</si>
  <si>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</si>
  <si>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</si>
  <si>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</si>
  <si>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</si>
  <si>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</si>
  <si>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</si>
  <si>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</si>
  <si>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</si>
  <si>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</si>
  <si>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</si>
  <si>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</si>
  <si>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</si>
  <si>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</si>
  <si>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</si>
  <si>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</si>
  <si>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</si>
  <si>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</si>
  <si>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</si>
  <si>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</si>
  <si>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</si>
  <si>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</si>
  <si>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</si>
  <si>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</si>
  <si>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</si>
  <si>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</si>
  <si>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</si>
  <si>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</si>
  <si>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</si>
  <si>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</si>
  <si>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</si>
  <si>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</si>
  <si>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</si>
  <si>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</si>
  <si>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</si>
  <si>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</si>
  <si>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</si>
  <si>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</si>
  <si>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</si>
  <si>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</si>
  <si>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</si>
  <si>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</si>
  <si>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</si>
  <si>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</si>
  <si>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</si>
  <si>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</si>
  <si>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</si>
  <si>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</si>
  <si>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</si>
  <si>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</si>
  <si>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</si>
  <si>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</si>
  <si>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</si>
  <si>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</si>
  <si>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</si>
  <si>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</si>
  <si>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</si>
  <si>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</si>
  <si>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</si>
  <si>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</si>
  <si>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</si>
  <si>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</si>
  <si>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</si>
  <si>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</si>
  <si>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</si>
  <si>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</si>
  <si>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</si>
  <si>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</si>
  <si>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</si>
  <si>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</si>
  <si>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</si>
  <si>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</si>
  <si>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</si>
  <si>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</si>
  <si>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</si>
  <si>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</si>
  <si>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</si>
  <si>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</si>
  <si>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</si>
  <si>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</si>
  <si>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</si>
  <si>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</si>
  <si>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</si>
  <si>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</si>
  <si>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</si>
  <si>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</si>
  <si>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</si>
  <si>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</si>
  <si>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</si>
  <si>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</si>
  <si>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</si>
  <si>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</si>
  <si>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</si>
  <si>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</si>
  <si>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</si>
  <si>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</si>
  <si>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</si>
  <si>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</si>
  <si>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</si>
  <si>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</si>
  <si>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</si>
  <si>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</si>
  <si>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</si>
  <si>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</si>
  <si>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</si>
  <si>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</si>
  <si>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</si>
  <si>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</si>
  <si>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</si>
  <si>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</si>
  <si>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</si>
  <si>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</si>
  <si>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</si>
  <si>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</si>
  <si>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</si>
  <si>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</si>
  <si>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</si>
  <si>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</si>
  <si>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</si>
  <si>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</si>
  <si>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</si>
  <si>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</si>
  <si>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</si>
  <si>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</si>
  <si>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</si>
  <si>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</si>
  <si>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</si>
  <si>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</si>
  <si>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</si>
  <si>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</si>
  <si>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</si>
  <si>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</si>
  <si>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</si>
  <si>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</si>
  <si>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</si>
  <si>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</si>
  <si>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</si>
  <si>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</si>
  <si>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</si>
  <si>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</si>
  <si>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</si>
  <si>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</si>
  <si>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</si>
  <si>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</si>
  <si>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</si>
  <si>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</si>
  <si>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</si>
  <si>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</si>
  <si>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</si>
  <si>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</si>
  <si>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</si>
  <si>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</si>
  <si>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</si>
  <si>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</si>
  <si>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</si>
  <si>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</si>
  <si>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</si>
  <si>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</si>
  <si>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</si>
  <si>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</si>
  <si>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</si>
  <si>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</si>
  <si>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</si>
  <si>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</si>
  <si>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</si>
  <si>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</si>
  <si>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</si>
  <si>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</si>
  <si>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</si>
  <si>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</si>
  <si>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</si>
  <si>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</si>
  <si>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</si>
  <si>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(All)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</si>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</sst>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1-41CC-9870-5AF17FC68E6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1-41CC-9870-5AF17FC68E6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31-41CC-9870-5AF17FC68E6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1-41CC-9870-5AF17FC68E6B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7F31-41CC-9870-5AF17FC68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6870895"/>
        <c:axId val="716871727"/>
      </c:barChart>
      <c:catAx>
        <c:axId val="716870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71727"/>
        <c:crosses val="autoZero"/>
        <c:auto val="1"/>
        <c:lblAlgn val="ctr"/>
        <c:lblOffset val="100"/>
        <c:noMultiLvlLbl val="0"/>
      </c:catAx>
      <c:valAx>
        <c:axId val="71687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7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35-4AB8-B951-BA5C61ACF15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35-4AB8-B951-BA5C61ACF15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35-4AB8-B951-BA5C61ACF15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35-4AB8-B951-BA5C61ACF153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E535-4AB8-B951-BA5C61ACF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1974239"/>
        <c:axId val="711976319"/>
      </c:barChart>
      <c:catAx>
        <c:axId val="71197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976319"/>
        <c:crosses val="autoZero"/>
        <c:auto val="1"/>
        <c:lblAlgn val="ctr"/>
        <c:lblOffset val="100"/>
        <c:noMultiLvlLbl val="0"/>
      </c:catAx>
      <c:valAx>
        <c:axId val="71197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97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6-4AA8-8EB2-8D9006A8B0E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E6-4AA8-8EB2-8D9006A8B0E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E6-4AA8-8EB2-8D9006A8B0E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E6-4AA8-8EB2-8D9006A8B0E1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E6-4AA8-8EB2-8D9006A8B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7012511"/>
        <c:axId val="1287012927"/>
      </c:lineChart>
      <c:catAx>
        <c:axId val="128701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12927"/>
        <c:crosses val="autoZero"/>
        <c:auto val="1"/>
        <c:lblAlgn val="ctr"/>
        <c:lblOffset val="100"/>
        <c:noMultiLvlLbl val="0"/>
      </c:catAx>
      <c:valAx>
        <c:axId val="128701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1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18</xdr:col>
      <xdr:colOff>476250</xdr:colOff>
      <xdr:row>24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0</xdr:row>
      <xdr:rowOff>0</xdr:rowOff>
    </xdr:from>
    <xdr:to>
      <xdr:col>20</xdr:col>
      <xdr:colOff>180974</xdr:colOff>
      <xdr:row>27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4761</xdr:colOff>
      <xdr:row>0</xdr:row>
      <xdr:rowOff>0</xdr:rowOff>
    </xdr:from>
    <xdr:to>
      <xdr:col>19</xdr:col>
      <xdr:colOff>19050</xdr:colOff>
      <xdr:row>19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uri Groza" refreshedDate="44186.023884259259" createdVersion="6" refreshedVersion="6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Yuri Groza" refreshedDate="44186.504434490744" createdVersion="6" refreshedVersion="6" minRefreshableVersion="3" recordCount="4115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 sd="0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55" zoomScaleNormal="55" workbookViewId="0">
      <selection activeCell="S2" sqref="S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85546875" style="6" customWidth="1"/>
    <col min="16" max="16" width="24.42578125" customWidth="1"/>
    <col min="17" max="17" width="23.140625" customWidth="1"/>
    <col min="18" max="18" width="18.7109375" customWidth="1"/>
    <col min="19" max="19" width="31.42578125" style="11" customWidth="1"/>
    <col min="20" max="20" width="30.42578125" style="1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8367</v>
      </c>
      <c r="T1" s="10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xml:space="preserve"> E2/D2</f>
        <v>1.3685882352941177</v>
      </c>
      <c r="P2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 xml:space="preserve"> E3/D3</f>
        <v>1.4260827250608272</v>
      </c>
      <c r="P3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>(((J3/60)/60)/24)+DATE(1970,1,1)</f>
        <v>42766.600497685184</v>
      </c>
      <c r="T3" s="11">
        <f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ref="S4:S67" si="4">(((J4/60)/60)/24)+DATE(1970,1,1)</f>
        <v>42405.702349537038</v>
      </c>
      <c r="T4" s="11">
        <f t="shared" ref="T4:T67" si="5">(((I4/60)/60)/24)+DATE(1970,1,1)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 xml:space="preserve"> E67/D67</f>
        <v>1.0752857142857142</v>
      </c>
      <c r="P67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si="4"/>
        <v>41835.821226851855</v>
      </c>
      <c r="T67" s="11">
        <f t="shared" si="5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ref="S68:S131" si="10">(((J68/60)/60)/24)+DATE(1970,1,1)</f>
        <v>42539.849768518514</v>
      </c>
      <c r="T68" s="11">
        <f t="shared" ref="T68:T131" si="11">(((I68/60)/60)/24)+DATE(1970,1,1)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 xml:space="preserve"> E131/D131</f>
        <v>0</v>
      </c>
      <c r="P131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si="10"/>
        <v>41882.937303240738</v>
      </c>
      <c r="T131" s="11">
        <f t="shared" si="11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ref="S132:S195" si="16">(((J132/60)/60)/24)+DATE(1970,1,1)</f>
        <v>41778.915416666663</v>
      </c>
      <c r="T132" s="11">
        <f t="shared" ref="T132:T195" si="17">(((I132/60)/60)/24)+DATE(1970,1,1)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 xml:space="preserve"> E195/D195</f>
        <v>0</v>
      </c>
      <c r="P195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si="16"/>
        <v>41911.934791666667</v>
      </c>
      <c r="T195" s="11">
        <f t="shared" si="17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ref="S196:S259" si="22">(((J196/60)/60)/24)+DATE(1970,1,1)</f>
        <v>42375.996886574074</v>
      </c>
      <c r="T196" s="11">
        <f t="shared" ref="T196:T259" si="23">(((I196/60)/60)/24)+DATE(1970,1,1)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 xml:space="preserve"> E259/D259</f>
        <v>1.0672648571428571</v>
      </c>
      <c r="P259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si="22"/>
        <v>42479.626875000002</v>
      </c>
      <c r="T259" s="11">
        <f t="shared" si="23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ref="S260:S323" si="28">(((J260/60)/60)/24)+DATE(1970,1,1)</f>
        <v>40682.051689814813</v>
      </c>
      <c r="T260" s="11">
        <f t="shared" ref="T260:T323" si="29">(((I260/60)/60)/24)+DATE(1970,1,1)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 xml:space="preserve"> E323/D323</f>
        <v>1.0266285714285714</v>
      </c>
      <c r="P323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si="28"/>
        <v>42647.446597222224</v>
      </c>
      <c r="T323" s="11">
        <f t="shared" si="29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ref="S324:S387" si="34">(((J324/60)/60)/24)+DATE(1970,1,1)</f>
        <v>42473.57</v>
      </c>
      <c r="T324" s="11">
        <f t="shared" ref="T324:T387" si="35">(((I324/60)/60)/24)+DATE(1970,1,1)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 xml:space="preserve"> E387/D387</f>
        <v>1.05982</v>
      </c>
      <c r="P387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si="34"/>
        <v>41934.584502314814</v>
      </c>
      <c r="T387" s="11">
        <f t="shared" si="35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ref="S388:S451" si="40">(((J388/60)/60)/24)+DATE(1970,1,1)</f>
        <v>42211.951284722221</v>
      </c>
      <c r="T388" s="11">
        <f t="shared" ref="T388:T451" si="41">(((I388/60)/60)/24)+DATE(1970,1,1)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 xml:space="preserve"> E451/D451</f>
        <v>2.2499999999999999E-2</v>
      </c>
      <c r="P451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si="40"/>
        <v>41534.568113425928</v>
      </c>
      <c r="T451" s="11">
        <f t="shared" si="41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ref="S452:S515" si="46">(((J452/60)/60)/24)+DATE(1970,1,1)</f>
        <v>41654.946759259255</v>
      </c>
      <c r="T452" s="11">
        <f t="shared" ref="T452:T515" si="47">(((I452/60)/60)/24)+DATE(1970,1,1)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 xml:space="preserve"> E515/D515</f>
        <v>0.13924</v>
      </c>
      <c r="P515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si="46"/>
        <v>42552.653993055559</v>
      </c>
      <c r="T515" s="11">
        <f t="shared" si="47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ref="S516:S579" si="52">(((J516/60)/60)/24)+DATE(1970,1,1)</f>
        <v>41830.613969907405</v>
      </c>
      <c r="T516" s="11">
        <f t="shared" ref="T516:T579" si="53">(((I516/60)/60)/24)+DATE(1970,1,1)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 xml:space="preserve"> E579/D579</f>
        <v>2E-3</v>
      </c>
      <c r="P579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si="52"/>
        <v>42450.589143518519</v>
      </c>
      <c r="T579" s="11">
        <f t="shared" si="53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ref="S580:S643" si="58">(((J580/60)/60)/24)+DATE(1970,1,1)</f>
        <v>42230.578622685185</v>
      </c>
      <c r="T580" s="11">
        <f t="shared" ref="T580:T643" si="59">(((I580/60)/60)/24)+DATE(1970,1,1)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 xml:space="preserve"> E643/D643</f>
        <v>1.1916249999999999</v>
      </c>
      <c r="P643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si="58"/>
        <v>42199.57</v>
      </c>
      <c r="T643" s="11">
        <f t="shared" si="59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ref="S644:S707" si="64">(((J644/60)/60)/24)+DATE(1970,1,1)</f>
        <v>42199.651319444441</v>
      </c>
      <c r="T644" s="11">
        <f t="shared" ref="T644:T707" si="65">(((I644/60)/60)/24)+DATE(1970,1,1)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 xml:space="preserve"> E707/D707</f>
        <v>9.7699999999999992E-3</v>
      </c>
      <c r="P707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si="64"/>
        <v>42726.491643518515</v>
      </c>
      <c r="T707" s="11">
        <f t="shared" si="65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ref="S708:S771" si="70">(((J708/60)/60)/24)+DATE(1970,1,1)</f>
        <v>42676.995173611111</v>
      </c>
      <c r="T708" s="11">
        <f t="shared" ref="T708:T771" si="71">(((I708/60)/60)/24)+DATE(1970,1,1)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 xml:space="preserve"> E771/D771</f>
        <v>0.41399999999999998</v>
      </c>
      <c r="P771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si="70"/>
        <v>41604.996458333335</v>
      </c>
      <c r="T771" s="11">
        <f t="shared" si="71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ref="S772:S835" si="76">(((J772/60)/60)/24)+DATE(1970,1,1)</f>
        <v>41289.999641203707</v>
      </c>
      <c r="T772" s="11">
        <f t="shared" ref="T772:T835" si="77">(((I772/60)/60)/24)+DATE(1970,1,1)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 xml:space="preserve"> E835/D835</f>
        <v>1.0166666666666666</v>
      </c>
      <c r="P835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si="76"/>
        <v>41718.878182870372</v>
      </c>
      <c r="T835" s="11">
        <f t="shared" si="77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ref="S836:S899" si="82">(((J836/60)/60)/24)+DATE(1970,1,1)</f>
        <v>41422.822824074072</v>
      </c>
      <c r="T836" s="11">
        <f t="shared" ref="T836:T899" si="83">(((I836/60)/60)/24)+DATE(1970,1,1)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 xml:space="preserve"> E899/D899</f>
        <v>0</v>
      </c>
      <c r="P899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si="82"/>
        <v>41211.688750000001</v>
      </c>
      <c r="T899" s="11">
        <f t="shared" si="83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ref="S900:S963" si="88">(((J900/60)/60)/24)+DATE(1970,1,1)</f>
        <v>40878.758217592593</v>
      </c>
      <c r="T900" s="11">
        <f t="shared" ref="T900:T963" si="89">(((I900/60)/60)/24)+DATE(1970,1,1)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 xml:space="preserve"> E963/D963</f>
        <v>0.42188421052631581</v>
      </c>
      <c r="P963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si="88"/>
        <v>42740.693692129629</v>
      </c>
      <c r="T963" s="11">
        <f t="shared" si="89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ref="S964:S1027" si="94">(((J964/60)/60)/24)+DATE(1970,1,1)</f>
        <v>42373.712418981479</v>
      </c>
      <c r="T964" s="11">
        <f t="shared" ref="T964:T1027" si="95">(((I964/60)/60)/24)+DATE(1970,1,1)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 xml:space="preserve"> E1027/D1027</f>
        <v>1.099283142857143</v>
      </c>
      <c r="P1027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si="94"/>
        <v>42049.833761574075</v>
      </c>
      <c r="T1027" s="11">
        <f t="shared" si="95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ref="S1028:S1091" si="100">(((J1028/60)/60)/24)+DATE(1970,1,1)</f>
        <v>42426.407592592594</v>
      </c>
      <c r="T1028" s="11">
        <f t="shared" ref="T1028:T1091" si="101">(((I1028/60)/60)/24)+DATE(1970,1,1)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 xml:space="preserve"> E1091/D1091</f>
        <v>7.8266666666666665E-2</v>
      </c>
      <c r="P1091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si="100"/>
        <v>42151.189525462964</v>
      </c>
      <c r="T1091" s="11">
        <f t="shared" si="101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ref="S1092:S1155" si="106">(((J1092/60)/60)/24)+DATE(1970,1,1)</f>
        <v>42123.185798611114</v>
      </c>
      <c r="T1092" s="11">
        <f t="shared" ref="T1092:T1155" si="107">(((I1092/60)/60)/24)+DATE(1970,1,1)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 xml:space="preserve"> E1155/D1155</f>
        <v>6.2500000000000003E-3</v>
      </c>
      <c r="P1155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si="106"/>
        <v>42143.714178240742</v>
      </c>
      <c r="T1155" s="11">
        <f t="shared" si="107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ref="S1156:S1219" si="112">(((J1156/60)/60)/24)+DATE(1970,1,1)</f>
        <v>42223.108865740738</v>
      </c>
      <c r="T1156" s="11">
        <f t="shared" ref="T1156:T1219" si="113">(((I1156/60)/60)/24)+DATE(1970,1,1)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 xml:space="preserve"> E1219/D1219</f>
        <v>1.026</v>
      </c>
      <c r="P1219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si="112"/>
        <v>42535.809490740736</v>
      </c>
      <c r="T1219" s="11">
        <f t="shared" si="113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ref="S1220:S1283" si="118">(((J1220/60)/60)/24)+DATE(1970,1,1)</f>
        <v>42278.662037037036</v>
      </c>
      <c r="T1220" s="11">
        <f t="shared" ref="T1220:T1283" si="119">(((I1220/60)/60)/24)+DATE(1970,1,1)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 xml:space="preserve"> E1283/D1283</f>
        <v>1.1071428571428572</v>
      </c>
      <c r="P1283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si="118"/>
        <v>41463.743472222224</v>
      </c>
      <c r="T1283" s="11">
        <f t="shared" si="119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ref="S1284:S1347" si="124">(((J1284/60)/60)/24)+DATE(1970,1,1)</f>
        <v>41586.475173611114</v>
      </c>
      <c r="T1284" s="11">
        <f t="shared" ref="T1284:T1347" si="125">(((I1284/60)/60)/24)+DATE(1970,1,1)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 xml:space="preserve"> E1347/D1347</f>
        <v>1.25</v>
      </c>
      <c r="P1347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si="124"/>
        <v>41799.814340277779</v>
      </c>
      <c r="T1347" s="11">
        <f t="shared" si="125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ref="S1348:S1411" si="130">(((J1348/60)/60)/24)+DATE(1970,1,1)</f>
        <v>41422.075821759259</v>
      </c>
      <c r="T1348" s="11">
        <f t="shared" ref="T1348:T1411" si="131">(((I1348/60)/60)/24)+DATE(1970,1,1)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 xml:space="preserve"> E1411/D1411</f>
        <v>0</v>
      </c>
      <c r="P1411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si="130"/>
        <v>41945.133506944447</v>
      </c>
      <c r="T1411" s="11">
        <f t="shared" si="131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ref="S1412:S1475" si="136">(((J1412/60)/60)/24)+DATE(1970,1,1)</f>
        <v>42479.318518518514</v>
      </c>
      <c r="T1412" s="11">
        <f t="shared" ref="T1412:T1475" si="137">(((I1412/60)/60)/24)+DATE(1970,1,1)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 xml:space="preserve"> E1475/D1475</f>
        <v>1.20516</v>
      </c>
      <c r="P1475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si="136"/>
        <v>40939.979618055557</v>
      </c>
      <c r="T1475" s="11">
        <f t="shared" si="137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ref="S1476:S1539" si="142">(((J1476/60)/60)/24)+DATE(1970,1,1)</f>
        <v>41500.727916666663</v>
      </c>
      <c r="T1476" s="11">
        <f t="shared" ref="T1476:T1539" si="143">(((I1476/60)/60)/24)+DATE(1970,1,1)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 xml:space="preserve"> E1539/D1539</f>
        <v>1.7989999999999999</v>
      </c>
      <c r="P1539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si="142"/>
        <v>42552.315127314811</v>
      </c>
      <c r="T1539" s="11">
        <f t="shared" si="143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ref="S1540:S1603" si="148">(((J1540/60)/60)/24)+DATE(1970,1,1)</f>
        <v>41981.782060185185</v>
      </c>
      <c r="T1540" s="11">
        <f t="shared" ref="T1540:T1603" si="149">(((I1540/60)/60)/24)+DATE(1970,1,1)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 xml:space="preserve"> E1603/D1603</f>
        <v>1.082492</v>
      </c>
      <c r="P1603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si="148"/>
        <v>40638.092974537038</v>
      </c>
      <c r="T1603" s="11">
        <f t="shared" si="149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ref="S1604:S1667" si="154">(((J1604/60)/60)/24)+DATE(1970,1,1)</f>
        <v>40788.297650462962</v>
      </c>
      <c r="T1604" s="11">
        <f t="shared" ref="T1604:T1667" si="155">(((I1604/60)/60)/24)+DATE(1970,1,1)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 xml:space="preserve"> E1667/D1667</f>
        <v>1.1945714285714286</v>
      </c>
      <c r="P1667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si="154"/>
        <v>40564.649456018517</v>
      </c>
      <c r="T1667" s="11">
        <f t="shared" si="155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ref="S1668:S1731" si="160">(((J1668/60)/60)/24)+DATE(1970,1,1)</f>
        <v>41331.253159722226</v>
      </c>
      <c r="T1668" s="11">
        <f t="shared" ref="T1668:T1731" si="161">(((I1668/60)/60)/24)+DATE(1970,1,1)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 xml:space="preserve"> E1731/D1731</f>
        <v>0</v>
      </c>
      <c r="P1731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si="160"/>
        <v>42471.052152777775</v>
      </c>
      <c r="T1731" s="11">
        <f t="shared" si="161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ref="S1732:S1795" si="166">(((J1732/60)/60)/24)+DATE(1970,1,1)</f>
        <v>42272.087766203709</v>
      </c>
      <c r="T1732" s="11">
        <f t="shared" ref="T1732:T1795" si="167">(((I1732/60)/60)/24)+DATE(1970,1,1)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 xml:space="preserve"> E1795/D1795</f>
        <v>1.3333333333333334E-2</v>
      </c>
      <c r="P1795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si="166"/>
        <v>41940.89166666667</v>
      </c>
      <c r="T1795" s="11">
        <f t="shared" si="167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ref="S1796:S1859" si="172">(((J1796/60)/60)/24)+DATE(1970,1,1)</f>
        <v>42011.551180555558</v>
      </c>
      <c r="T1796" s="11">
        <f t="shared" ref="T1796:T1859" si="173">(((I1796/60)/60)/24)+DATE(1970,1,1)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 xml:space="preserve"> E1859/D1859</f>
        <v>1</v>
      </c>
      <c r="P1859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si="172"/>
        <v>41864.76866898148</v>
      </c>
      <c r="T1859" s="11">
        <f t="shared" si="173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ref="S1860:S1923" si="178">(((J1860/60)/60)/24)+DATE(1970,1,1)</f>
        <v>40833.200474537036</v>
      </c>
      <c r="T1860" s="11">
        <f t="shared" ref="T1860:T1923" si="179">(((I1860/60)/60)/24)+DATE(1970,1,1)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 xml:space="preserve"> E1923/D1923</f>
        <v>1.3680000000000001</v>
      </c>
      <c r="P1923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si="178"/>
        <v>41074.221562500003</v>
      </c>
      <c r="T1923" s="11">
        <f t="shared" si="179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ref="S1924:S1987" si="184">(((J1924/60)/60)/24)+DATE(1970,1,1)</f>
        <v>41590.255868055552</v>
      </c>
      <c r="T1924" s="11">
        <f t="shared" ref="T1924:T1987" si="185">(((I1924/60)/60)/24)+DATE(1970,1,1)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 xml:space="preserve"> E1987/D1987</f>
        <v>3.1875000000000001E-2</v>
      </c>
      <c r="P1987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si="184"/>
        <v>42555.698738425926</v>
      </c>
      <c r="T1987" s="11">
        <f t="shared" si="185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ref="S1988:S2051" si="190">(((J1988/60)/60)/24)+DATE(1970,1,1)</f>
        <v>42413.433831018512</v>
      </c>
      <c r="T1988" s="11">
        <f t="shared" ref="T1988:T2051" si="191">(((I1988/60)/60)/24)+DATE(1970,1,1)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 xml:space="preserve"> E2051/D2051</f>
        <v>1.2019070000000001</v>
      </c>
      <c r="P2051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si="190"/>
        <v>41575.527349537035</v>
      </c>
      <c r="T2051" s="11">
        <f t="shared" si="191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ref="S2052:S2115" si="196">(((J2052/60)/60)/24)+DATE(1970,1,1)</f>
        <v>42115.071504629625</v>
      </c>
      <c r="T2052" s="11">
        <f t="shared" ref="T2052:T2115" si="197">(((I2052/60)/60)/24)+DATE(1970,1,1)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 xml:space="preserve"> E2115/D2115</f>
        <v>1.0485714285714285</v>
      </c>
      <c r="P2115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si="196"/>
        <v>41870.86546296296</v>
      </c>
      <c r="T2115" s="11">
        <f t="shared" si="197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ref="S2116:S2179" si="202">(((J2116/60)/60)/24)+DATE(1970,1,1)</f>
        <v>40458.815625000003</v>
      </c>
      <c r="T2116" s="11">
        <f t="shared" ref="T2116:T2179" si="203">(((I2116/60)/60)/24)+DATE(1970,1,1)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 xml:space="preserve"> E2179/D2179</f>
        <v>1.0012000000000001</v>
      </c>
      <c r="P2179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si="202"/>
        <v>42502.250775462962</v>
      </c>
      <c r="T2179" s="11">
        <f t="shared" si="203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ref="S2180:S2243" si="208">(((J2180/60)/60)/24)+DATE(1970,1,1)</f>
        <v>42723.63653935185</v>
      </c>
      <c r="T2180" s="11">
        <f t="shared" ref="T2180:T2243" si="209">(((I2180/60)/60)/24)+DATE(1970,1,1)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 xml:space="preserve"> E2243/D2243</f>
        <v>8.0640000000000001</v>
      </c>
      <c r="P2243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si="208"/>
        <v>42766.827546296292</v>
      </c>
      <c r="T2243" s="11">
        <f t="shared" si="209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ref="S2244:S2307" si="214">(((J2244/60)/60)/24)+DATE(1970,1,1)</f>
        <v>41569.575613425928</v>
      </c>
      <c r="T2244" s="11">
        <f t="shared" ref="T2244:T2307" si="215">(((I2244/60)/60)/24)+DATE(1970,1,1)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 xml:space="preserve"> E2307/D2307</f>
        <v>1.0122777777777778</v>
      </c>
      <c r="P2307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si="214"/>
        <v>41834.695277777777</v>
      </c>
      <c r="T2307" s="11">
        <f t="shared" si="215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ref="S2308:S2371" si="220">(((J2308/60)/60)/24)+DATE(1970,1,1)</f>
        <v>40948.16815972222</v>
      </c>
      <c r="T2308" s="11">
        <f t="shared" ref="T2308:T2371" si="221">(((I2308/60)/60)/24)+DATE(1970,1,1)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 xml:space="preserve"> E2371/D2371</f>
        <v>0</v>
      </c>
      <c r="P2371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si="220"/>
        <v>42380.812627314815</v>
      </c>
      <c r="T2371" s="11">
        <f t="shared" si="221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ref="S2372:S2435" si="226">(((J2372/60)/60)/24)+DATE(1970,1,1)</f>
        <v>41961.18913194444</v>
      </c>
      <c r="T2372" s="11">
        <f t="shared" ref="T2372:T2435" si="227">(((I2372/60)/60)/24)+DATE(1970,1,1)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 xml:space="preserve"> E2435/D2435</f>
        <v>0</v>
      </c>
      <c r="P2435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si="226"/>
        <v>42397.89980324074</v>
      </c>
      <c r="T2435" s="11">
        <f t="shared" si="227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ref="S2436:S2499" si="232">(((J2436/60)/60)/24)+DATE(1970,1,1)</f>
        <v>42180.18604166666</v>
      </c>
      <c r="T2436" s="11">
        <f t="shared" ref="T2436:T2499" si="233">(((I2436/60)/60)/24)+DATE(1970,1,1)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 xml:space="preserve"> E2499/D2499</f>
        <v>1.127715</v>
      </c>
      <c r="P2499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si="232"/>
        <v>40730.878912037035</v>
      </c>
      <c r="T2499" s="11">
        <f t="shared" si="233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ref="S2500:S2563" si="238">(((J2500/60)/60)/24)+DATE(1970,1,1)</f>
        <v>42017.967442129629</v>
      </c>
      <c r="T2500" s="11">
        <f t="shared" ref="T2500:T2563" si="239">(((I2500/60)/60)/24)+DATE(1970,1,1)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 xml:space="preserve"> E2563/D2563</f>
        <v>0</v>
      </c>
      <c r="P2563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si="238"/>
        <v>42260.528807870374</v>
      </c>
      <c r="T2563" s="11">
        <f t="shared" si="239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ref="S2564:S2627" si="244">(((J2564/60)/60)/24)+DATE(1970,1,1)</f>
        <v>42594.524756944447</v>
      </c>
      <c r="T2564" s="11">
        <f t="shared" ref="T2564:T2627" si="245">(((I2564/60)/60)/24)+DATE(1970,1,1)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 xml:space="preserve"> E2627/D2627</f>
        <v>9.56</v>
      </c>
      <c r="P2627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si="244"/>
        <v>42658.810277777782</v>
      </c>
      <c r="T2627" s="11">
        <f t="shared" si="245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ref="S2628:S2691" si="250">(((J2628/60)/60)/24)+DATE(1970,1,1)</f>
        <v>42128.628113425926</v>
      </c>
      <c r="T2628" s="11">
        <f t="shared" ref="T2628:T2691" si="251">(((I2628/60)/60)/24)+DATE(1970,1,1)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 xml:space="preserve"> E2691/D2691</f>
        <v>2.8571428571428571E-5</v>
      </c>
      <c r="P2691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si="250"/>
        <v>42551.961689814809</v>
      </c>
      <c r="T2691" s="11">
        <f t="shared" si="251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ref="S2692:S2755" si="256">(((J2692/60)/60)/24)+DATE(1970,1,1)</f>
        <v>42113.105046296296</v>
      </c>
      <c r="T2692" s="11">
        <f t="shared" ref="T2692:T2755" si="257">(((I2692/60)/60)/24)+DATE(1970,1,1)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 xml:space="preserve"> E2755/D2755</f>
        <v>0.19</v>
      </c>
      <c r="P2755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si="256"/>
        <v>41117.900729166664</v>
      </c>
      <c r="T2755" s="11">
        <f t="shared" si="257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ref="S2756:S2819" si="262">(((J2756/60)/60)/24)+DATE(1970,1,1)</f>
        <v>41863.636006944449</v>
      </c>
      <c r="T2756" s="11">
        <f t="shared" ref="T2756:T2819" si="263">(((I2756/60)/60)/24)+DATE(1970,1,1)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 xml:space="preserve"> E2819/D2819</f>
        <v>1.3</v>
      </c>
      <c r="P2819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si="262"/>
        <v>42023.634976851856</v>
      </c>
      <c r="T2819" s="11">
        <f t="shared" si="263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ref="S2820:S2883" si="268">(((J2820/60)/60)/24)+DATE(1970,1,1)</f>
        <v>42250.598217592589</v>
      </c>
      <c r="T2820" s="11">
        <f t="shared" ref="T2820:T2883" si="269">(((I2820/60)/60)/24)+DATE(1970,1,1)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 xml:space="preserve"> E2883/D2883</f>
        <v>0</v>
      </c>
      <c r="P2883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si="268"/>
        <v>41916.597638888888</v>
      </c>
      <c r="T2883" s="11">
        <f t="shared" si="269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ref="S2884:S2947" si="274">(((J2884/60)/60)/24)+DATE(1970,1,1)</f>
        <v>42461.596273148149</v>
      </c>
      <c r="T2884" s="11">
        <f t="shared" ref="T2884:T2947" si="275">(((I2884/60)/60)/24)+DATE(1970,1,1)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 xml:space="preserve"> E2947/D2947</f>
        <v>0</v>
      </c>
      <c r="P2947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si="274"/>
        <v>42118.139583333337</v>
      </c>
      <c r="T2947" s="11">
        <f t="shared" si="275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ref="S2948:S3011" si="280">(((J2948/60)/60)/24)+DATE(1970,1,1)</f>
        <v>42567.531157407408</v>
      </c>
      <c r="T2948" s="11">
        <f t="shared" ref="T2948:T3011" si="281">(((I2948/60)/60)/24)+DATE(1970,1,1)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 xml:space="preserve"> E3011/D3011</f>
        <v>1.19756</v>
      </c>
      <c r="P3011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si="280"/>
        <v>41939.569907407407</v>
      </c>
      <c r="T3011" s="11">
        <f t="shared" si="281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ref="S3012:S3075" si="286">(((J3012/60)/60)/24)+DATE(1970,1,1)</f>
        <v>41996.832395833335</v>
      </c>
      <c r="T3012" s="11">
        <f t="shared" ref="T3012:T3075" si="287">(((I3012/60)/60)/24)+DATE(1970,1,1)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 xml:space="preserve"> E3075/D3075</f>
        <v>2.3035714285714285E-4</v>
      </c>
      <c r="P3075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si="286"/>
        <v>42111.684027777781</v>
      </c>
      <c r="T3075" s="11">
        <f t="shared" si="287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ref="S3076:S3139" si="292">(((J3076/60)/60)/24)+DATE(1970,1,1)</f>
        <v>42409.571284722217</v>
      </c>
      <c r="T3076" s="11">
        <f t="shared" ref="T3076:T3139" si="293">(((I3076/60)/60)/24)+DATE(1970,1,1)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 xml:space="preserve"> E3139/D3139</f>
        <v>3.3333333333333333E-2</v>
      </c>
      <c r="P3139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si="292"/>
        <v>42807.885057870371</v>
      </c>
      <c r="T3139" s="11">
        <f t="shared" si="293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ref="S3140:S3203" si="298">(((J3140/60)/60)/24)+DATE(1970,1,1)</f>
        <v>42809.645914351851</v>
      </c>
      <c r="T3140" s="11">
        <f t="shared" ref="T3140:T3203" si="299">(((I3140/60)/60)/24)+DATE(1970,1,1)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 xml:space="preserve"> E3203/D3203</f>
        <v>1.2500000000000001E-2</v>
      </c>
      <c r="P3203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si="298"/>
        <v>41861.767094907409</v>
      </c>
      <c r="T3203" s="11">
        <f t="shared" si="299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ref="S3204:S3267" si="304">(((J3204/60)/60)/24)+DATE(1970,1,1)</f>
        <v>42293.853541666671</v>
      </c>
      <c r="T3204" s="11">
        <f t="shared" ref="T3204:T3267" si="305">(((I3204/60)/60)/24)+DATE(1970,1,1)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 xml:space="preserve"> E3267/D3267</f>
        <v>1.64</v>
      </c>
      <c r="P3267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si="304"/>
        <v>42311.711979166663</v>
      </c>
      <c r="T3267" s="11">
        <f t="shared" si="305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ref="S3268:S3331" si="310">(((J3268/60)/60)/24)+DATE(1970,1,1)</f>
        <v>42136.536134259266</v>
      </c>
      <c r="T3268" s="11">
        <f t="shared" ref="T3268:T3331" si="311">(((I3268/60)/60)/24)+DATE(1970,1,1)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 xml:space="preserve"> E3331/D3331</f>
        <v>1.1679999999999999</v>
      </c>
      <c r="P3331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si="310"/>
        <v>41837.323009259257</v>
      </c>
      <c r="T3331" s="11">
        <f t="shared" si="311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ref="S3332:S3395" si="316">(((J3332/60)/60)/24)+DATE(1970,1,1)</f>
        <v>42065.887361111112</v>
      </c>
      <c r="T3332" s="11">
        <f t="shared" ref="T3332:T3395" si="317">(((I3332/60)/60)/24)+DATE(1970,1,1)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 xml:space="preserve"> E3395/D3395</f>
        <v>1.0580000000000001</v>
      </c>
      <c r="P3395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si="316"/>
        <v>41923.921643518523</v>
      </c>
      <c r="T3395" s="11">
        <f t="shared" si="317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ref="S3396:S3459" si="322">(((J3396/60)/60)/24)+DATE(1970,1,1)</f>
        <v>41817.59542824074</v>
      </c>
      <c r="T3396" s="11">
        <f t="shared" ref="T3396:T3459" si="323">(((I3396/60)/60)/24)+DATE(1970,1,1)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 xml:space="preserve"> E3459/D3459</f>
        <v>1.4019999999999999</v>
      </c>
      <c r="P3459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si="322"/>
        <v>42016.706678240742</v>
      </c>
      <c r="T3459" s="11">
        <f t="shared" si="323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ref="S3460:S3523" si="328">(((J3460/60)/60)/24)+DATE(1970,1,1)</f>
        <v>42011.202581018515</v>
      </c>
      <c r="T3460" s="11">
        <f t="shared" ref="T3460:T3523" si="329">(((I3460/60)/60)/24)+DATE(1970,1,1)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 xml:space="preserve"> E3523/D3523</f>
        <v>1.6942857142857144</v>
      </c>
      <c r="P3523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si="328"/>
        <v>41881.361342592594</v>
      </c>
      <c r="T3523" s="11">
        <f t="shared" si="329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ref="S3524:S3587" si="334">(((J3524/60)/60)/24)+DATE(1970,1,1)</f>
        <v>42234.789884259255</v>
      </c>
      <c r="T3524" s="11">
        <f t="shared" ref="T3524:T3587" si="335">(((I3524/60)/60)/24)+DATE(1970,1,1)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 xml:space="preserve"> E3587/D3587</f>
        <v>1.1911764705882353</v>
      </c>
      <c r="P3587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si="334"/>
        <v>41964.716319444444</v>
      </c>
      <c r="T3587" s="11">
        <f t="shared" si="335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ref="S3588:S3651" si="340">(((J3588/60)/60)/24)+DATE(1970,1,1)</f>
        <v>42576.697569444441</v>
      </c>
      <c r="T3588" s="11">
        <f t="shared" ref="T3588:T3651" si="341">(((I3588/60)/60)/24)+DATE(1970,1,1)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 xml:space="preserve"> E3651/D3651</f>
        <v>1.04</v>
      </c>
      <c r="P3651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si="340"/>
        <v>41780.712893518517</v>
      </c>
      <c r="T3651" s="11">
        <f t="shared" si="341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ref="S3652:S3715" si="346">(((J3652/60)/60)/24)+DATE(1970,1,1)</f>
        <v>42381.478981481487</v>
      </c>
      <c r="T3652" s="11">
        <f t="shared" ref="T3652:T3715" si="347">(((I3652/60)/60)/24)+DATE(1970,1,1)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 xml:space="preserve"> E3715/D3715</f>
        <v>1.0149999999999999</v>
      </c>
      <c r="P3715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si="346"/>
        <v>42505.738032407404</v>
      </c>
      <c r="T3715" s="11">
        <f t="shared" si="347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ref="S3716:S3779" si="352">(((J3716/60)/60)/24)+DATE(1970,1,1)</f>
        <v>42118.556331018524</v>
      </c>
      <c r="T3716" s="11">
        <f t="shared" ref="T3716:T3779" si="353">(((I3716/60)/60)/24)+DATE(1970,1,1)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 xml:space="preserve"> E3779/D3779</f>
        <v>1.4319999999999999</v>
      </c>
      <c r="P3779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si="352"/>
        <v>41887.111354166671</v>
      </c>
      <c r="T3779" s="11">
        <f t="shared" si="353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ref="S3780:S3843" si="358">(((J3780/60)/60)/24)+DATE(1970,1,1)</f>
        <v>41989.819212962961</v>
      </c>
      <c r="T3780" s="11">
        <f t="shared" ref="T3780:T3843" si="359">(((I3780/60)/60)/24)+DATE(1970,1,1)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 xml:space="preserve"> E3843/D3843</f>
        <v>8.72E-2</v>
      </c>
      <c r="P3843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si="358"/>
        <v>41780.785729166666</v>
      </c>
      <c r="T3843" s="11">
        <f t="shared" si="359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ref="S3844:S3907" si="364">(((J3844/60)/60)/24)+DATE(1970,1,1)</f>
        <v>41740.493657407409</v>
      </c>
      <c r="T3844" s="11">
        <f t="shared" ref="T3844:T3907" si="365">(((I3844/60)/60)/24)+DATE(1970,1,1)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 xml:space="preserve"> E3907/D3907</f>
        <v>0.11533333333333333</v>
      </c>
      <c r="P3907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si="364"/>
        <v>42124.623877314814</v>
      </c>
      <c r="T3907" s="11">
        <f t="shared" si="365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ref="S3908:S3971" si="370">(((J3908/60)/60)/24)+DATE(1970,1,1)</f>
        <v>42143.917743055557</v>
      </c>
      <c r="T3908" s="11">
        <f t="shared" ref="T3908:T3971" si="371">(((I3908/60)/60)/24)+DATE(1970,1,1)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 xml:space="preserve"> E3971/D3971</f>
        <v>7.4690265486725665E-2</v>
      </c>
      <c r="P3971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si="370"/>
        <v>42601.854699074072</v>
      </c>
      <c r="T3971" s="11">
        <f t="shared" si="371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ref="S3972:S4035" si="376">(((J3972/60)/60)/24)+DATE(1970,1,1)</f>
        <v>42447.863553240735</v>
      </c>
      <c r="T3972" s="11">
        <f t="shared" ref="T3972:T4035" si="377">(((I3972/60)/60)/24)+DATE(1970,1,1)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 xml:space="preserve"> E4035/D4035</f>
        <v>0.25698702928870293</v>
      </c>
      <c r="P4035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si="376"/>
        <v>42614.268796296295</v>
      </c>
      <c r="T4035" s="11">
        <f t="shared" si="377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ref="S4036:S4099" si="382">(((J4036/60)/60)/24)+DATE(1970,1,1)</f>
        <v>42067.947337962964</v>
      </c>
      <c r="T4036" s="11">
        <f t="shared" ref="T4036:T4099" si="383">(((I4036/60)/60)/24)+DATE(1970,1,1)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 xml:space="preserve"> E4099/D4099</f>
        <v>0</v>
      </c>
      <c r="P4099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si="382"/>
        <v>42344.824502314819</v>
      </c>
      <c r="T4099" s="11">
        <f t="shared" si="383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ref="S4100:S4115" si="388">(((J4100/60)/60)/24)+DATE(1970,1,1)</f>
        <v>42495.722187499996</v>
      </c>
      <c r="T4100" s="11">
        <f t="shared" ref="T4100:T4115" si="389">(((I4100/60)/60)/24)+DATE(1970,1,1)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"canceled"</formula>
    </cfRule>
    <cfRule type="cellIs" dxfId="1" priority="3" operator="equal">
      <formula>"failed"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A4" sqref="A4"/>
    </sheetView>
  </sheetViews>
  <sheetFormatPr defaultRowHeight="15" x14ac:dyDescent="0.25"/>
  <cols>
    <col min="1" max="1" width="18.14062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hidden="1" customWidth="1"/>
    <col min="7" max="7" width="11.28515625" bestFit="1" customWidth="1"/>
  </cols>
  <sheetData>
    <row r="1" spans="1:7" x14ac:dyDescent="0.25">
      <c r="A1" s="7" t="s">
        <v>8223</v>
      </c>
      <c r="B1" t="s">
        <v>8364</v>
      </c>
    </row>
    <row r="3" spans="1:7" x14ac:dyDescent="0.25">
      <c r="A3" s="7" t="s">
        <v>8365</v>
      </c>
      <c r="B3" s="7" t="s">
        <v>8363</v>
      </c>
    </row>
    <row r="4" spans="1:7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t="s">
        <v>8321</v>
      </c>
    </row>
    <row r="5" spans="1:7" x14ac:dyDescent="0.25">
      <c r="A5" s="8" t="s">
        <v>8311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5">
      <c r="A7" s="8" t="s">
        <v>8313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5">
      <c r="A8" s="8" t="s">
        <v>8314</v>
      </c>
      <c r="B8" s="9">
        <v>24</v>
      </c>
      <c r="C8" s="9"/>
      <c r="D8" s="9"/>
      <c r="E8" s="9"/>
      <c r="F8" s="9"/>
      <c r="G8" s="9">
        <v>24</v>
      </c>
    </row>
    <row r="9" spans="1:7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5">
      <c r="A10" s="8" t="s">
        <v>8316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5">
      <c r="A14" s="8" t="s">
        <v>8320</v>
      </c>
      <c r="B14" s="9"/>
      <c r="C14" s="9"/>
      <c r="D14" s="9"/>
      <c r="E14" s="9"/>
      <c r="F14" s="9"/>
      <c r="G14" s="9"/>
    </row>
    <row r="15" spans="1:7" x14ac:dyDescent="0.25">
      <c r="A15" s="8" t="s">
        <v>8321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N41" sqref="N41"/>
    </sheetView>
  </sheetViews>
  <sheetFormatPr defaultRowHeight="15" x14ac:dyDescent="0.25"/>
  <cols>
    <col min="1" max="1" width="16.85546875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7.28515625" hidden="1" customWidth="1"/>
    <col min="7" max="7" width="11.28515625" bestFit="1" customWidth="1"/>
  </cols>
  <sheetData>
    <row r="1" spans="1:7" x14ac:dyDescent="0.25">
      <c r="A1" s="7" t="s">
        <v>8223</v>
      </c>
      <c r="B1" t="s">
        <v>8364</v>
      </c>
    </row>
    <row r="2" spans="1:7" x14ac:dyDescent="0.25">
      <c r="A2" s="7" t="s">
        <v>8366</v>
      </c>
      <c r="B2" t="s">
        <v>8364</v>
      </c>
    </row>
    <row r="4" spans="1:7" x14ac:dyDescent="0.25">
      <c r="A4" s="7" t="s">
        <v>8365</v>
      </c>
      <c r="B4" s="7" t="s">
        <v>8363</v>
      </c>
    </row>
    <row r="5" spans="1:7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 x14ac:dyDescent="0.25">
      <c r="A6" s="8" t="s">
        <v>8322</v>
      </c>
      <c r="B6" s="9"/>
      <c r="C6" s="9">
        <v>100</v>
      </c>
      <c r="D6" s="9"/>
      <c r="E6" s="9"/>
      <c r="F6" s="9"/>
      <c r="G6" s="9">
        <v>100</v>
      </c>
    </row>
    <row r="7" spans="1:7" x14ac:dyDescent="0.25">
      <c r="A7" s="8" t="s">
        <v>8348</v>
      </c>
      <c r="B7" s="9">
        <v>20</v>
      </c>
      <c r="C7" s="9"/>
      <c r="D7" s="9"/>
      <c r="E7" s="9"/>
      <c r="F7" s="9"/>
      <c r="G7" s="9">
        <v>20</v>
      </c>
    </row>
    <row r="8" spans="1:7" x14ac:dyDescent="0.25">
      <c r="A8" s="8" t="s">
        <v>8334</v>
      </c>
      <c r="B8" s="9">
        <v>24</v>
      </c>
      <c r="C8" s="9"/>
      <c r="D8" s="9"/>
      <c r="E8" s="9"/>
      <c r="F8" s="9"/>
      <c r="G8" s="9">
        <v>24</v>
      </c>
    </row>
    <row r="9" spans="1:7" x14ac:dyDescent="0.25">
      <c r="A9" s="8" t="s">
        <v>8349</v>
      </c>
      <c r="B9" s="9"/>
      <c r="C9" s="9">
        <v>40</v>
      </c>
      <c r="D9" s="9"/>
      <c r="E9" s="9"/>
      <c r="F9" s="9"/>
      <c r="G9" s="9">
        <v>40</v>
      </c>
    </row>
    <row r="10" spans="1:7" x14ac:dyDescent="0.25">
      <c r="A10" s="8" t="s">
        <v>8335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5">
      <c r="A11" s="8" t="s">
        <v>8323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5">
      <c r="A12" s="8" t="s">
        <v>8324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5">
      <c r="A13" s="8" t="s">
        <v>8336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5">
      <c r="A14" s="8" t="s">
        <v>8337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5">
      <c r="A15" s="8" t="s">
        <v>8350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5">
      <c r="A16" s="8" t="s">
        <v>8328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5">
      <c r="A17" s="8" t="s">
        <v>8354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5">
      <c r="A18" s="8" t="s">
        <v>8355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5">
      <c r="A19" s="8" t="s">
        <v>8338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5">
      <c r="A20" s="8" t="s">
        <v>8339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5">
      <c r="A21" s="8" t="s">
        <v>8356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5">
      <c r="A22" s="8" t="s">
        <v>8340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5">
      <c r="A23" s="8" t="s">
        <v>8331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5">
      <c r="A24" s="8" t="s">
        <v>8360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5">
      <c r="A25" s="8" t="s">
        <v>8344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5">
      <c r="A26" s="8" t="s">
        <v>8351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5">
      <c r="A27" s="8" t="s">
        <v>8345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5">
      <c r="A28" s="8" t="s">
        <v>8346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5">
      <c r="A29" s="8" t="s">
        <v>8347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5">
      <c r="A30" s="8" t="s">
        <v>8361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5">
      <c r="A31" s="8" t="s">
        <v>8341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5">
      <c r="A32" s="8" t="s">
        <v>8352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5">
      <c r="A33" s="8" t="s">
        <v>8329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5">
      <c r="A34" s="8" t="s">
        <v>8342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5">
      <c r="A35" s="8" t="s">
        <v>8325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5">
      <c r="A36" s="8" t="s">
        <v>8326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5">
      <c r="A37" s="8" t="s">
        <v>8330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5">
      <c r="A38" s="8" t="s">
        <v>8357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5">
      <c r="A39" s="8" t="s">
        <v>8362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5">
      <c r="A40" s="8" t="s">
        <v>8332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5">
      <c r="A41" s="8" t="s">
        <v>8327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5">
      <c r="A42" s="8" t="s">
        <v>8353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5">
      <c r="A43" s="8" t="s">
        <v>8333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5">
      <c r="A44" s="8" t="s">
        <v>8358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5">
      <c r="A45" s="8" t="s">
        <v>8359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5">
      <c r="A46" s="8" t="s">
        <v>8343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5">
      <c r="A47" s="8" t="s">
        <v>8320</v>
      </c>
      <c r="B47" s="9"/>
      <c r="C47" s="9"/>
      <c r="D47" s="9"/>
      <c r="E47" s="9"/>
      <c r="F47" s="9"/>
      <c r="G47" s="9"/>
    </row>
    <row r="48" spans="1:7" x14ac:dyDescent="0.25">
      <c r="A48" s="8" t="s">
        <v>8321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tabSelected="1" workbookViewId="0">
      <selection activeCell="A21" sqref="A21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4.28515625" customWidth="1"/>
    <col min="5" max="5" width="10" customWidth="1"/>
    <col min="6" max="6" width="7.28515625" bestFit="1" customWidth="1"/>
    <col min="7" max="7" width="11.28515625" bestFit="1" customWidth="1"/>
  </cols>
  <sheetData>
    <row r="1" spans="1:7" x14ac:dyDescent="0.25">
      <c r="A1" s="7" t="s">
        <v>8308</v>
      </c>
      <c r="B1" t="s">
        <v>8364</v>
      </c>
    </row>
    <row r="2" spans="1:7" x14ac:dyDescent="0.25">
      <c r="A2" s="7" t="s">
        <v>8382</v>
      </c>
      <c r="B2" t="s">
        <v>8364</v>
      </c>
    </row>
    <row r="4" spans="1:7" x14ac:dyDescent="0.25">
      <c r="A4" s="7" t="s">
        <v>8381</v>
      </c>
      <c r="B4" s="7" t="s">
        <v>8363</v>
      </c>
    </row>
    <row r="5" spans="1:7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 x14ac:dyDescent="0.25">
      <c r="A6" s="8" t="s">
        <v>8320</v>
      </c>
      <c r="B6" s="9"/>
      <c r="C6" s="9"/>
      <c r="D6" s="9"/>
      <c r="E6" s="9"/>
      <c r="F6" s="9"/>
      <c r="G6" s="9"/>
    </row>
    <row r="7" spans="1:7" x14ac:dyDescent="0.25">
      <c r="A7" s="8" t="s">
        <v>8375</v>
      </c>
      <c r="B7" s="9">
        <v>34</v>
      </c>
      <c r="C7" s="9">
        <v>149</v>
      </c>
      <c r="D7" s="9">
        <v>2</v>
      </c>
      <c r="E7" s="9">
        <v>182</v>
      </c>
      <c r="F7" s="9"/>
      <c r="G7" s="9">
        <v>367</v>
      </c>
    </row>
    <row r="8" spans="1:7" x14ac:dyDescent="0.25">
      <c r="A8" s="8" t="s">
        <v>8376</v>
      </c>
      <c r="B8" s="9">
        <v>27</v>
      </c>
      <c r="C8" s="9">
        <v>106</v>
      </c>
      <c r="D8" s="9">
        <v>18</v>
      </c>
      <c r="E8" s="9">
        <v>202</v>
      </c>
      <c r="F8" s="9"/>
      <c r="G8" s="9">
        <v>353</v>
      </c>
    </row>
    <row r="9" spans="1:7" x14ac:dyDescent="0.25">
      <c r="A9" s="8" t="s">
        <v>8377</v>
      </c>
      <c r="B9" s="9">
        <v>28</v>
      </c>
      <c r="C9" s="9">
        <v>108</v>
      </c>
      <c r="D9" s="9">
        <v>30</v>
      </c>
      <c r="E9" s="9">
        <v>180</v>
      </c>
      <c r="F9" s="9"/>
      <c r="G9" s="9">
        <v>346</v>
      </c>
    </row>
    <row r="10" spans="1:7" x14ac:dyDescent="0.25">
      <c r="A10" s="8" t="s">
        <v>8378</v>
      </c>
      <c r="B10" s="9">
        <v>27</v>
      </c>
      <c r="C10" s="9">
        <v>102</v>
      </c>
      <c r="D10" s="9"/>
      <c r="E10" s="9">
        <v>192</v>
      </c>
      <c r="F10" s="9"/>
      <c r="G10" s="9">
        <v>321</v>
      </c>
    </row>
    <row r="11" spans="1:7" x14ac:dyDescent="0.25">
      <c r="A11" s="8" t="s">
        <v>8369</v>
      </c>
      <c r="B11" s="9">
        <v>26</v>
      </c>
      <c r="C11" s="9">
        <v>126</v>
      </c>
      <c r="D11" s="9"/>
      <c r="E11" s="9">
        <v>234</v>
      </c>
      <c r="F11" s="9"/>
      <c r="G11" s="9">
        <v>386</v>
      </c>
    </row>
    <row r="12" spans="1:7" x14ac:dyDescent="0.25">
      <c r="A12" s="8" t="s">
        <v>8379</v>
      </c>
      <c r="B12" s="9">
        <v>27</v>
      </c>
      <c r="C12" s="9">
        <v>147</v>
      </c>
      <c r="D12" s="9"/>
      <c r="E12" s="9">
        <v>211</v>
      </c>
      <c r="F12" s="9"/>
      <c r="G12" s="9">
        <v>385</v>
      </c>
    </row>
    <row r="13" spans="1:7" x14ac:dyDescent="0.25">
      <c r="A13" s="8" t="s">
        <v>8370</v>
      </c>
      <c r="B13" s="9">
        <v>43</v>
      </c>
      <c r="C13" s="9">
        <v>150</v>
      </c>
      <c r="D13" s="9"/>
      <c r="E13" s="9">
        <v>194</v>
      </c>
      <c r="F13" s="9"/>
      <c r="G13" s="9">
        <v>387</v>
      </c>
    </row>
    <row r="14" spans="1:7" x14ac:dyDescent="0.25">
      <c r="A14" s="8" t="s">
        <v>8371</v>
      </c>
      <c r="B14" s="9">
        <v>33</v>
      </c>
      <c r="C14" s="9">
        <v>134</v>
      </c>
      <c r="D14" s="9"/>
      <c r="E14" s="9">
        <v>166</v>
      </c>
      <c r="F14" s="9"/>
      <c r="G14" s="9">
        <v>333</v>
      </c>
    </row>
    <row r="15" spans="1:7" x14ac:dyDescent="0.25">
      <c r="A15" s="8" t="s">
        <v>8372</v>
      </c>
      <c r="B15" s="9">
        <v>24</v>
      </c>
      <c r="C15" s="9">
        <v>127</v>
      </c>
      <c r="D15" s="9"/>
      <c r="E15" s="9">
        <v>147</v>
      </c>
      <c r="F15" s="9"/>
      <c r="G15" s="9">
        <v>298</v>
      </c>
    </row>
    <row r="16" spans="1:7" x14ac:dyDescent="0.25">
      <c r="A16" s="8" t="s">
        <v>8373</v>
      </c>
      <c r="B16" s="9">
        <v>20</v>
      </c>
      <c r="C16" s="9">
        <v>149</v>
      </c>
      <c r="D16" s="9"/>
      <c r="E16" s="9">
        <v>183</v>
      </c>
      <c r="F16" s="9"/>
      <c r="G16" s="9">
        <v>352</v>
      </c>
    </row>
    <row r="17" spans="1:7" x14ac:dyDescent="0.25">
      <c r="A17" s="8" t="s">
        <v>8374</v>
      </c>
      <c r="B17" s="9">
        <v>37</v>
      </c>
      <c r="C17" s="9">
        <v>114</v>
      </c>
      <c r="D17" s="9"/>
      <c r="E17" s="9">
        <v>183</v>
      </c>
      <c r="F17" s="9"/>
      <c r="G17" s="9">
        <v>334</v>
      </c>
    </row>
    <row r="18" spans="1:7" x14ac:dyDescent="0.25">
      <c r="A18" s="8" t="s">
        <v>8380</v>
      </c>
      <c r="B18" s="9">
        <v>23</v>
      </c>
      <c r="C18" s="9">
        <v>118</v>
      </c>
      <c r="D18" s="9"/>
      <c r="E18" s="9">
        <v>111</v>
      </c>
      <c r="F18" s="9"/>
      <c r="G18" s="9">
        <v>252</v>
      </c>
    </row>
    <row r="19" spans="1:7" x14ac:dyDescent="0.25">
      <c r="A19" s="8" t="s">
        <v>8321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Yuri Groza</cp:lastModifiedBy>
  <dcterms:created xsi:type="dcterms:W3CDTF">2017-04-20T15:17:24Z</dcterms:created>
  <dcterms:modified xsi:type="dcterms:W3CDTF">2020-12-21T17:12:43Z</dcterms:modified>
</cp:coreProperties>
</file>