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430" codeName="{2109D909-C6D8-E34B-4C66-09127ED2DC46}"/>
  <workbookPr codeName="ThisWorkbook"/>
  <mc:AlternateContent xmlns:mc="http://schemas.openxmlformats.org/markup-compatibility/2006">
    <mc:Choice Requires="x15">
      <x15ac:absPath xmlns:x15ac="http://schemas.microsoft.com/office/spreadsheetml/2010/11/ac" url="H:\HOUSING\RHNA NUMBERS\FINAL RHNA REPORTS PER YEAR\2019 Preparations\"/>
    </mc:Choice>
  </mc:AlternateContent>
  <xr:revisionPtr revIDLastSave="0" documentId="13_ncr:1_{4BF1B6BC-78C5-4759-B0F9-2E1A36E303F6}" xr6:coauthVersionLast="45" xr6:coauthVersionMax="45" xr10:uidLastSave="{00000000-0000-0000-0000-000000000000}"/>
  <workbookProtection workbookAlgorithmName="SHA-512" workbookHashValue="Xjt8FNZqvUyzI7o7SfQXLp8/b83NA2cOCy7F8drOGZ78hy6Rl9I7vL7CNa9t9SNh7Nt2vGrJylaKnHL7tnrPKQ==" workbookSaltValue="vcF9lKG3OjwCRKrjH4hYYQ==" workbookSpinCount="100000" lockStructure="1"/>
  <bookViews>
    <workbookView xWindow="-28920" yWindow="3465" windowWidth="29040" windowHeight="16440" tabRatio="729" firstSheet="1" activeTab="6"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5" i="13"/>
  <c r="E13" i="13"/>
  <c r="D16" i="13"/>
  <c r="D19" i="13"/>
  <c r="D17" i="13"/>
  <c r="D13" i="13"/>
  <c r="D14" i="13"/>
  <c r="D18" i="13"/>
  <c r="F11" i="13" l="1"/>
  <c r="D42" i="11"/>
  <c r="D21" i="13"/>
  <c r="E16" i="13"/>
  <c r="E17" i="13"/>
  <c r="E15" i="13"/>
  <c r="E18" i="13"/>
  <c r="F13" i="13"/>
  <c r="E19" i="13"/>
  <c r="E14" i="13"/>
  <c r="G11" i="13" l="1"/>
  <c r="E21" i="13"/>
  <c r="F18" i="13"/>
  <c r="F16" i="13"/>
  <c r="F17" i="13"/>
  <c r="F15" i="13"/>
  <c r="F14" i="13"/>
  <c r="F19" i="13"/>
  <c r="H11" i="13" l="1"/>
  <c r="F21" i="13"/>
  <c r="G16"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<sst xmlns="http://schemas.openxmlformats.org/spreadsheetml/2006/main" count="78018" uniqueCount="2680">
  <si>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</si>
  <si>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</si>
  <si>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</si>
  <si>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</si>
  <si>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</si>
  <si>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</si>
  <si>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</si>
  <si>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</si>
  <si>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</si>
  <si>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</si>
  <si>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</si>
  <si>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</si>
  <si>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</si>
  <si>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</si>
  <si>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</si>
  <si>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</si>
  <si>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</si>
  <si>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</si>
  <si>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</si>
  <si>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</si>
  <si>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</si>
  <si>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</si>
  <si>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</si>
  <si>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</si>
  <si>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</si>
  <si>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</si>
  <si>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</si>
  <si>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</si>
  <si>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</si>
  <si>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</si>
  <si>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</si>
  <si>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</si>
  <si>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</si>
  <si>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</si>
  <si>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</si>
  <si>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</si>
  <si>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</si>
  <si>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</si>
  <si>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</si>
  <si>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</si>
  <si>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</si>
  <si>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</si>
  <si>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</si>
  <si>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</si>
  <si>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</si>
  <si>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</si>
  <si>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</si>
  <si>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</si>
  <si>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</si>
  <si>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</si>
  <si>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</si>
  <si>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</si>
  <si>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</si>
  <si>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</si>
  <si>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</si>
  <si>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</si>
  <si>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</si>
  <si>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</si>
  <si>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</si>
  <si>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</si>
  <si>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</si>
  <si>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</si>
  <si>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</si>
  <si>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</si>
  <si>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</si>
  <si>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</si>
  <si>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</si>
  <si>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</si>
  <si>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</si>
  <si>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</si>
  <si>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</si>
  <si>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</si>
  <si>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</si>
  <si>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</si>
  <si>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</si>
  <si>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</si>
  <si>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</si>
  <si>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</si>
  <si>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</si>
  <si>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</si>
  <si>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</si>
  <si>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</si>
  <si>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</si>
  <si>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</si>
  <si>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</si>
  <si>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</si>
  <si>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</si>
  <si>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</si>
  <si>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</si>
  <si>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</si>
  <si>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</si>
  <si>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</si>
  <si>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</si>
  <si>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</si>
  <si>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</si>
  <si>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</si>
  <si>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</si>
  <si>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</si>
  <si>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</si>
  <si>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</si>
  <si>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</si>
  <si>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</si>
  <si>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</si>
  <si>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</si>
  <si>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</si>
  <si>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</si>
  <si>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</si>
  <si>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</si>
  <si>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</si>
  <si>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</si>
  <si>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</si>
  <si>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</si>
  <si>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</si>
  <si>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</si>
  <si>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</si>
  <si>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</si>
  <si>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</si>
  <si>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</si>
  <si>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</si>
  <si>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</si>
  <si>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</si>
  <si>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</si>
  <si>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</si>
  <si>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</si>
  <si>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</si>
  <si>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</si>
  <si>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</si>
  <si>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</si>
  <si>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</si>
  <si>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</si>
  <si>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</si>
  <si>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</si>
  <si>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</si>
  <si>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</si>
  <si>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</si>
  <si>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</si>
  <si>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</si>
  <si>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</si>
  <si>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</si>
  <si>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</si>
  <si>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</si>
  <si>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</si>
  <si>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</si>
  <si>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</si>
  <si>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</si>
  <si>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</si>
  <si>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</si>
  <si>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</si>
  <si>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</si>
  <si>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</si>
  <si>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</si>
  <si>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</si>
  <si>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</si>
  <si>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</si>
  <si>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</si>
  <si>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</si>
  <si>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</si>
  <si>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</si>
  <si>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</si>
  <si>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</si>
  <si>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</si>
  <si>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</si>
  <si>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</si>
  <si>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</si>
  <si>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</si>
  <si>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</si>
  <si>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</si>
  <si>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</si>
  <si>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</si>
  <si>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</si>
  <si>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</si>
  <si>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</si>
  <si>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</si>
  <si>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</si>
  <si>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</si>
  <si>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</si>
  <si>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</si>
  <si>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</si>
  <si>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</si>
  <si>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</si>
  <si>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</si>
  <si>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</si>
  <si>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</si>
  <si>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</si>
  <si>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</si>
  <si>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</si>
  <si>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</si>
  <si>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</si>
  <si>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</si>
  <si>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</si>
  <si>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</si>
  <si>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</si>
  <si>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</si>
  <si>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</si>
  <si>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</si>
  <si>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</si>
  <si>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</si>
  <si>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</si>
  <si>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</si>
  <si>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</si>
  <si>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</si>
  <si>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</si>
  <si>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</si>
  <si>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</si>
  <si>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</si>
  <si>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</si>
  <si>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</si>
  <si>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</si>
  <si>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</si>
  <si>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</si>
  <si>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</si>
  <si>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</si>
  <si>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</si>
  <si>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</si>
  <si>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</si>
  <si>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</si>
  <si>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</si>
  <si>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</si>
  <si>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</si>
  <si>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</si>
  <si>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</si>
  <si>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</si>
  <si>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</si>
  <si>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</si>
  <si>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</si>
  <si>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</si>
  <si>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</si>
  <si>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</si>
  <si>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</si>
  <si>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</si>
  <si>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</si>
  <si>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</si>
  <si>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</si>
  <si>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</si>
  <si>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</si>
  <si>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</si>
  <si>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</si>
  <si>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</si>
  <si>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</si>
  <si>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</si>
  <si>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</si>
  <si>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</si>
  <si>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</si>
  <si>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</si>
  <si>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</si>
  <si>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</si>
  <si>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</si>
  <si>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</si>
  <si>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</si>
  <si>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</si>
  <si>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</si>
  <si>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</si>
  <si>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</si>
  <si>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</si>
  <si>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</si>
  <si>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</si>
  <si>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</si>
  <si>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</si>
  <si>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</si>
  <si>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</si>
  <si>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</si>
  <si>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</si>
  <si>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</si>
  <si>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</si>
  <si>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</si>
  <si>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</si>
  <si>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</si>
  <si>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</si>
  <si>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</si>
  <si>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</si>
  <si>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</si>
  <si>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</si>
  <si>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</si>
  <si>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</si>
  <si>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</si>
  <si>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</si>
  <si>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</si>
  <si>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</si>
  <si>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</si>
  <si>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</si>
  <si>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</si>
  <si>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</si>
  <si>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</si>
  <si>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</si>
  <si>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</si>
  <si>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</si>
  <si>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</si>
  <si>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</si>
  <si>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</si>
  <si>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</si>
  <si>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</si>
  <si>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</si>
  <si>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</si>
  <si>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</si>
  <si>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</si>
  <si>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</si>
  <si>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</si>
  <si>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</si>
  <si>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</si>
  <si>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</si>
  <si>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</si>
  <si>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</si>
  <si>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</si>
  <si>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</si>
  <si>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</si>
  <si>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</si>
  <si>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</si>
  <si>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</si>
  <si>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</si>
  <si>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</si>
  <si>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</si>
  <si>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</si>
  <si>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</si>
  <si>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</si>
  <si>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</si>
  <si>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</si>
  <si>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</si>
  <si>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</si>
  <si>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</si>
  <si>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</si>
  <si>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</si>
  <si>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</si>
  <si>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</si>
  <si>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</si>
  <si>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</si>
  <si>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</si>
  <si>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</si>
  <si>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</si>
  <si>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</si>
  <si>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</si>
  <si>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</si>
  <si>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</si>
  <si>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</si>
  <si>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</si>
  <si>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</si>
  <si>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</si>
  <si>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</si>
  <si>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</si>
  <si>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</si>
  <si>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</si>
  <si>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</si>
  <si>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</si>
  <si>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</si>
  <si>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</si>
  <si>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</si>
  <si>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</si>
  <si>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</si>
  <si>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</si>
  <si>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</si>
  <si>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</si>
  <si>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</si>
  <si>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</si>
  <si>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</si>
  <si>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</si>
  <si>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</si>
  <si>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</si>
  <si>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</si>
  <si>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</si>
  <si>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</si>
  <si>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</si>
  <si>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</si>
  <si>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</si>
  <si>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</si>
  <si>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</si>
  <si>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</si>
  <si>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</si>
  <si>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</si>
  <si>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</si>
  <si>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</si>
  <si>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</si>
  <si>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</si>
  <si>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</si>
  <si>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</si>
  <si>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</si>
  <si>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</si>
  <si>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</si>
  <si>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</si>
  <si>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</si>
  <si>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</si>
  <si>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</si>
  <si>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</si>
  <si>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</si>
  <si>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</si>
  <si>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</si>
  <si>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</si>
  <si>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</si>
  <si>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</si>
  <si>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</si>
  <si>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</si>
  <si>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</si>
  <si>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</si>
  <si>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</si>
  <si>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</si>
  <si>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</si>
  <si>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</si>
  <si>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</si>
  <si>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</si>
  <si>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</si>
  <si>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</si>
  <si>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</si>
  <si>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</si>
  <si>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</si>
  <si>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</si>
  <si>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</si>
  <si>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</si>
  <si>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</si>
  <si>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</si>
  <si>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</si>
  <si>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</si>
  <si>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</si>
  <si>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</si>
  <si>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</si>
  <si>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</si>
  <si>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</si>
  <si>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</si>
  <si>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</si>
  <si>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</si>
  <si>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</si>
  <si>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</si>
  <si>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</si>
  <si>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</si>
  <si>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</si>
  <si>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</si>
  <si>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</si>
  <si>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</si>
  <si>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</si>
  <si>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</si>
  <si>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</si>
  <si>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</si>
  <si>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</si>
  <si>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</si>
  <si>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</si>
  <si>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</si>
  <si>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</si>
  <si>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</si>
  <si>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</si>
  <si>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</si>
  <si>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</si>
  <si>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</si>
  <si>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</si>
  <si>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</si>
  <si>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</si>
  <si>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</si>
  <si>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</si>
  <si>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</si>
  <si>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</si>
  <si>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</si>
  <si>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</si>
  <si>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</si>
  <si>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</si>
  <si>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</si>
  <si>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</si>
  <si>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</si>
  <si>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</si>
  <si>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</si>
  <si>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</si>
  <si>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</si>
  <si>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</si>
  <si>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</si>
  <si>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</si>
  <si>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</si>
  <si>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</si>
  <si>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</si>
  <si>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</si>
  <si>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</si>
  <si>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</si>
  <si>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</si>
  <si>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</si>
  <si>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</si>
  <si>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</si>
  <si>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</si>
  <si>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</si>
  <si>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</si>
  <si>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</si>
  <si>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</si>
  <si>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</si>
  <si>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</si>
  <si>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</si>
  <si>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</si>
  <si>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</si>
  <si>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</si>
  <si>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</si>
  <si>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</si>
  <si>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</si>
  <si>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</si>
  <si>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</si>
  <si>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</si>
  <si>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</si>
  <si>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</si>
  <si>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</si>
  <si>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</si>
  <si>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</si>
  <si>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</si>
  <si>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</si>
  <si>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</si>
  <si>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</si>
  <si>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</si>
  <si>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</si>
  <si>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</si>
  <si>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</si>
  <si>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</si>
  <si>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</si>
  <si>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</si>
  <si>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</si>
  <si>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</si>
  <si>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</si>
  <si>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</si>
  <si>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</si>
  <si>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</si>
  <si>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</si>
  <si>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</si>
  <si>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</si>
  <si>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</si>
  <si>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</si>
  <si>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</si>
  <si>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</si>
  <si>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</si>
  <si>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</si>
  <si>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</si>
  <si>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</si>
  <si>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</si>
  <si>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</si>
  <si>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</si>
  <si>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</si>
  <si>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</si>
  <si>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</si>
  <si>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</si>
  <si>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</si>
  <si>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</si>
  <si>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</si>
  <si>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</si>
  <si>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</si>
  <si>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</si>
  <si>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</si>
  <si>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</si>
  <si>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</si>
  <si>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</si>
  <si>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</si>
  <si>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</si>
  <si>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</si>
  <si>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</si>
  <si>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</si>
  <si>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</si>
  <si>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</si>
  <si>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</si>
  <si>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</si>
  <si>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</si>
  <si>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</si>
  <si>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</si>
  <si>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</si>
  <si>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</si>
  <si>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</si>
  <si>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</si>
  <si>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</si>
  <si>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</si>
  <si>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</si>
  <si>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</si>
  <si>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</si>
  <si>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</si>
  <si>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</si>
  <si>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</si>
  <si>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</si>
  <si>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</si>
  <si>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</si>
  <si>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</si>
  <si>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</si>
  <si>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</si>
  <si>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</si>
  <si>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</si>
  <si>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</si>
  <si>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</si>
  <si>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</si>
  <si>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</si>
  <si>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</si>
  <si>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</si>
  <si>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</si>
  <si>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</si>
  <si>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</si>
  <si>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</si>
  <si>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</si>
  <si>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</si>
  <si>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</si>
  <si>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</si>
  <si>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</si>
  <si>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</si>
  <si>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</si>
  <si>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</si>
  <si>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</si>
  <si>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</si>
  <si>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</si>
  <si>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</si>
  <si>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</si>
  <si>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</si>
  <si>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</si>
  <si>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</si>
  <si>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</si>
  <si>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</si>
  <si>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</si>
  <si>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</si>
  <si>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</si>
  <si>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</si>
  <si>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</si>
  <si>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</si>
  <si>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</si>
  <si>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</si>
  <si>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</si>
  <si>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</si>
  <si>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</si>
  <si>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</si>
  <si>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</si>
  <si>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</si>
  <si>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</si>
  <si>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</si>
  <si>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</si>
  <si>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</si>
  <si>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</si>
  <si>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</si>
  <si>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</si>
  <si>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</si>
  <si>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</si>
  <si>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</si>
  <si>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</si>
  <si>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</si>
  <si>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</si>
  <si>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</si>
  <si>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</si>
  <si>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</si>
  <si>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</si>
  <si>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</si>
  <si>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</si>
  <si>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</si>
  <si>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</si>
  <si>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</si>
  <si>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</si>
  <si>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</si>
  <si>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</si>
  <si>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</si>
  <si>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</si>
  <si>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</si>
  <si>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</si>
  <si>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</si>
  <si>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</si>
  <si>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</si>
  <si>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</si>
  <si>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</si>
  <si>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</si>
  <si>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</si>
  <si>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</si>
  <si>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</si>
  <si>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</si>
  <si>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</si>
  <si>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</si>
  <si>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</si>
  <si>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</si>
  <si>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</si>
  <si>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</si>
  <si>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</si>
  <si>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</si>
  <si>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</si>
  <si>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</si>
  <si>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</si>
  <si>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</si>
  <si>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</si>
  <si>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</si>
  <si>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</si>
  <si>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</si>
  <si>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</si>
  <si>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</si>
  <si>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</si>
  <si>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</si>
  <si>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</si>
  <si>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</si>
  <si>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</si>
  <si>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</si>
  <si>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</si>
  <si>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</si>
  <si>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</si>
  <si>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</si>
  <si>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</si>
  <si>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</si>
  <si>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</si>
  <si>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</si>
  <si>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</si>
  <si>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</si>
  <si>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</si>
  <si>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</si>
  <si>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</si>
  <si>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</si>
  <si>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</si>
  <si>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</si>
  <si>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</si>
  <si>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</si>
  <si>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</si>
  <si>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</si>
  <si>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</si>
  <si>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</si>
  <si>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</si>
  <si>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</si>
  <si>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</si>
  <si>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</si>
  <si>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</si>
  <si>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</si>
  <si>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</si>
  <si>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</si>
  <si>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</si>
  <si>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</si>
  <si>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</si>
  <si>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</si>
  <si>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</si>
  <si>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</si>
  <si>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</si>
  <si>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</si>
  <si>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</si>
  <si>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</si>
  <si>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</si>
  <si>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</si>
  <si>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</si>
  <si>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</si>
  <si>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</si>
  <si>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</si>
  <si>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</si>
  <si>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</si>
  <si>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</si>
  <si>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</si>
  <si>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</si>
  <si>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</si>
  <si>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</si>
  <si>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</si>
  <si>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</si>
  <si>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</si>
  <si>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</si>
  <si>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</si>
  <si>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</si>
  <si>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</si>
  <si>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</si>
  <si>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</si>
  <si>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</si>
  <si>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</si>
  <si>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</si>
  <si>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</si>
  <si>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</si>
  <si>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</si>
  <si>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</si>
  <si>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</si>
  <si>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</si>
  <si>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</si>
  <si>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</si>
  <si>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</si>
  <si>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</si>
  <si>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</si>
  <si>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</si>
  <si>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</si>
  <si>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</si>
  <si>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</si>
  <si>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</si>
  <si>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</si>
  <si>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</si>
  <si>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</si>
  <si>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</si>
  <si>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</si>
  <si>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</si>
  <si>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</si>
  <si>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</si>
  <si>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</si>
  <si>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</si>
  <si>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</si>
  <si>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</si>
  <si>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</si>
  <si>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</si>
  <si>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</si>
  <si>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</si>
  <si>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</si>
  <si>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</si>
  <si>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</si>
  <si>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</si>
  <si>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</si>
  <si>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</si>
  <si>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</si>
  <si>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</si>
  <si>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</si>
  <si>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</si>
  <si>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</si>
  <si>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</si>
  <si>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</si>
  <si>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</si>
  <si>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</si>
  <si>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</si>
  <si>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</si>
  <si>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</si>
  <si>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</si>
  <si>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</si>
  <si>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</si>
  <si>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</si>
  <si>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</si>
  <si>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</si>
  <si>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</si>
  <si>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</si>
  <si>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</si>
  <si>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</si>
  <si>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</si>
  <si>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</si>
  <si>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</si>
  <si>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</si>
  <si>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</si>
  <si>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</si>
  <si>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</si>
  <si>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</si>
  <si>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</si>
  <si>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</si>
  <si>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</si>
  <si>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</si>
  <si>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</si>
  <si>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</si>
  <si>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</si>
  <si>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</si>
  <si>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</si>
  <si>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</si>
  <si>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</si>
  <si>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</si>
  <si>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</si>
  <si>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</si>
  <si>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</si>
  <si>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</si>
  <si>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</si>
  <si>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</si>
  <si>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</si>
  <si>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</si>
  <si>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</si>
  <si>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</si>
  <si>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</si>
  <si>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</si>
  <si>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</si>
  <si>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</si>
  <si>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</si>
  <si>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</si>
  <si>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</si>
  <si>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</si>
  <si>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</si>
  <si>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</si>
  <si>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</si>
  <si>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</si>
  <si>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</si>
  <si>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</si>
  <si>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</si>
  <si>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</si>
  <si>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</si>
  <si>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</si>
  <si>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</si>
  <si>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</si>
  <si>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</si>
  <si>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</si>
  <si>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</si>
  <si>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</si>
  <si>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</si>
  <si>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</si>
  <si>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</si>
  <si>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</si>
  <si>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</si>
  <si>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</si>
  <si>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</si>
  <si>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</si>
  <si>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</si>
  <si>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</si>
  <si>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</si>
  <si>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</si>
  <si>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</si>
  <si>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</si>
  <si>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</si>
  <si>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</si>
  <si>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</si>
  <si>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</si>
  <si>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</si>
  <si>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</si>
  <si>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</si>
  <si>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</si>
  <si>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</si>
  <si>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</si>
  <si>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</si>
  <si>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</si>
  <si>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</si>
  <si>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</si>
  <si>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</si>
  <si>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</si>
  <si>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</si>
  <si>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</si>
  <si>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</si>
  <si>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</si>
  <si>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</si>
  <si>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</si>
  <si>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</si>
  <si>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</si>
  <si>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</si>
  <si>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</si>
  <si>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</si>
  <si>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</si>
  <si>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</si>
  <si>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</si>
  <si>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</si>
  <si>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</si>
  <si>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</si>
  <si>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</si>
  <si>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</si>
  <si>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</si>
  <si>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</si>
  <si>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</si>
  <si>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</si>
  <si>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</si>
  <si>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</si>
  <si>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</si>
  <si>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</si>
  <si>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</si>
  <si>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</si>
  <si>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</si>
  <si>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</si>
  <si>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</si>
  <si>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</si>
  <si>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</si>
  <si>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</si>
  <si>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</si>
  <si>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</si>
  <si>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</si>
  <si>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</si>
  <si>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</si>
  <si>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</si>
  <si>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</si>
  <si>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</si>
  <si>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</si>
  <si>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</si>
  <si>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</si>
  <si>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</si>
  <si>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</si>
  <si>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</si>
  <si>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</si>
  <si>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</si>
  <si>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</si>
  <si>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</si>
  <si>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</si>
  <si>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</si>
  <si>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</si>
  <si>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</si>
  <si>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</si>
  <si>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</si>
  <si>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</si>
  <si>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</si>
  <si>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</si>
  <si>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</si>
  <si>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</si>
  <si>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</si>
  <si>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</si>
  <si>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</si>
  <si>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</si>
  <si>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</si>
  <si>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</si>
  <si>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</si>
  <si>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</si>
  <si>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</si>
  <si>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</si>
  <si>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</si>
  <si>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</si>
  <si>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</si>
  <si>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</si>
  <si>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</si>
  <si>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</si>
  <si>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</si>
  <si>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</si>
  <si>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</si>
  <si>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</si>
  <si>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</si>
  <si>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</si>
  <si>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</si>
  <si>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</si>
  <si>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</si>
  <si>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</si>
  <si>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</si>
  <si>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</si>
  <si>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</si>
  <si>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</si>
  <si>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</si>
  <si>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</si>
  <si>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</si>
  <si>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</si>
  <si>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</si>
  <si>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</si>
  <si>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</si>
  <si>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</si>
  <si>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</si>
  <si>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</si>
  <si>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</si>
  <si>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</si>
  <si>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</si>
  <si>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</si>
  <si>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</si>
  <si>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</si>
  <si>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</si>
  <si>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</si>
  <si>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</si>
  <si>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</si>
  <si>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</si>
  <si>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</si>
  <si>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</si>
  <si>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</si>
  <si>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</si>
  <si>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</si>
  <si>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</si>
  <si>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</si>
  <si>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</si>
  <si>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</si>
  <si>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</si>
  <si>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</si>
  <si>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</si>
  <si>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</si>
  <si>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</si>
  <si>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</si>
  <si>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</si>
  <si>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</si>
  <si>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</si>
  <si>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</si>
  <si>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</si>
  <si>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</si>
  <si>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</si>
  <si>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</si>
  <si>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</si>
  <si>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</si>
  <si>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</si>
  <si>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</si>
  <si>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</si>
  <si>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</si>
  <si>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</si>
  <si>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</si>
  <si>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</si>
  <si>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</si>
  <si>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</si>
  <si>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</si>
  <si>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</si>
  <si>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</si>
  <si>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</si>
  <si>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</si>
  <si>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</si>
  <si>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</si>
  <si>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</si>
  <si>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</si>
  <si>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</si>
  <si>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</si>
  <si>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</si>
  <si>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</si>
  <si>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</si>
  <si>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</si>
  <si>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</si>
  <si>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</si>
  <si>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</si>
  <si>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</si>
  <si>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</si>
  <si>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</si>
  <si>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</si>
  <si>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</si>
  <si>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</si>
  <si>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</si>
  <si>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</si>
  <si>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</si>
  <si>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</si>
  <si>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</si>
  <si>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</si>
  <si>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</si>
  <si>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</si>
  <si>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</si>
  <si>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</si>
  <si>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</si>
  <si>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</si>
  <si>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</si>
  <si>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</si>
  <si>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</si>
  <si>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</si>
  <si>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</si>
  <si>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</si>
  <si>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</si>
  <si>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</si>
  <si>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</si>
  <si>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</si>
  <si>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</si>
  <si>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</si>
  <si>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</si>
  <si>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</si>
  <si>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</si>
  <si>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</si>
  <si>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</si>
  <si>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</si>
  <si>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</si>
  <si>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</si>
  <si>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</si>
  <si>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</si>
  <si>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</si>
  <si>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</si>
  <si>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</si>
  <si>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</si>
  <si>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</si>
  <si>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</si>
  <si>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</si>
  <si>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</si>
  <si>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</si>
  <si>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</si>
  <si>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</si>
  <si>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</si>
  <si>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</si>
  <si>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</si>
  <si>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</si>
  <si>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</si>
  <si>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</si>
  <si>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</si>
  <si>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</si>
  <si>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</si>
  <si>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</si>
  <si>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</si>
  <si>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</si>
  <si>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</si>
  <si>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</si>
  <si>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</si>
  <si>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</si>
  <si>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</si>
  <si>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</si>
  <si>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</si>
  <si>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</si>
  <si>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</si>
  <si>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</si>
  <si>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</si>
  <si>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</si>
  <si>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</si>
  <si>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</si>
  <si>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</si>
  <si>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</si>
  <si>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</si>
  <si>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</si>
  <si>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</si>
  <si>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</si>
  <si>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</si>
  <si>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</si>
  <si>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</si>
  <si>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</si>
  <si>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</si>
  <si>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</si>
  <si>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</si>
  <si>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</si>
  <si>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</si>
  <si>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</si>
  <si>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</si>
  <si>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</si>
  <si>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</si>
  <si>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</si>
  <si>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</si>
  <si>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</si>
  <si>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</si>
  <si>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</si>
  <si>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</si>
  <si>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</si>
  <si>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</si>
  <si>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</si>
  <si>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</si>
  <si>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</si>
  <si>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</si>
  <si>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</si>
  <si>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</si>
  <si>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</si>
  <si>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</si>
  <si>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</si>
  <si>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</si>
  <si>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</si>
  <si>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</si>
  <si>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</si>
  <si>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</si>
  <si>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</si>
  <si>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</si>
  <si>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</si>
  <si>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</si>
  <si>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</si>
  <si>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</si>
  <si>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</si>
  <si>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</si>
  <si>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</si>
  <si>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</si>
  <si>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</si>
  <si>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</si>
  <si>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</si>
  <si>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</si>
  <si>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</si>
  <si>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</si>
  <si>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</si>
  <si>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</si>
  <si>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</si>
  <si>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</si>
  <si>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</si>
  <si>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</si>
  <si>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</si>
  <si>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</si>
  <si>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</si>
  <si>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</si>
  <si>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</si>
  <si>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</si>
  <si>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</si>
  <si>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</si>
  <si>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</si>
  <si>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</si>
  <si>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</si>
  <si>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</si>
  <si>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</si>
  <si>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</si>
  <si>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</si>
  <si>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</si>
  <si>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</si>
  <si>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</si>
  <si>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</si>
  <si>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</si>
  <si>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</si>
  <si>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</si>
  <si>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</si>
  <si>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</si>
  <si>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</si>
  <si>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</si>
  <si>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</si>
  <si>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</si>
  <si>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</si>
  <si>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</si>
  <si>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</si>
  <si>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</si>
  <si>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</si>
  <si>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</si>
  <si>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</si>
  <si>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</si>
  <si>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</si>
  <si>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</si>
  <si>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</si>
  <si>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</si>
  <si>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</si>
  <si>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</si>
  <si>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</si>
  <si>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</si>
  <si>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</si>
  <si>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</si>
  <si>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</si>
  <si>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</si>
  <si>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</si>
  <si>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</si>
  <si>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</si>
  <si>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</si>
  <si>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</si>
  <si>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</si>
  <si>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</si>
  <si>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</si>
  <si>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</si>
  <si>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</si>
  <si>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</si>
  <si>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</si>
  <si>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</si>
  <si>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</si>
  <si>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</si>
  <si>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</si>
  <si>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</si>
  <si>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</si>
  <si>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</si>
  <si>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</si>
  <si>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</si>
  <si>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</si>
  <si>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</si>
  <si>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</si>
  <si>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</si>
  <si>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</si>
  <si>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</si>
  <si>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</si>
  <si>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</si>
  <si>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</si>
  <si>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</si>
  <si>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</si>
  <si>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</si>
  <si>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</si>
  <si>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</si>
  <si>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</si>
  <si>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</si>
  <si>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</si>
  <si>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</si>
  <si>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</si>
  <si>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</si>
  <si>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</si>
  <si>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</si>
  <si>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</si>
  <si>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</si>
  <si>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</si>
  <si>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</si>
  <si>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</si>
  <si>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</si>
  <si>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</si>
  <si>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</si>
  <si>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</si>
  <si>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</si>
  <si>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</si>
  <si>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</si>
  <si>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</si>
  <si>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</si>
  <si>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</si>
  <si>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</si>
  <si>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</si>
  <si>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</si>
  <si>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</si>
  <si>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</si>
  <si>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</si>
  <si>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</si>
  <si>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</si>
  <si>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</si>
  <si>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</si>
  <si>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</si>
  <si>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</si>
  <si>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</si>
  <si>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</si>
  <si>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</si>
  <si>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</si>
  <si>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</si>
  <si>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</si>
  <si>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</si>
  <si>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</si>
  <si>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</si>
  <si>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</si>
  <si>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</si>
  <si>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</si>
  <si>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</si>
  <si>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</si>
  <si>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</si>
  <si>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</si>
  <si>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</si>
  <si>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</si>
  <si>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</si>
  <si>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</si>
  <si>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</si>
  <si>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</si>
  <si>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</si>
  <si>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</si>
  <si>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</si>
  <si>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</si>
  <si>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</si>
  <si>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</si>
  <si>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</si>
  <si>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</si>
  <si>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</si>
  <si>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</si>
  <si>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</si>
  <si>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</si>
  <si>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</si>
  <si>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</si>
  <si>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</si>
  <si>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</si>
  <si>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</si>
  <si>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</si>
  <si>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</si>
  <si>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</si>
  <si>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</si>
  <si>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</si>
  <si>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</si>
  <si>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</si>
  <si>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</si>
  <si>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</si>
  <si>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</si>
  <si>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</si>
  <si>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</si>
  <si>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</si>
  <si>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</si>
  <si>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</si>
  <si>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</si>
  <si>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</si>
  <si>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</si>
  <si>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</si>
  <si>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</si>
  <si>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</si>
  <si>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</si>
  <si>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</si>
  <si>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</si>
  <si>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</si>
  <si>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</si>
  <si>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</si>
  <si>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</si>
  <si>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</si>
  <si>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</si>
  <si>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</si>
  <si>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</si>
  <si>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</si>
  <si>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</si>
  <si>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</si>
  <si>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</si>
  <si>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</si>
  <si>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</si>
  <si>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</si>
  <si>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</si>
  <si>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</si>
  <si>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</si>
  <si>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</si>
  <si>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</si>
  <si>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</si>
  <si>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</si>
  <si>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</si>
  <si>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</si>
  <si>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</si>
  <si>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</si>
  <si>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</si>
  <si>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</si>
  <si>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</si>
  <si>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</si>
  <si>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</si>
  <si>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</si>
  <si>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</si>
  <si>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</si>
  <si>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</si>
  <si>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</si>
  <si>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</si>
  <si>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</si>
  <si>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</si>
  <si>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</si>
  <si>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</si>
  <si>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</si>
  <si>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</si>
  <si>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</si>
  <si>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</si>
  <si>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</si>
  <si>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</si>
  <si>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</si>
  <si>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</si>
  <si>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</si>
  <si>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</si>
  <si>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</si>
  <si>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</si>
  <si>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</si>
  <si>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</si>
  <si>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</si>
  <si>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</si>
  <si>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</si>
  <si>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</si>
  <si>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</si>
  <si>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</si>
  <si>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</si>
  <si>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</si>
  <si>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</si>
  <si>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</si>
  <si>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</si>
  <si>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</si>
  <si>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</si>
  <si>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</si>
  <si>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</si>
  <si>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</si>
  <si>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</si>
  <si>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</si>
  <si>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</si>
  <si>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</si>
  <si>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</si>
  <si>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</si>
  <si>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</si>
  <si>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</si>
  <si>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</si>
  <si>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</si>
  <si>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</si>
  <si>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</si>
  <si>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</si>
  <si>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</si>
  <si>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</si>
  <si>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</si>
  <si>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</si>
  <si>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</si>
  <si>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</si>
  <si>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</si>
  <si>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</si>
  <si>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</si>
  <si>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</si>
  <si>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</si>
  <si>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</si>
  <si>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</si>
  <si>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</si>
  <si>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</si>
  <si>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</si>
  <si>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</si>
  <si>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</si>
  <si>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</si>
  <si>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</si>
  <si>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</si>
  <si>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</si>
  <si>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</si>
  <si>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</si>
  <si>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</si>
  <si>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</si>
  <si>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</si>
  <si>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</si>
  <si>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</si>
  <si>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</si>
  <si>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</si>
  <si>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</si>
  <si>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</si>
  <si>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</si>
  <si>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</si>
  <si>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</si>
  <si>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</si>
  <si>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</si>
  <si>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</si>
  <si>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</si>
  <si>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</si>
  <si>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</si>
  <si>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</si>
  <si>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</si>
  <si>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</si>
  <si>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</si>
  <si>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</si>
  <si>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</si>
  <si>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</si>
  <si>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</si>
  <si>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</si>
  <si>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</si>
  <si>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</si>
  <si>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</si>
  <si>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</si>
  <si>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</si>
  <si>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</si>
  <si>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</si>
  <si>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</si>
  <si>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</si>
  <si>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</si>
  <si>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</si>
  <si>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</si>
  <si>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</si>
  <si>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</si>
  <si>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</si>
  <si>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</si>
  <si>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</si>
  <si>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</si>
  <si>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</si>
  <si>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</si>
  <si>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</si>
  <si>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</si>
  <si>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</si>
  <si>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</si>
  <si>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</si>
  <si>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</si>
  <si>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</si>
  <si>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</si>
  <si>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</si>
  <si>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</si>
  <si>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</si>
  <si>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</si>
  <si>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</si>
  <si>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</si>
  <si>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</si>
  <si>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</si>
  <si>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</si>
  <si>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</si>
  <si>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</si>
  <si>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</si>
  <si>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</si>
  <si>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</si>
  <si>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</si>
  <si>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</si>
  <si>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</si>
  <si>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</si>
  <si>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</si>
  <si>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</si>
  <si>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</si>
  <si>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</si>
  <si>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</si>
  <si>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</si>
  <si>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</si>
  <si>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</si>
  <si>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</si>
  <si>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</si>
  <si>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</si>
  <si>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</si>
  <si>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</si>
  <si>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</si>
  <si>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</si>
  <si>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</si>
  <si>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</si>
  <si>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</si>
  <si>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</si>
  <si>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</si>
  <si>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</si>
  <si>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</si>
  <si>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</si>
  <si>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</si>
  <si>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</si>
  <si>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</si>
  <si>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</si>
  <si>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</si>
  <si>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</si>
  <si>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</si>
  <si>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</si>
  <si>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</si>
  <si>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</si>
  <si>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</si>
  <si>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</si>
  <si>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</si>
  <si>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</si>
  <si>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</si>
  <si>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</si>
  <si>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</si>
  <si>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</si>
  <si>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</si>
  <si>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</si>
  <si>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</si>
  <si>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</si>
  <si>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</si>
  <si>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</si>
  <si>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</si>
  <si>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</si>
  <si>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</si>
  <si>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</si>
  <si>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</si>
  <si>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</si>
  <si>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</si>
  <si>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</si>
  <si>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</si>
  <si>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</si>
  <si>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</si>
  <si>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</si>
  <si>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</si>
  <si>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</si>
  <si>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</si>
  <si>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</si>
  <si>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</si>
  <si>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</si>
  <si>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</si>
  <si>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</si>
  <si>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</si>
  <si>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</si>
  <si>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</si>
  <si>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</si>
  <si>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</si>
  <si>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</si>
  <si>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</si>
  <si>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</si>
  <si>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</si>
  <si>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</si>
  <si>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</si>
  <si>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</si>
  <si>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</si>
  <si>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</si>
  <si>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</si>
  <si>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</si>
  <si>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</si>
  <si>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</si>
  <si>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</si>
  <si>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</si>
  <si>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</si>
  <si>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</si>
  <si>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</si>
  <si>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</si>
  <si>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</si>
  <si>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</si>
  <si>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</si>
  <si>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</si>
  <si>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</si>
  <si>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</si>
  <si>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</si>
  <si>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</si>
  <si>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</si>
  <si>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</si>
  <si>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</si>
  <si>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</si>
  <si>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</si>
  <si>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</si>
  <si>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</si>
  <si>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</si>
  <si>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</si>
  <si>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</si>
  <si>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</si>
  <si>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</si>
  <si>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</si>
  <si>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</si>
  <si>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</si>
  <si>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</si>
  <si>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</si>
  <si>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</si>
  <si>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</si>
  <si>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</si>
  <si>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</si>
  <si>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</si>
  <si>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</si>
  <si>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</si>
  <si>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</si>
  <si>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</si>
  <si>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</si>
  <si>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</si>
  <si>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</si>
  <si>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</si>
  <si>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</si>
  <si>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</si>
  <si>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</si>
  <si>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</si>
  <si>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</si>
  <si>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</si>
  <si>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</si>
  <si>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</si>
  <si>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</si>
  <si>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</si>
  <si>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</si>
  <si>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</si>
  <si>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</si>
  <si>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</si>
  <si>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</si>
  <si>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</si>
  <si>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</si>
  <si>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</si>
  <si>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</si>
  <si>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</si>
  <si>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</si>
  <si>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</si>
  <si>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</si>
  <si>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</si>
  <si>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</si>
  <si>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</si>
  <si>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</si>
  <si>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</si>
  <si>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</si>
  <si>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</si>
  <si>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</si>
  <si>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</si>
  <si>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</si>
  <si>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</si>
  <si>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</si>
  <si>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</si>
  <si>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</si>
  <si>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</si>
  <si>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</si>
  <si>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</si>
  <si>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</si>
  <si>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</si>
  <si>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</si>
  <si>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</si>
  <si>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</si>
  <si>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</si>
  <si>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</si>
  <si>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</si>
  <si>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</si>
  <si>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</si>
  <si>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</si>
  <si>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</si>
  <si>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</si>
  <si>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</si>
  <si>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</si>
  <si>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</si>
  <si>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</si>
  <si>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</si>
  <si>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</si>
  <si>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</si>
  <si>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</si>
  <si>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</si>
  <si>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</si>
  <si>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</si>
  <si>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</si>
  <si>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</si>
  <si>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</si>
  <si>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</si>
  <si>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</si>
  <si>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</si>
  <si>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</si>
  <si>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</si>
  <si>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</si>
  <si>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</si>
  <si>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</si>
  <si>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</si>
  <si>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</si>
  <si>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</si>
  <si>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</si>
  <si>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</si>
  <si>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</si>
  <si>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</si>
  <si>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</si>
  <si>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</si>
  <si>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</si>
  <si>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</si>
  <si>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</si>
  <si>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</si>
  <si>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</si>
  <si>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</si>
  <si>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</si>
  <si>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</si>
  <si>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</si>
  <si>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</si>
  <si>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</si>
  <si>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</si>
  <si>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</si>
  <si>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</si>
  <si>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</si>
  <si>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</si>
  <si>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</si>
  <si>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</si>
  <si>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</si>
  <si>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</si>
  <si>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</si>
  <si>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</si>
  <si>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</si>
  <si>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</si>
  <si>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</si>
  <si>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</si>
  <si>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</si>
  <si>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</si>
  <si>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</si>
  <si>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</si>
  <si>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</si>
  <si>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</si>
  <si>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</si>
  <si>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</si>
  <si>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</si>
  <si>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</si>
  <si>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</si>
  <si>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</si>
  <si>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</si>
  <si>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</si>
  <si>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</si>
  <si>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</si>
  <si>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</si>
  <si>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</si>
  <si>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</si>
  <si>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</si>
  <si>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</si>
  <si>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</si>
  <si>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</si>
  <si>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</si>
  <si>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</si>
  <si>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</si>
  <si>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</si>
  <si>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</si>
  <si>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</si>
  <si>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</si>
  <si>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</si>
  <si>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</si>
  <si>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</si>
  <si>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</si>
  <si>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</si>
  <si>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</si>
  <si>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</si>
  <si>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</si>
  <si>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</si>
  <si>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</si>
  <si>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</si>
  <si>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</si>
  <si>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</si>
  <si>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</si>
  <si>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</si>
  <si>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</si>
  <si>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</si>
  <si>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</si>
  <si>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</si>
  <si>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</si>
  <si>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</si>
  <si>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</si>
  <si>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</si>
  <si>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</si>
  <si>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</si>
  <si>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</si>
  <si>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</si>
  <si>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</si>
  <si>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</si>
  <si>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</si>
  <si>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</si>
  <si>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</si>
  <si>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</si>
  <si>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</si>
  <si>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</si>
  <si>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</si>
  <si>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</si>
  <si>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</si>
  <si>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</si>
  <si>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</si>
  <si>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</si>
  <si>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</si>
  <si>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</si>
  <si>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</si>
  <si>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</si>
  <si>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</si>
  <si>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</si>
  <si>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</si>
  <si>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</si>
  <si>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Christie</t>
  </si>
  <si>
    <t>Thomas</t>
  </si>
  <si>
    <t>Housing Program Coordinator</t>
  </si>
  <si>
    <t>christie.thomas@morganhill.ca.gov</t>
  </si>
  <si>
    <t>17575 Peak Ave</t>
  </si>
  <si>
    <t>72856014</t>
  </si>
  <si>
    <t>1400 Golden Eagle Drive</t>
  </si>
  <si>
    <t>Lantana Wisteria</t>
  </si>
  <si>
    <t>2018-0292</t>
  </si>
  <si>
    <t>SFD</t>
  </si>
  <si>
    <t>O</t>
  </si>
  <si>
    <t>N</t>
  </si>
  <si>
    <t>1360 Golden Eagle Drive</t>
  </si>
  <si>
    <t>2018-0293</t>
  </si>
  <si>
    <t>72856018</t>
  </si>
  <si>
    <t>2170 Via Orista</t>
  </si>
  <si>
    <t>Borello Ranch</t>
  </si>
  <si>
    <t>2019-0027</t>
  </si>
  <si>
    <t>72834029</t>
  </si>
  <si>
    <t>2205 Via Orista</t>
  </si>
  <si>
    <t>2019-0030</t>
  </si>
  <si>
    <t>2210 Via Orista</t>
  </si>
  <si>
    <t>2019-0020</t>
  </si>
  <si>
    <t>ADU</t>
  </si>
  <si>
    <t>R</t>
  </si>
  <si>
    <t>18440 Corte Anacapi</t>
  </si>
  <si>
    <t>2019-0029</t>
  </si>
  <si>
    <t>18450 Corte Anacapi</t>
  </si>
  <si>
    <t>2019-0028</t>
  </si>
  <si>
    <t>Rental Survey</t>
  </si>
  <si>
    <t>18500 Corte Catalina</t>
  </si>
  <si>
    <t>2019-0026</t>
  </si>
  <si>
    <t>18510 Corte Catalina</t>
  </si>
  <si>
    <t>2019-0025</t>
  </si>
  <si>
    <t>18520 Corte Catalina</t>
  </si>
  <si>
    <t>2019-0024</t>
  </si>
  <si>
    <t>Rental Survery</t>
  </si>
  <si>
    <t>18530 Corte Catalina</t>
  </si>
  <si>
    <t>2019-0022</t>
  </si>
  <si>
    <t>18540 Corte Catalina</t>
  </si>
  <si>
    <t>2019-0021</t>
  </si>
  <si>
    <t>72904031</t>
  </si>
  <si>
    <t>16895 Oak Leaf Drive</t>
  </si>
  <si>
    <t>2018-0715</t>
  </si>
  <si>
    <t>81759066</t>
  </si>
  <si>
    <t>16682 Cory Lane</t>
  </si>
  <si>
    <t>2016-0578</t>
  </si>
  <si>
    <t>SFA</t>
  </si>
  <si>
    <t>81759067</t>
  </si>
  <si>
    <t>16690 Cory Lane</t>
  </si>
  <si>
    <t>2016-0577</t>
  </si>
  <si>
    <t>72601008</t>
  </si>
  <si>
    <t>17041 Laurel Rd</t>
  </si>
  <si>
    <t>Madison Gate</t>
  </si>
  <si>
    <t>2018-0811</t>
  </si>
  <si>
    <t>17045 Laurel Rd</t>
  </si>
  <si>
    <t>2018-0810</t>
  </si>
  <si>
    <t>17049 Laurel Rd</t>
  </si>
  <si>
    <t>2018-0809</t>
  </si>
  <si>
    <t>Residential Development Control System Growth Control Ordinance</t>
  </si>
  <si>
    <t>17053 Laurel Rd</t>
  </si>
  <si>
    <t>2018-0808</t>
  </si>
  <si>
    <t>17057 Laurel Rd</t>
  </si>
  <si>
    <t>2018-0807</t>
  </si>
  <si>
    <t>17065 Laurel Rd</t>
  </si>
  <si>
    <t>2018-0805</t>
  </si>
  <si>
    <t>17069 Laurel Rd</t>
  </si>
  <si>
    <t>2018-0804</t>
  </si>
  <si>
    <t>17073 Laurel Rd</t>
  </si>
  <si>
    <t>2018-0803</t>
  </si>
  <si>
    <t>17077 Laurel Rd</t>
  </si>
  <si>
    <t>2018-0802</t>
  </si>
  <si>
    <t>17081 Laurel Rd</t>
  </si>
  <si>
    <t>2018-0801</t>
  </si>
  <si>
    <t>17017 Saint Brendan Loop</t>
  </si>
  <si>
    <t>2018-0788</t>
  </si>
  <si>
    <t>17121 Saint Brendan Loop</t>
  </si>
  <si>
    <t>2018-0789</t>
  </si>
  <si>
    <t>821 Saint Valentine Ln</t>
  </si>
  <si>
    <t>2018-0795</t>
  </si>
  <si>
    <t>2018-0796</t>
  </si>
  <si>
    <t>829 Saint Valentine Ln</t>
  </si>
  <si>
    <t>825 Saint Valentine Ln</t>
  </si>
  <si>
    <t>2018-0797</t>
  </si>
  <si>
    <t>833 Saint Valentine Ln</t>
  </si>
  <si>
    <t>2018-0798</t>
  </si>
  <si>
    <t>837 Saint Valentine Ln</t>
  </si>
  <si>
    <t>2018-0799</t>
  </si>
  <si>
    <t>550 Los Castanos Dr</t>
  </si>
  <si>
    <t>Las Colinas</t>
  </si>
  <si>
    <t>2018-0563</t>
  </si>
  <si>
    <t>540 Los Castanos Dr</t>
  </si>
  <si>
    <t>2018-0564</t>
  </si>
  <si>
    <t>560 Los Castanos Dr</t>
  </si>
  <si>
    <t>2018-0562</t>
  </si>
  <si>
    <t>570 Los Castanos Dr</t>
  </si>
  <si>
    <t>2018-0561</t>
  </si>
  <si>
    <t>500 Olmo Ln</t>
  </si>
  <si>
    <t>2018-0568</t>
  </si>
  <si>
    <t>510 Olmo Ln</t>
  </si>
  <si>
    <t>2018-0567</t>
  </si>
  <si>
    <t>520 Olmo Ln</t>
  </si>
  <si>
    <t>2018-0566</t>
  </si>
  <si>
    <t>530 Olmo Ln</t>
  </si>
  <si>
    <t>2018-0565</t>
  </si>
  <si>
    <t>935 Vista Ct</t>
  </si>
  <si>
    <t>2018-0681</t>
  </si>
  <si>
    <t>205 Calle Del Rey</t>
  </si>
  <si>
    <t>Valencia</t>
  </si>
  <si>
    <t>2018-0657</t>
  </si>
  <si>
    <t>215 Calle Del Rey</t>
  </si>
  <si>
    <t>2018-0655</t>
  </si>
  <si>
    <t>17845 Calle Granada</t>
  </si>
  <si>
    <t>2018-0676</t>
  </si>
  <si>
    <t>17855 Calle Granada</t>
  </si>
  <si>
    <t>2018-0675</t>
  </si>
  <si>
    <t>17865 Calle Granada</t>
  </si>
  <si>
    <t>2018-0674</t>
  </si>
  <si>
    <t>17875 Calle Granada</t>
  </si>
  <si>
    <t>2018-0673</t>
  </si>
  <si>
    <t>17885 Calle Granada</t>
  </si>
  <si>
    <t>17890 Calle Granada</t>
  </si>
  <si>
    <t>2018-0672</t>
  </si>
  <si>
    <t>2018-0656</t>
  </si>
  <si>
    <t>17895 Calle Granada</t>
  </si>
  <si>
    <t>2018-0671</t>
  </si>
  <si>
    <t>17900 Calle Granada</t>
  </si>
  <si>
    <t>2018-0654</t>
  </si>
  <si>
    <t>803 Saint Rufina Ln</t>
  </si>
  <si>
    <t>2018-0793</t>
  </si>
  <si>
    <t>807 Saint Rufina Ln</t>
  </si>
  <si>
    <t>2018-0792</t>
  </si>
  <si>
    <t>811 Saint Rufina Ln</t>
  </si>
  <si>
    <t>2018-0791</t>
  </si>
  <si>
    <t>1273 Bloom Ln</t>
  </si>
  <si>
    <t>Evergreen/Veneto</t>
  </si>
  <si>
    <t>2019-0135</t>
  </si>
  <si>
    <t>1275 Bloom Ln</t>
  </si>
  <si>
    <t>2019-0134</t>
  </si>
  <si>
    <t>1277 Bloom Ln</t>
  </si>
  <si>
    <t>2019-0133</t>
  </si>
  <si>
    <t>1283 Bloom Ln</t>
  </si>
  <si>
    <t>2019-0131</t>
  </si>
  <si>
    <t>1285 Bloom Ln</t>
  </si>
  <si>
    <t>2019-0130</t>
  </si>
  <si>
    <t>1287 Bloom Ln</t>
  </si>
  <si>
    <t>2019-0129</t>
  </si>
  <si>
    <t>1293 Bloom Ln</t>
  </si>
  <si>
    <t>2019-0127</t>
  </si>
  <si>
    <t>1295 Bloom Ln</t>
  </si>
  <si>
    <t>2019-0126</t>
  </si>
  <si>
    <t>1297 Bloom Ln</t>
  </si>
  <si>
    <t>2019-0125</t>
  </si>
  <si>
    <t>17035 Abeto Ln</t>
  </si>
  <si>
    <t>2018-0572</t>
  </si>
  <si>
    <t>17045 Abeto Ln</t>
  </si>
  <si>
    <t>2018-0573</t>
  </si>
  <si>
    <t>17055 Abeto Ln</t>
  </si>
  <si>
    <t>2018-0574</t>
  </si>
  <si>
    <t>17005 Abeto Ln</t>
  </si>
  <si>
    <t>2018-0569</t>
  </si>
  <si>
    <t>17015 Abeto Ln</t>
  </si>
  <si>
    <t>2018-0570</t>
  </si>
  <si>
    <t>17025 Abeto Ln</t>
  </si>
  <si>
    <t>2018-0571</t>
  </si>
  <si>
    <t>17030 Abeto Ln</t>
  </si>
  <si>
    <t>2018-0592</t>
  </si>
  <si>
    <t>520 Cipres Ln</t>
  </si>
  <si>
    <t>2018-0591</t>
  </si>
  <si>
    <t>530 Cipres Ln</t>
  </si>
  <si>
    <t>2018-0590</t>
  </si>
  <si>
    <t>555 Los Castanos Dr</t>
  </si>
  <si>
    <t>2018-0587</t>
  </si>
  <si>
    <t>565 Los Castanos Dr</t>
  </si>
  <si>
    <t>2018-0586</t>
  </si>
  <si>
    <t>575 Los Castanos Dr</t>
  </si>
  <si>
    <t>2018-0585</t>
  </si>
  <si>
    <t>23 Hencken Oaks Ln</t>
  </si>
  <si>
    <t>Hencken Oaks</t>
  </si>
  <si>
    <t>2018-0272</t>
  </si>
  <si>
    <t>27 Hencken Oaks Ln</t>
  </si>
  <si>
    <t>2018-0271</t>
  </si>
  <si>
    <t>31 Hencken Oaks Ln</t>
  </si>
  <si>
    <t>2018-0270</t>
  </si>
  <si>
    <t>35 Hencken Oaks Ln</t>
  </si>
  <si>
    <t>2018-0269</t>
  </si>
  <si>
    <t>39 Hencken Oaks Ln</t>
  </si>
  <si>
    <t>2018-0268</t>
  </si>
  <si>
    <t>43 Hencken Oaks Ln</t>
  </si>
  <si>
    <t>2018-0267</t>
  </si>
  <si>
    <t>47 Hencken Oaks Ln</t>
  </si>
  <si>
    <t>2018-0266</t>
  </si>
  <si>
    <t>51 Hencken Oaks Ln</t>
  </si>
  <si>
    <t>2018-0265</t>
  </si>
  <si>
    <t>29 W Dunne Ave</t>
  </si>
  <si>
    <t>2018-0274</t>
  </si>
  <si>
    <t>33 W Dunne Ave</t>
  </si>
  <si>
    <t>2018-0275</t>
  </si>
  <si>
    <t>37 W Dunne Ave</t>
  </si>
  <si>
    <t>2018-0276</t>
  </si>
  <si>
    <t>41 W Dunne Ave</t>
  </si>
  <si>
    <t>2018-0277</t>
  </si>
  <si>
    <t>45 W Dunne Ave</t>
  </si>
  <si>
    <t>2018-0278</t>
  </si>
  <si>
    <t>18460 Corte Anacapi</t>
  </si>
  <si>
    <t>2019-0190</t>
  </si>
  <si>
    <t>2150 Via Orista</t>
  </si>
  <si>
    <t>2019-0189</t>
  </si>
  <si>
    <t>15509 Monterey Rd</t>
  </si>
  <si>
    <t>Young Property/The Gables</t>
  </si>
  <si>
    <t>2017-0600</t>
  </si>
  <si>
    <t>15505 Monterey Rd</t>
  </si>
  <si>
    <t>2017-0601</t>
  </si>
  <si>
    <t>2155 Via Orista</t>
  </si>
  <si>
    <t>2019-0253</t>
  </si>
  <si>
    <t>2165 Via Orista</t>
  </si>
  <si>
    <t>2019-0254</t>
  </si>
  <si>
    <t>2175 Via Orista</t>
  </si>
  <si>
    <t>2019-0255</t>
  </si>
  <si>
    <t>2185 Via Orista</t>
  </si>
  <si>
    <t>2110 Via Orista</t>
  </si>
  <si>
    <t>2019-0256</t>
  </si>
  <si>
    <t>2019-0262</t>
  </si>
  <si>
    <t>2070 Via Orisa</t>
  </si>
  <si>
    <t>2019-0263</t>
  </si>
  <si>
    <t>1995 Via Tolentino</t>
  </si>
  <si>
    <t>2019-0264</t>
  </si>
  <si>
    <t>2135 Via Orista</t>
  </si>
  <si>
    <t>2019-0265</t>
  </si>
  <si>
    <t>2050 Via Orista</t>
  </si>
  <si>
    <t>2019-0338</t>
  </si>
  <si>
    <t>2060 Via Orista</t>
  </si>
  <si>
    <t>2019-0337</t>
  </si>
  <si>
    <t>18400 Corte Anacapi</t>
  </si>
  <si>
    <t>2019-0336</t>
  </si>
  <si>
    <t>18410 Corte Anacapi</t>
  </si>
  <si>
    <t>2019-0335</t>
  </si>
  <si>
    <t>18420 Corte Anacapi</t>
  </si>
  <si>
    <t>2019-0334</t>
  </si>
  <si>
    <t>505 Cipres Ln</t>
  </si>
  <si>
    <t>2018-0575</t>
  </si>
  <si>
    <t>2018-0578</t>
  </si>
  <si>
    <t>505 E Dunne Ave</t>
  </si>
  <si>
    <t>515 Cipres Ln</t>
  </si>
  <si>
    <t>2018-0576</t>
  </si>
  <si>
    <t>525 Cipres Ln</t>
  </si>
  <si>
    <t>2018-0577</t>
  </si>
  <si>
    <t>540 Cipres Ln</t>
  </si>
  <si>
    <t>2018-0589</t>
  </si>
  <si>
    <t>545 Cipres Ln</t>
  </si>
  <si>
    <t>2018-0579</t>
  </si>
  <si>
    <t>550 Cipres Ln</t>
  </si>
  <si>
    <t>2018-0588</t>
  </si>
  <si>
    <t>2018-0580</t>
  </si>
  <si>
    <t>17168 St Anthony Dr</t>
  </si>
  <si>
    <t>17167 St Anthony Dr</t>
  </si>
  <si>
    <t>2018-0584</t>
  </si>
  <si>
    <t>17177 St Anthony Dr</t>
  </si>
  <si>
    <t>2018-0581</t>
  </si>
  <si>
    <t>2018-0583</t>
  </si>
  <si>
    <t>17188 St Anthony Dr</t>
  </si>
  <si>
    <t>2018-0582</t>
  </si>
  <si>
    <t>1243 Canopy Ln</t>
  </si>
  <si>
    <t>2019-0303</t>
  </si>
  <si>
    <t>1245 Canopy Ln</t>
  </si>
  <si>
    <t>2019-0302</t>
  </si>
  <si>
    <t>1247 Canopy Ln</t>
  </si>
  <si>
    <t>2019-0301</t>
  </si>
  <si>
    <t>1253 Canopy Ln</t>
  </si>
  <si>
    <t>2019-0299</t>
  </si>
  <si>
    <t>1255 Canopy Ln</t>
  </si>
  <si>
    <t>2019-0298</t>
  </si>
  <si>
    <t>1257 Canopy Ln</t>
  </si>
  <si>
    <t>2019-0297</t>
  </si>
  <si>
    <t>1259 Canopy Ln</t>
  </si>
  <si>
    <t>2019-0296</t>
  </si>
  <si>
    <t>1263 Canopy Ln</t>
  </si>
  <si>
    <t>2019-0294</t>
  </si>
  <si>
    <t>1265 Canopy Ln</t>
  </si>
  <si>
    <t>2019-0293</t>
  </si>
  <si>
    <t>1267 Canopy Ln</t>
  </si>
  <si>
    <t>2019-0292</t>
  </si>
  <si>
    <t>1985 Via Tolentino</t>
  </si>
  <si>
    <t>2019-0451</t>
  </si>
  <si>
    <t>2055 Via Orista</t>
  </si>
  <si>
    <t>2019-0449</t>
  </si>
  <si>
    <t>2075 Via Orista</t>
  </si>
  <si>
    <t>2019-0415</t>
  </si>
  <si>
    <t>2019-0417</t>
  </si>
  <si>
    <t>2115 Via Orista</t>
  </si>
  <si>
    <t>2019-0450</t>
  </si>
  <si>
    <t>18430 Corte Anacapi</t>
  </si>
  <si>
    <t>2019-0414</t>
  </si>
  <si>
    <t>17810 Calle Granada</t>
  </si>
  <si>
    <t>2019-0669</t>
  </si>
  <si>
    <t>17800 Calle Granada</t>
  </si>
  <si>
    <t>2019-0670</t>
  </si>
  <si>
    <t>363 Via Loma</t>
  </si>
  <si>
    <t>2019-0282</t>
  </si>
  <si>
    <t>1202 Canopy Ln</t>
  </si>
  <si>
    <t>2019-0357</t>
  </si>
  <si>
    <t>1204 Canopy Ln</t>
  </si>
  <si>
    <t>2019-0356</t>
  </si>
  <si>
    <t>1206 Canopy Ln</t>
  </si>
  <si>
    <t>2019-0355</t>
  </si>
  <si>
    <t>1212 Canopy Ln</t>
  </si>
  <si>
    <t>2019-0353</t>
  </si>
  <si>
    <t>1214 Canopy Ln</t>
  </si>
  <si>
    <t>2019-0352</t>
  </si>
  <si>
    <t>1216 Canopy Ln</t>
  </si>
  <si>
    <t>2019-0351</t>
  </si>
  <si>
    <t>1223 Canopy Ln</t>
  </si>
  <si>
    <t>2019-0349</t>
  </si>
  <si>
    <t>1225 Canopy Ln</t>
  </si>
  <si>
    <t>2019-0348</t>
  </si>
  <si>
    <t>1227 Canopy Ln</t>
  </si>
  <si>
    <t>2019-0347</t>
  </si>
  <si>
    <t>1233 Canopy Ln</t>
  </si>
  <si>
    <t>2019-0345</t>
  </si>
  <si>
    <t>1235 Canopy Ln</t>
  </si>
  <si>
    <t>2019-0344</t>
  </si>
  <si>
    <t>1237 Canopy Ln</t>
  </si>
  <si>
    <t>2019-0343</t>
  </si>
  <si>
    <t>1252 Canopy Ln</t>
  </si>
  <si>
    <t>2019-0365</t>
  </si>
  <si>
    <t>1254 Canopy Ln</t>
  </si>
  <si>
    <t>2019-0364</t>
  </si>
  <si>
    <t>1256 Canopy Ln</t>
  </si>
  <si>
    <t>2019-0363</t>
  </si>
  <si>
    <t>1262 Canopy Ln</t>
  </si>
  <si>
    <t>2019-0361</t>
  </si>
  <si>
    <t>1264 Canopy Ln</t>
  </si>
  <si>
    <t>2019-0360</t>
  </si>
  <si>
    <t>1266 Canopy Ln</t>
  </si>
  <si>
    <t>2019-0359</t>
  </si>
  <si>
    <t>1930 Via Tolentino</t>
  </si>
  <si>
    <t>2019-0536</t>
  </si>
  <si>
    <t>1940 Via Tolentino</t>
  </si>
  <si>
    <t>2019-0535</t>
  </si>
  <si>
    <t>17178 St Anthony Dr</t>
  </si>
  <si>
    <t>50 Lucca Ave</t>
  </si>
  <si>
    <t>2017-0588</t>
  </si>
  <si>
    <t>832 Saint Solange Ln</t>
  </si>
  <si>
    <t>18801 Rising Sun Drive</t>
  </si>
  <si>
    <t>2017-0568</t>
  </si>
  <si>
    <t>2018-0163</t>
  </si>
  <si>
    <t>115 Vereda Del Turia</t>
  </si>
  <si>
    <t>2016-0288</t>
  </si>
  <si>
    <t>17710 Calle Granada</t>
  </si>
  <si>
    <t>2016-0289</t>
  </si>
  <si>
    <t>18823 White Moon Dr</t>
  </si>
  <si>
    <t>2018-0130</t>
  </si>
  <si>
    <t>40 E Dunne Ave</t>
  </si>
  <si>
    <t>Belle Allori/Tobiano</t>
  </si>
  <si>
    <t>2016-0227</t>
  </si>
  <si>
    <t>5+</t>
  </si>
  <si>
    <t>16873 Montery Rd</t>
  </si>
  <si>
    <t>Belle Noci/Tovero</t>
  </si>
  <si>
    <t>2016-0226</t>
  </si>
  <si>
    <t>17720 Calle Granada</t>
  </si>
  <si>
    <t>2016-0290</t>
  </si>
  <si>
    <t>10 Lucca Ave</t>
  </si>
  <si>
    <t>2017-0592</t>
  </si>
  <si>
    <t>40 Lucca Ave</t>
  </si>
  <si>
    <t>2017-0589</t>
  </si>
  <si>
    <t>30 Lucca</t>
  </si>
  <si>
    <t>2017-0590</t>
  </si>
  <si>
    <t>645 Price Dr. #1</t>
  </si>
  <si>
    <t>Conn Residence</t>
  </si>
  <si>
    <t>2017-0055</t>
  </si>
  <si>
    <t>645 Price Dr. #2</t>
  </si>
  <si>
    <t>2017-0056</t>
  </si>
  <si>
    <t>819 Saint Rufina Ln</t>
  </si>
  <si>
    <t>2017-0572</t>
  </si>
  <si>
    <t>831 Saint Rufina Ln</t>
  </si>
  <si>
    <t>2017-0575</t>
  </si>
  <si>
    <t>835 Saint Rufina Ln</t>
  </si>
  <si>
    <t>2017-0576</t>
  </si>
  <si>
    <t>20 Lucca Ave</t>
  </si>
  <si>
    <t>2017-0591</t>
  </si>
  <si>
    <t>18341 Altimira Cir</t>
  </si>
  <si>
    <t>Altimira Circle</t>
  </si>
  <si>
    <t>2017-0653</t>
  </si>
  <si>
    <t>2260 Via Santa Elena</t>
  </si>
  <si>
    <t>2018-0074</t>
  </si>
  <si>
    <t>2220 Via Santa Elena</t>
  </si>
  <si>
    <t>2018-0096</t>
  </si>
  <si>
    <t>2250 Via Santa Elena</t>
  </si>
  <si>
    <t>2018-0055</t>
  </si>
  <si>
    <t>2290 Via Santa Elena</t>
  </si>
  <si>
    <t>2018-0149</t>
  </si>
  <si>
    <t>19217 Eagle View Dr</t>
  </si>
  <si>
    <t>2018-0167</t>
  </si>
  <si>
    <t>15665 Nice Ln #101</t>
  </si>
  <si>
    <t>Diamond Creek</t>
  </si>
  <si>
    <t>2018-0391</t>
  </si>
  <si>
    <t>15665 Nice Ln #201</t>
  </si>
  <si>
    <t>2018-0392</t>
  </si>
  <si>
    <t>18813 White Moon Drive</t>
  </si>
  <si>
    <t>2018-0127</t>
  </si>
  <si>
    <t>18351 Altimira CL</t>
  </si>
  <si>
    <t>2017-0652</t>
  </si>
  <si>
    <t>60 Lucca Ave.</t>
  </si>
  <si>
    <t>2017-0587</t>
  </si>
  <si>
    <t>17760 Calle Granada</t>
  </si>
  <si>
    <t>2016-0294</t>
  </si>
  <si>
    <t>18833 White Moon Dr</t>
  </si>
  <si>
    <t>2018-0191</t>
  </si>
  <si>
    <t>19205 Eagle View Dr</t>
  </si>
  <si>
    <t>2018-0196</t>
  </si>
  <si>
    <t>18720 Corte Paterna</t>
  </si>
  <si>
    <t>2018-0095</t>
  </si>
  <si>
    <t>18361 Altimira CL</t>
  </si>
  <si>
    <t>2017-0651</t>
  </si>
  <si>
    <t>2270 Via Santa Elena</t>
  </si>
  <si>
    <t>2018-0064</t>
  </si>
  <si>
    <t>2280 Via Santa Elena</t>
  </si>
  <si>
    <t>2018-0075</t>
  </si>
  <si>
    <t>18843 White Moon Dr</t>
  </si>
  <si>
    <t>2018-0193</t>
  </si>
  <si>
    <t>18853 White Moon Dr</t>
  </si>
  <si>
    <t>2018-0194</t>
  </si>
  <si>
    <t>18844 White Moon Dr</t>
  </si>
  <si>
    <t>2018-0198</t>
  </si>
  <si>
    <t>18791 Rising Sun Dr</t>
  </si>
  <si>
    <t>2018-0162</t>
  </si>
  <si>
    <t>18854 White Moon Dr</t>
  </si>
  <si>
    <t>2018-0197</t>
  </si>
  <si>
    <t>17347 Depot St</t>
  </si>
  <si>
    <t>Depot Station</t>
  </si>
  <si>
    <t>2016-0043</t>
  </si>
  <si>
    <t>17365 Depot St</t>
  </si>
  <si>
    <t>2016-0046</t>
  </si>
  <si>
    <t>19209 Eagle View Dr</t>
  </si>
  <si>
    <t>2018-0199</t>
  </si>
  <si>
    <t>17335 Depot St</t>
  </si>
  <si>
    <t>2016-0041</t>
  </si>
  <si>
    <t>17341 Depot St</t>
  </si>
  <si>
    <t>2016-0042</t>
  </si>
  <si>
    <t>17353 Depot St</t>
  </si>
  <si>
    <t>2016-0044</t>
  </si>
  <si>
    <t>17359 Depot St</t>
  </si>
  <si>
    <t>2016-0045</t>
  </si>
  <si>
    <t>17371 Depot St</t>
  </si>
  <si>
    <t>2016-0047</t>
  </si>
  <si>
    <t>17377 Depot St</t>
  </si>
  <si>
    <t>2016-0048</t>
  </si>
  <si>
    <t>19221 Eagle View Dr</t>
  </si>
  <si>
    <t>2018-0168</t>
  </si>
  <si>
    <t>18740 Corte Paterna</t>
  </si>
  <si>
    <t>2018-0148</t>
  </si>
  <si>
    <t>18710 Corte Paterna</t>
  </si>
  <si>
    <t>2018-0076</t>
  </si>
  <si>
    <t>19213 Eagle View Dr</t>
  </si>
  <si>
    <t>2018-0200</t>
  </si>
  <si>
    <t>18730 Corte Paterna</t>
  </si>
  <si>
    <t>2018-0094</t>
  </si>
  <si>
    <t>15533 Monterey Rd</t>
  </si>
  <si>
    <t>2017-0594</t>
  </si>
  <si>
    <t>18834 White Moon Dr</t>
  </si>
  <si>
    <t>2018-0192</t>
  </si>
  <si>
    <t>15537 Monterey Rd</t>
  </si>
  <si>
    <t>2017-0593</t>
  </si>
  <si>
    <t>1361 Golden Eagle Dr</t>
  </si>
  <si>
    <t>2018-0287</t>
  </si>
  <si>
    <t>91 Sterling Ln</t>
  </si>
  <si>
    <t>2016-0063</t>
  </si>
  <si>
    <t>97 Sterling Ln</t>
  </si>
  <si>
    <t>2016-0064</t>
  </si>
  <si>
    <t>2290 Via Orista</t>
  </si>
  <si>
    <t>2018-0150</t>
  </si>
  <si>
    <t>2270 Via Orista</t>
  </si>
  <si>
    <t>2018-0151</t>
  </si>
  <si>
    <t>1401 Golden Eagle Dr</t>
  </si>
  <si>
    <t>2018-0291</t>
  </si>
  <si>
    <t>17330 Ringle Dr</t>
  </si>
  <si>
    <t>2018-0314</t>
  </si>
  <si>
    <t>73 Sterling Ln</t>
  </si>
  <si>
    <t>2016-0060</t>
  </si>
  <si>
    <t>79 Sterling Ln</t>
  </si>
  <si>
    <t>2016-0061</t>
  </si>
  <si>
    <t>85 Sterling Ln</t>
  </si>
  <si>
    <t>2016-0062</t>
  </si>
  <si>
    <t>18604 White Moon Dr</t>
  </si>
  <si>
    <t>2018-0290</t>
  </si>
  <si>
    <t>80 Lucca Ave</t>
  </si>
  <si>
    <t>2017-0622</t>
  </si>
  <si>
    <t>70 Lucca Ave</t>
  </si>
  <si>
    <t>2017-0623</t>
  </si>
  <si>
    <t>18603 White Moon Dr</t>
  </si>
  <si>
    <t>2018-0289</t>
  </si>
  <si>
    <t>1370 Golden Eagle Dr</t>
  </si>
  <si>
    <t>2016-0183</t>
  </si>
  <si>
    <t>2250 Via Orista</t>
  </si>
  <si>
    <t>2018-0152</t>
  </si>
  <si>
    <t>18601 Turtle Dove Dr</t>
  </si>
  <si>
    <t>2018-0286</t>
  </si>
  <si>
    <t>1390 Golden Eagle Dr</t>
  </si>
  <si>
    <t>2016-0181</t>
  </si>
  <si>
    <t>1350 Golden Eagle Dr</t>
  </si>
  <si>
    <t>2016-0184</t>
  </si>
  <si>
    <t>2 to 4</t>
  </si>
  <si>
    <t>2230 Via Orista</t>
  </si>
  <si>
    <t>2018-0153</t>
  </si>
  <si>
    <t>1381 Golden Eagle Dr</t>
  </si>
  <si>
    <t>2018-0288</t>
  </si>
  <si>
    <t>18863 White Moon Dr</t>
  </si>
  <si>
    <t>2018-0195</t>
  </si>
  <si>
    <t>81 Sterling Ln</t>
  </si>
  <si>
    <t>2016-0056</t>
  </si>
  <si>
    <t>87 Sterling Ln</t>
  </si>
  <si>
    <t>2016-0057</t>
  </si>
  <si>
    <t>93 Sterling Ln</t>
  </si>
  <si>
    <t>2016-0058</t>
  </si>
  <si>
    <t>1380 Golden Eagle Dr</t>
  </si>
  <si>
    <t>2016-0182</t>
  </si>
  <si>
    <t>82 E Second St</t>
  </si>
  <si>
    <t>2016-0051</t>
  </si>
  <si>
    <t>1340 Golden Eagle Dr</t>
  </si>
  <si>
    <t>2016-0185</t>
  </si>
  <si>
    <t>100 Lucca Ave</t>
  </si>
  <si>
    <t>2017-0620</t>
  </si>
  <si>
    <t>90 Lucca Ave</t>
  </si>
  <si>
    <t>2017-0621</t>
  </si>
  <si>
    <t>335 Calle Del Rey</t>
  </si>
  <si>
    <t>2018-0470</t>
  </si>
  <si>
    <t>110 Lucca Ave</t>
  </si>
  <si>
    <t>2017-0619</t>
  </si>
  <si>
    <t>2275 Via Orista</t>
  </si>
  <si>
    <t>2018-0222</t>
  </si>
  <si>
    <t>2018-0448</t>
  </si>
  <si>
    <t>305 Calle Del Rey</t>
  </si>
  <si>
    <t>2018-0473</t>
  </si>
  <si>
    <t>18615 Corte Arcangel</t>
  </si>
  <si>
    <t>2018-0299</t>
  </si>
  <si>
    <t>15531 Salerno Ln</t>
  </si>
  <si>
    <t>2017-0618</t>
  </si>
  <si>
    <t>325 Calle Del Rey</t>
  </si>
  <si>
    <t>2018-0471</t>
  </si>
  <si>
    <t>18655 Corte Arcangel</t>
  </si>
  <si>
    <t>2018-0295</t>
  </si>
  <si>
    <t>17329 Depot St</t>
  </si>
  <si>
    <t>2016-0035</t>
  </si>
  <si>
    <t>315 Calle Del Rey</t>
  </si>
  <si>
    <t>2018-0472</t>
  </si>
  <si>
    <t>15527 Salerno Ln</t>
  </si>
  <si>
    <t>2017-0617</t>
  </si>
  <si>
    <t>76 E Second St</t>
  </si>
  <si>
    <t>2016-0050</t>
  </si>
  <si>
    <t>88 E Second St</t>
  </si>
  <si>
    <t>2016-0052</t>
  </si>
  <si>
    <t>94 E Second St</t>
  </si>
  <si>
    <t>2016-0053</t>
  </si>
  <si>
    <t>18645 Corte Arcangel</t>
  </si>
  <si>
    <t>2018-0296</t>
  </si>
  <si>
    <t>2265 Via Orista</t>
  </si>
  <si>
    <t>2018-0379</t>
  </si>
  <si>
    <t>2018-0380</t>
  </si>
  <si>
    <t>18605 Corte Arcangel</t>
  </si>
  <si>
    <t>2018-0378</t>
  </si>
  <si>
    <t>345 Calle Del Rey</t>
  </si>
  <si>
    <t>2018-0469</t>
  </si>
  <si>
    <t>285 Calle Del Rey</t>
  </si>
  <si>
    <t>2018-0475</t>
  </si>
  <si>
    <t>295 Calle Del Rey</t>
  </si>
  <si>
    <t>2018-0474</t>
  </si>
  <si>
    <t>255 Calle Del Rey</t>
  </si>
  <si>
    <t>2018-0478</t>
  </si>
  <si>
    <t>675 San Miguel Dr</t>
  </si>
  <si>
    <t>Rose Island</t>
  </si>
  <si>
    <t>2015-01768</t>
  </si>
  <si>
    <t>75 Sterling Ln</t>
  </si>
  <si>
    <t>2016-0055</t>
  </si>
  <si>
    <t>265 Calle Del Rey</t>
  </si>
  <si>
    <t>2018-0477</t>
  </si>
  <si>
    <t>211 Vereda La Paz</t>
  </si>
  <si>
    <t>2018-0483</t>
  </si>
  <si>
    <t>245 Calle Del Rey</t>
  </si>
  <si>
    <t>2018-0479</t>
  </si>
  <si>
    <t>235 Calle Del Rey</t>
  </si>
  <si>
    <t>2018-0480</t>
  </si>
  <si>
    <t>18735 Corte Paterna</t>
  </si>
  <si>
    <t>2018-0220</t>
  </si>
  <si>
    <t>275 Calle Del Rey</t>
  </si>
  <si>
    <t>2018-0476</t>
  </si>
  <si>
    <t>201 Vereda La Paz</t>
  </si>
  <si>
    <t>2018-0484</t>
  </si>
  <si>
    <t>1130 Golden Eagle Dr</t>
  </si>
  <si>
    <t>2016-0186</t>
  </si>
  <si>
    <t>18625 Corte Arcangel</t>
  </si>
  <si>
    <t>2018-0297</t>
  </si>
  <si>
    <t>2018-0298</t>
  </si>
  <si>
    <t>55 Via Ravenna</t>
  </si>
  <si>
    <t>2017-0602</t>
  </si>
  <si>
    <t>2245 Via Orista</t>
  </si>
  <si>
    <t>2018-0221</t>
  </si>
  <si>
    <t>18680 Corte Arcangel</t>
  </si>
  <si>
    <t>2018-0377</t>
  </si>
  <si>
    <t>65 Via Ravenna</t>
  </si>
  <si>
    <t>2017-0603</t>
  </si>
  <si>
    <t>85 Via Ravenna</t>
  </si>
  <si>
    <t>2017-0605</t>
  </si>
  <si>
    <t>18675 Corte Arcangel</t>
  </si>
  <si>
    <t>2018-0421</t>
  </si>
  <si>
    <t>18685 Corte Arcangel</t>
  </si>
  <si>
    <t>2018-0357</t>
  </si>
  <si>
    <t>16821 Murphy Ave</t>
  </si>
  <si>
    <t>2018-0517</t>
  </si>
  <si>
    <t>167756 Murphy Ave</t>
  </si>
  <si>
    <t>2018-0519</t>
  </si>
  <si>
    <t>181 Vereda La Paz</t>
  </si>
  <si>
    <t>2018-0486</t>
  </si>
  <si>
    <t>16827 Murphy Ave</t>
  </si>
  <si>
    <t>2018-0516</t>
  </si>
  <si>
    <t>16450 San Domingo Ct</t>
  </si>
  <si>
    <t>2015-01765</t>
  </si>
  <si>
    <t>18640 Corte Arcangel</t>
  </si>
  <si>
    <t>2018-0376</t>
  </si>
  <si>
    <t>161 Vereda La Paz</t>
  </si>
  <si>
    <t>2018-0488</t>
  </si>
  <si>
    <t>16769 Murphy Ave</t>
  </si>
  <si>
    <t>2018-0520</t>
  </si>
  <si>
    <t>15523 Salerno Ln</t>
  </si>
  <si>
    <t>2017-0616</t>
  </si>
  <si>
    <t>18600 Cote Arcangel</t>
  </si>
  <si>
    <t>2018-0356</t>
  </si>
  <si>
    <t>2018-0481</t>
  </si>
  <si>
    <t>16763 Murphy Ave</t>
  </si>
  <si>
    <t>2018-0521</t>
  </si>
  <si>
    <t>399 Scotts Bluff Pl</t>
  </si>
  <si>
    <t>2018-0403</t>
  </si>
  <si>
    <t>221 Vereda La Paz</t>
  </si>
  <si>
    <t>2018-0482</t>
  </si>
  <si>
    <t>1327 Bloom Ln</t>
  </si>
  <si>
    <t>2018-0532</t>
  </si>
  <si>
    <t>1323 Bloom Ln</t>
  </si>
  <si>
    <t>2018-0534</t>
  </si>
  <si>
    <t>1325 Bloom Ln</t>
  </si>
  <si>
    <t>2018-0533</t>
  </si>
  <si>
    <t>290 Calle Del Rey</t>
  </si>
  <si>
    <t>2018-0658</t>
  </si>
  <si>
    <t>260 Calle Del Rey</t>
  </si>
  <si>
    <t>2018-0661</t>
  </si>
  <si>
    <t>1317 Bloom Ln</t>
  </si>
  <si>
    <t>2018-0536</t>
  </si>
  <si>
    <t>40 E Edmundson Ave</t>
  </si>
  <si>
    <t>2018-0304</t>
  </si>
  <si>
    <t>1315 Bloom Ln</t>
  </si>
  <si>
    <t>2018-0537</t>
  </si>
  <si>
    <t>1313 Bloom Ln</t>
  </si>
  <si>
    <t>2018-0538</t>
  </si>
  <si>
    <t>270 Calle Del Rey</t>
  </si>
  <si>
    <t>2018-0660</t>
  </si>
  <si>
    <t>1309 Bloom Ln</t>
  </si>
  <si>
    <t>2018-0540</t>
  </si>
  <si>
    <t>1307 Bloom Ln</t>
  </si>
  <si>
    <t>2018-0541</t>
  </si>
  <si>
    <t>95 Via Ravenna</t>
  </si>
  <si>
    <t>2017-0606</t>
  </si>
  <si>
    <t>16815 Murphy Ave</t>
  </si>
  <si>
    <t>2018-0243</t>
  </si>
  <si>
    <t>280 Calle Del Rey</t>
  </si>
  <si>
    <t>2018-0659</t>
  </si>
  <si>
    <t>15515 Salerno Ln</t>
  </si>
  <si>
    <t>2017-0614</t>
  </si>
  <si>
    <t>1305 Bloom Ln</t>
  </si>
  <si>
    <t>2018-0542</t>
  </si>
  <si>
    <t>250 Calle Del Rey</t>
  </si>
  <si>
    <t>2018-0662</t>
  </si>
  <si>
    <t>1303 Bloom Ln</t>
  </si>
  <si>
    <t>2018-0543</t>
  </si>
  <si>
    <t>240 Calle Del Rey</t>
  </si>
  <si>
    <t>2018-0663</t>
  </si>
  <si>
    <t>191 Vereda La Paz</t>
  </si>
  <si>
    <t>2018-0485</t>
  </si>
  <si>
    <t>230 Calle Del Rey</t>
  </si>
  <si>
    <t>2018-0664</t>
  </si>
  <si>
    <t>2255 Via Orista</t>
  </si>
  <si>
    <t>2018-0300</t>
  </si>
  <si>
    <t>171 Vereda La Paz</t>
  </si>
  <si>
    <t>2018-0487</t>
  </si>
  <si>
    <t>2018-0301</t>
  </si>
  <si>
    <t>15503 Salerno Ln</t>
  </si>
  <si>
    <t>2017-0611</t>
  </si>
  <si>
    <t>15507 Salerno Ln</t>
  </si>
  <si>
    <t>2017-0612</t>
  </si>
  <si>
    <t>16745 Murphy Av</t>
  </si>
  <si>
    <t>2018-0524</t>
  </si>
  <si>
    <t>17105 Saint Brendan LP</t>
  </si>
  <si>
    <t>2018-0169</t>
  </si>
  <si>
    <t>16733 Murphy Ave</t>
  </si>
  <si>
    <t>2018-0526</t>
  </si>
  <si>
    <t>15519 Salerno Ln</t>
  </si>
  <si>
    <t>2017-0615</t>
  </si>
  <si>
    <t>17850 Calle Granada</t>
  </si>
  <si>
    <t>2018-0665</t>
  </si>
  <si>
    <t>18665 Corte Arcangel</t>
  </si>
  <si>
    <t>2018-0358</t>
  </si>
  <si>
    <t>17113 Saint Brendan LP</t>
  </si>
  <si>
    <t>2018-0170</t>
  </si>
  <si>
    <t>17840 Calle Granada</t>
  </si>
  <si>
    <t>2018-0666</t>
  </si>
  <si>
    <t>826 Saint Rufina Ln</t>
  </si>
  <si>
    <t>2018-0174</t>
  </si>
  <si>
    <t>818 Saint Rufina Ln</t>
  </si>
  <si>
    <t>2018-0176</t>
  </si>
  <si>
    <t>822 Saint Rufina Ln</t>
  </si>
  <si>
    <t>2018-0175</t>
  </si>
  <si>
    <t>16727 Murphy Ave</t>
  </si>
  <si>
    <t>2018-0527</t>
  </si>
  <si>
    <t>834 Saint Rufina Ln</t>
  </si>
  <si>
    <t>2018-0172</t>
  </si>
  <si>
    <t>830 Saint Rufina Ln</t>
  </si>
  <si>
    <t>2018-0173</t>
  </si>
  <si>
    <t>16715 Murphy Ave</t>
  </si>
  <si>
    <t>2018-0529</t>
  </si>
  <si>
    <t>17820 Calle Granada</t>
  </si>
  <si>
    <t>2018-0668</t>
  </si>
  <si>
    <t>17830 Calle Granada</t>
  </si>
  <si>
    <t>2018-0667</t>
  </si>
  <si>
    <t>74 Via Ravenna</t>
  </si>
  <si>
    <t>2017-0609</t>
  </si>
  <si>
    <t>15511 Salerno Ln</t>
  </si>
  <si>
    <t>2017-0613</t>
  </si>
  <si>
    <t>805 Saint Valentine Ln</t>
  </si>
  <si>
    <t>2018-0179</t>
  </si>
  <si>
    <t>809 Saint Valentine Ln</t>
  </si>
  <si>
    <t>2018-0180</t>
  </si>
  <si>
    <t>17009 Saint Brendan LP</t>
  </si>
  <si>
    <t>2017-0214</t>
  </si>
  <si>
    <t>801 Saint Valentine Ln</t>
  </si>
  <si>
    <t>2018-0178</t>
  </si>
  <si>
    <t>813 Saint Valentine Ln</t>
  </si>
  <si>
    <t>2018-0181</t>
  </si>
  <si>
    <t>84 Via Ravenna</t>
  </si>
  <si>
    <t>2017-0610</t>
  </si>
  <si>
    <t>16440 San Domingo Dr</t>
  </si>
  <si>
    <t>2015-01766</t>
  </si>
  <si>
    <t>16751 Murphy Ave</t>
  </si>
  <si>
    <t>2018-0523</t>
  </si>
  <si>
    <t>INCLUSIONARY HOUSING ORDNANCE NO. 2278</t>
  </si>
  <si>
    <t>2018-2023</t>
  </si>
  <si>
    <t>EFFECTIVE 07/25/18</t>
  </si>
  <si>
    <t xml:space="preserve">REQUIRE EACH NEW DEVELOPMENT TO PROVIDE AT LEAST 15% AFFORDABLE HOUSING OUTSIDE OF DOWNTOWN AND 10% DOWNTOWN </t>
  </si>
  <si>
    <t xml:space="preserve">City of Morgan Hill Below Market Rate (BMR) Program </t>
  </si>
  <si>
    <t>Facilitate the construction of BMR's for low to mod income eligible households, recorded 45 year affordability deed restrictions</t>
  </si>
  <si>
    <t>2015-2023</t>
  </si>
  <si>
    <t>12 BMR's permitted in 2019, 1 MOD and 11 Low-income. To date Morgan Hill's BMR program consist of over 500 BMR's as a result of the City's RDCS system (Residential Development Control System) AND Inclusionary Housing Ordinance No. 2278</t>
  </si>
  <si>
    <t>City of Morgan Hill Housing Rehab Program, Minor Home Repair</t>
  </si>
  <si>
    <t>Facilitate the rehabilitation of affordable housing units</t>
  </si>
  <si>
    <t>The City rehabbed 28 senior low income mobile and single family residence home units in 2019, through a grant program administered by Rebuilding Together. Repairs are funded by City funds and County Community Development Block Grant Funds</t>
  </si>
  <si>
    <t>City of Morgan Hill/Gilroy Case Manager</t>
  </si>
  <si>
    <t>Intensive connection with homeless individuals to try to provide case management and direct to programs and housing</t>
  </si>
  <si>
    <t>FY 18/19 - 19/20 - City of Morgan Hill has allocated $50,000. per FY to create 1 full time South County "Navigator".  This position is dependent upon receiving $50,000 each from the City of Gilroy and the County of Santa Clara, collaboration still in progress.</t>
  </si>
  <si>
    <t>Measure A Housing Bond, County of Santa Clara</t>
  </si>
  <si>
    <t>Create new units at the ELI and VLI level. $3,400,000 in Measure A funds provided tp a Very Low Income Project currently under construction-39 units VLI "The Crossings," expected completion October 2019.</t>
  </si>
  <si>
    <t xml:space="preserve">In November of 2016 Santa Clara County voters approved a $950 million bond (Measure A) which will fund the development of 4,800 extremely low-income (ELI) housing units throughout the County serving the homeless.  It is expected that the 4,800 - unit goal will generate 10,000 new construction, affordable housing units countywide, by leveraging resources.  Additionally, $150 million of Measure of Measure A funds will be set aside for workforce housing and down payment assistance.  The County's goal is to create 4,800 affordable ELI units Countywide, of which 92 units hae been designated as the Measure A affordable housing goal for the City of Morgan Hill, over a ten-year period. 39 ELI/VLI UHC units will began construction in September of 2018 and received TCOO on 12/27/19.  The remaining balance is planned to be distributed throughout the County in the other cities equivalently, based on Regional Housing Needs Allocation (RHNA) methodology.  The Housing team has actively participated in discussions regading implementation of the bond program and provided program recommendations.  Urban Housing Communities applied for and was awarded $5.5 Million for a 39 unit ELI and VLI project located at Monterey and Biseglia in Morgan Hill.  The City has committed $750,000.00 and the applicant will compete for tax credits March 16, 2018. </t>
  </si>
  <si>
    <t xml:space="preserve">City an County Partnership began July 1, 2017 and is ongoing, funded annually, two part-time homeless outreach workers began assessing Homeless individuals and connecting to services </t>
  </si>
  <si>
    <t>Connect with homeless individuals to  provide case management and direct to programs and housing</t>
  </si>
  <si>
    <t>City and County Partnership: July 1, 2017 through current- two part-time homeless outreach workers began conducting interviews and assessments with homeless individuals in South County.  This is a critical first step as the City is beginning to see homeless individuals assessed through a coordinated effort with the goal connecting them to the appropriate case manager, program, service and housing opportunites.  The City contributed an additional $25,000. in 2018/19 and another $25,000. in 2019-2020 to the larger countywide "outreach" effort for one year.  Outreach workers are tasked with the goal of connecting the homeless to case managers and programs.</t>
  </si>
  <si>
    <t>Homeless Prevention</t>
  </si>
  <si>
    <t>Prevent residents from experiencing homelessness</t>
  </si>
  <si>
    <t>City and County Partnership: August 1, 2017 - current:  Homeless Prevention and Rapid Rehousing (rental assistance). Program for families, targeting families with children in the school district at rish of homelessness.  The City contributed $50,000. in fy 17/18, an additional $25,000.00 in 2018/19, and an additional $25,000. in 2019/2020 to this larger countywide effort for 1 year.</t>
  </si>
  <si>
    <t>Homeless Safe Parking Program</t>
  </si>
  <si>
    <t>Provide respite and services, and attemps to provide housing for South County residents living in their vehicles</t>
  </si>
  <si>
    <t>Partnered with the MH Police Department, County Planning Department, and the faith based community to create an (8) eight space, pet welcome, Safe Parking Proram called "Focus".  It was launched on July 8, 2017 at a local church for eight homeless families living in their cars where they are receiving coordinated assessment, services, meals, and support with the goal of providing some stability and getting them into permanent housing. The Program typically serves eight families, (approx. 25 people and 8 children.) City contributed $30,000. in fy 2018/2019 and an additional $30,000. in fy 2019/2020.</t>
  </si>
  <si>
    <t xml:space="preserve">Housing Authority of of the County of Santa Clara Section 8 Program </t>
  </si>
  <si>
    <t xml:space="preserve">Maintain full lease up of section 8 vouchers </t>
  </si>
  <si>
    <t>There are 339 total vouchers in Morgan Hill.  This includes 20 PBV's for the newly leased up UHC Monterey Crossings 100% project.</t>
  </si>
  <si>
    <t>2019 Bi-Annual Homeless Point in Time Count</t>
  </si>
  <si>
    <t>City of Morgan Hill has budgeted $8,638. toward the Countywide Homeless Census Survey for 2017, 2019, and 2021. City of Morgan Hill staff, volunteers, and Council Members participate in the count each year. This count helps the state and county plan for the number of housing units needed and helps to show what services our homeless population needs.</t>
  </si>
  <si>
    <t>18755 Monterey Rd</t>
  </si>
  <si>
    <t>Monterey-Kelly Vo</t>
  </si>
  <si>
    <t>SR2019-0001</t>
  </si>
  <si>
    <t>NE intersection of E Dunne Ave &amp; Hill Rd</t>
  </si>
  <si>
    <t>Hill-Huang</t>
  </si>
  <si>
    <t>SR2019-0030</t>
  </si>
  <si>
    <t>1390 E Dunne Ave</t>
  </si>
  <si>
    <t>East Dunne-Huang</t>
  </si>
  <si>
    <t>SR2019-0031</t>
  </si>
  <si>
    <t>764-12-061</t>
  </si>
  <si>
    <t>726-13-049</t>
  </si>
  <si>
    <t>764-27-004</t>
  </si>
  <si>
    <t>764-32-025</t>
  </si>
  <si>
    <t>726-09-001</t>
  </si>
  <si>
    <t>728-11-026</t>
  </si>
  <si>
    <t>817-19-044</t>
  </si>
  <si>
    <t>17020 Depot St</t>
  </si>
  <si>
    <t>18200 Christeph Drive</t>
  </si>
  <si>
    <t>815 Diana Ave</t>
  </si>
  <si>
    <t>Depot-Latala</t>
  </si>
  <si>
    <t>Via Loma-Childs</t>
  </si>
  <si>
    <t>Christeph-Perez</t>
  </si>
  <si>
    <t>Diana-Mana Hanalie</t>
  </si>
  <si>
    <t>SR2019-0003</t>
  </si>
  <si>
    <t>SR2019-0012</t>
  </si>
  <si>
    <t>SR2019-0022</t>
  </si>
  <si>
    <t>SR2019-0028</t>
  </si>
  <si>
    <t>No</t>
  </si>
  <si>
    <t>Paid in-lieu fee for affordable units</t>
  </si>
  <si>
    <t>Review process not completed</t>
  </si>
  <si>
    <t>Paid in-lieu fee and provided one affordable unit</t>
  </si>
  <si>
    <t>50 W. 50th St</t>
  </si>
  <si>
    <t>2019-0115</t>
  </si>
  <si>
    <t>Demolished</t>
  </si>
  <si>
    <t>2095 Via Orista</t>
  </si>
  <si>
    <t>Implement AB68 prior to Janaury 1, 2020</t>
  </si>
  <si>
    <t>EFFECTIVE Janaury 2020</t>
  </si>
  <si>
    <t>Accessory Dwelling Unit Ordinance update</t>
  </si>
  <si>
    <t xml:space="preserve">Nationwide Point in Time Homesless Count and Survey - Count is an unduplicated count on a single night of the people in a community who are experiencing  homelessness that incluides both sheltered and unsheltered populations.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</si>
</sst>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d/yy;@"/>
    <numFmt numFmtId="165" formatCode="_(* #,##0_);_(* \(#,##0\);_(* &quot;-&quot;??_);_(@_)"/>
    <numFmt numFmtId="166" formatCode="[&lt;=9999999]###\-####;\(###\)\ ###\-####"/>
    <numFmt numFmtId="167" formatCode="00000"/>
  </numFmts>
  <fonts count="8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000000"/>
      <name val="Calibri"/>
      <family val="2"/>
      <scheme val="minor"/>
    </font>
    <font>
      <sz val="10"/>
      <color rgb="FF000000"/>
      <name val="Segoe UI"/>
      <family val="2"/>
    </font>
    <font>
      <sz val="10"/>
      <name val="Arial"/>
      <family val="2"/>
    </font>
    <font>
      <sz val="10"/>
      <color rgb="FF000000"/>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rgb="FFD3D3D3"/>
      </left>
      <right style="thin">
        <color rgb="FFD3D3D3"/>
      </right>
      <top style="thin">
        <color rgb="FFD3D3D3"/>
      </top>
      <bottom style="thin">
        <color rgb="FFD3D3D3"/>
      </bottom>
      <diagonal/>
    </border>
  </borders>
  <cellStyleXfs count="14">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0" fontId="77" fillId="0" borderId="0"/>
    <xf numFmtId="0" fontId="79" fillId="0" borderId="0"/>
    <xf numFmtId="44" fontId="33" fillId="0" borderId="0" applyFont="0" applyFill="0" applyBorder="0" applyAlignment="0" applyProtection="0"/>
    <xf numFmtId="43" fontId="33" fillId="0" borderId="0" applyFont="0" applyFill="0" applyBorder="0" applyAlignment="0" applyProtection="0"/>
  </cellStyleXfs>
  <cellXfs count="621">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78" fillId="0" borderId="54" xfId="10" applyNumberFormat="1" applyFont="1" applyFill="1" applyBorder="1" applyAlignment="1">
      <alignment vertical="top" wrapText="1" readingOrder="1"/>
    </xf>
    <xf numFmtId="0" fontId="80" fillId="0" borderId="14" xfId="11" applyFont="1" applyBorder="1" applyAlignment="1">
      <alignment horizontal="center" vertical="top" wrapText="1" readingOrder="1"/>
    </xf>
    <xf numFmtId="0" fontId="78" fillId="0" borderId="54" xfId="10" applyNumberFormat="1" applyFont="1" applyFill="1" applyBorder="1" applyAlignment="1" applyProtection="1">
      <alignment vertical="top" wrapText="1" readingOrder="1"/>
      <protection locked="0"/>
    </xf>
    <xf numFmtId="0" fontId="80" fillId="0" borderId="14" xfId="11" applyFont="1" applyBorder="1" applyAlignment="1">
      <alignment horizontal="center" vertical="top" wrapText="1" readingOrder="1"/>
    </xf>
    <xf numFmtId="0" fontId="78" fillId="0" borderId="54" xfId="10" applyNumberFormat="1" applyFont="1" applyFill="1" applyBorder="1" applyAlignment="1">
      <alignment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pplyProtection="1">
      <alignment horizontal="center" vertical="top" wrapText="1" readingOrder="1"/>
      <protection locked="0"/>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80" fillId="0" borderId="14" xfId="11" applyNumberFormat="1" applyFont="1" applyFill="1" applyBorder="1" applyAlignment="1">
      <alignment horizontal="center" vertical="top" wrapText="1" readingOrder="1"/>
    </xf>
    <xf numFmtId="0" fontId="78" fillId="0" borderId="54" xfId="10" applyNumberFormat="1" applyFont="1" applyFill="1" applyBorder="1" applyAlignment="1">
      <alignment vertical="top" wrapText="1" readingOrder="1"/>
    </xf>
    <xf numFmtId="0" fontId="80" fillId="0" borderId="14" xfId="11" applyNumberFormat="1" applyFont="1" applyFill="1" applyBorder="1" applyAlignment="1">
      <alignment horizontal="center" vertical="top" wrapText="1" readingOrder="1"/>
    </xf>
    <xf numFmtId="0" fontId="78" fillId="0" borderId="54" xfId="10" applyNumberFormat="1" applyFont="1" applyFill="1" applyBorder="1" applyAlignment="1">
      <alignment vertical="top" wrapText="1" readingOrder="1"/>
    </xf>
    <xf numFmtId="0" fontId="80" fillId="0" borderId="14" xfId="11" applyNumberFormat="1" applyFont="1" applyFill="1" applyBorder="1" applyAlignment="1">
      <alignment horizontal="center" vertical="top" wrapText="1" readingOrder="1"/>
    </xf>
    <xf numFmtId="0" fontId="78" fillId="0" borderId="54" xfId="10" applyNumberFormat="1" applyFont="1" applyFill="1" applyBorder="1" applyAlignment="1">
      <alignment vertical="top" wrapText="1" readingOrder="1"/>
    </xf>
    <xf numFmtId="0" fontId="80" fillId="0" borderId="14" xfId="11" applyNumberFormat="1" applyFont="1" applyFill="1" applyBorder="1" applyAlignment="1">
      <alignment horizontal="center" vertical="top" wrapText="1" readingOrder="1"/>
    </xf>
    <xf numFmtId="0" fontId="33" fillId="0" borderId="14" xfId="11" applyFont="1" applyBorder="1" applyAlignment="1">
      <alignment horizontal="center"/>
    </xf>
    <xf numFmtId="0" fontId="33" fillId="0" borderId="14" xfId="11" applyFont="1" applyBorder="1" applyAlignment="1">
      <alignment horizontal="center"/>
    </xf>
    <xf numFmtId="0" fontId="33" fillId="0" borderId="14" xfId="11" applyFont="1" applyBorder="1" applyAlignment="1">
      <alignment horizontal="center"/>
    </xf>
    <xf numFmtId="0" fontId="33" fillId="0" borderId="14" xfId="11" applyFont="1" applyBorder="1" applyAlignment="1">
      <alignment horizontal="center"/>
    </xf>
    <xf numFmtId="0" fontId="33" fillId="0" borderId="14" xfId="11" applyFont="1" applyBorder="1" applyAlignment="1">
      <alignment horizontal="center"/>
    </xf>
    <xf numFmtId="0" fontId="78" fillId="0" borderId="54" xfId="10" applyNumberFormat="1" applyFont="1" applyFill="1" applyBorder="1" applyAlignment="1">
      <alignment vertical="top" wrapText="1" readingOrder="1"/>
    </xf>
    <xf numFmtId="0" fontId="80" fillId="0" borderId="14" xfId="11" applyNumberFormat="1" applyFont="1" applyFill="1" applyBorder="1" applyAlignment="1">
      <alignment horizontal="center" vertical="top" wrapText="1" readingOrder="1"/>
    </xf>
    <xf numFmtId="0" fontId="3" fillId="20" borderId="1" xfId="0" applyFont="1" applyFill="1" applyBorder="1" applyAlignment="1" applyProtection="1">
      <alignment horizontal="center" vertical="center" wrapText="1"/>
      <protection locked="0"/>
    </xf>
    <xf numFmtId="0" fontId="80" fillId="0" borderId="1" xfId="0" applyFont="1" applyBorder="1" applyAlignment="1" applyProtection="1">
      <alignment vertical="center" wrapText="1"/>
      <protection locked="0"/>
    </xf>
    <xf numFmtId="0" fontId="3" fillId="4" borderId="1" xfId="0" applyFont="1" applyFill="1" applyBorder="1" applyAlignment="1" applyProtection="1">
      <alignment horizontal="left" vertical="center" wrapText="1"/>
      <protection locked="0"/>
    </xf>
    <xf numFmtId="0" fontId="2" fillId="0" borderId="1" xfId="0" applyFont="1" applyBorder="1" applyAlignment="1" applyProtection="1">
      <alignment horizontal="center" vertical="top" wrapText="1"/>
      <protection locked="0"/>
    </xf>
    <xf numFmtId="14" fontId="2" fillId="0" borderId="1" xfId="0" applyNumberFormat="1" applyFont="1" applyBorder="1" applyAlignment="1" applyProtection="1">
      <alignment horizontal="center" vertical="center" wrapText="1"/>
      <protection locked="0"/>
    </xf>
    <xf numFmtId="0" fontId="3" fillId="0" borderId="1" xfId="0" applyFont="1" applyBorder="1" applyAlignment="1" applyProtection="1">
      <alignment horizontal="center" vertical="top" wrapText="1"/>
      <protection locked="0"/>
    </xf>
    <xf numFmtId="14" fontId="3" fillId="0" borderId="1" xfId="0" applyNumberFormat="1" applyFont="1" applyBorder="1" applyAlignment="1" applyProtection="1">
      <alignment horizontal="right" vertical="top" wrapText="1"/>
      <protection locked="0"/>
    </xf>
    <xf numFmtId="0" fontId="3" fillId="0" borderId="1" xfId="0" applyFont="1" applyBorder="1" applyProtection="1">
      <protection locked="0"/>
    </xf>
    <xf numFmtId="0" fontId="3" fillId="0" borderId="1" xfId="0" applyFont="1" applyFill="1" applyBorder="1" applyAlignment="1" applyProtection="1">
      <alignment horizontal="center" vertical="center" wrapText="1"/>
      <protection locked="0"/>
    </xf>
    <xf numFmtId="0" fontId="4" fillId="0" borderId="1" xfId="0" applyFont="1" applyFill="1" applyBorder="1" applyAlignment="1" applyProtection="1">
      <alignment horizontal="right" vertical="top" wrapText="1"/>
      <protection locked="0"/>
    </xf>
    <xf numFmtId="0" fontId="3" fillId="0" borderId="1" xfId="0" applyFont="1" applyFill="1" applyBorder="1" applyAlignment="1" applyProtection="1">
      <alignment horizontal="center" vertical="top" wrapText="1"/>
      <protection locked="0"/>
    </xf>
    <xf numFmtId="14" fontId="3" fillId="0" borderId="1" xfId="0" applyNumberFormat="1" applyFont="1" applyFill="1" applyBorder="1" applyAlignment="1" applyProtection="1">
      <alignment horizontal="right" vertical="top" wrapText="1"/>
      <protection locked="0"/>
    </xf>
    <xf numFmtId="0" fontId="13" fillId="0" borderId="1" xfId="0" applyFont="1" applyFill="1" applyBorder="1" applyAlignment="1" applyProtection="1">
      <alignment horizontal="right" vertical="top" wrapText="1"/>
      <protection locked="0"/>
    </xf>
    <xf numFmtId="0" fontId="3" fillId="0" borderId="1" xfId="0" applyFont="1" applyFill="1" applyBorder="1" applyAlignment="1" applyProtection="1">
      <alignment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4">
    <cellStyle name="Comma 2" xfId="3" xr:uid="{00000000-0005-0000-0000-000000000000}"/>
    <cellStyle name="Comma 2 2" xfId="8" xr:uid="{BB1BCC43-BB20-4E04-ABA8-A974ABD7C8D6}"/>
    <cellStyle name="Comma 3" xfId="5" xr:uid="{00000000-0005-0000-0000-000001000000}"/>
    <cellStyle name="Comma 4" xfId="13" xr:uid="{F8D299FC-2B6F-432A-91F4-03511DC2C492}"/>
    <cellStyle name="Currency 2" xfId="12" xr:uid="{2E01FEF0-F7B7-4857-85B1-86FED173034F}"/>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Normal 4" xfId="10" xr:uid="{42F42F46-E982-49A5-B2B1-FDFB2030B813}"/>
    <cellStyle name="Normal 5" xfId="11" xr:uid="{465C6B68-F49A-4757-A1EF-32B5E1C07ABE}"/>
    <cellStyle name="Percent 2" xfId="6" xr:uid="{00000000-0005-0000-0000-000007000000}"/>
  </cellStyles>
  <dxfs count="267">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christie.thomas@morganhill.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topLeftCell="A70" zoomScaleNormal="100" workbookViewId="0">
      <selection activeCell="A88" sqref="A88"/>
    </sheetView>
  </sheetViews>
  <sheetFormatPr defaultRowHeight="15" x14ac:dyDescent="0.25"/>
  <cols>
    <col min="1" max="1" width="106.28515625" style="12" customWidth="1"/>
  </cols>
  <sheetData>
    <row r="1" spans="1:1" ht="18" x14ac:dyDescent="0.25">
      <c r="A1" s="419" t="s">
        <v>1555</v>
      </c>
    </row>
    <row r="3" spans="1:1" ht="18" x14ac:dyDescent="0.25">
      <c r="A3" s="416" t="s">
        <v>1556</v>
      </c>
    </row>
    <row r="4" spans="1:1" ht="18" x14ac:dyDescent="0.25">
      <c r="A4" s="416" t="s">
        <v>1557</v>
      </c>
    </row>
    <row r="5" spans="1:1" ht="18.75" x14ac:dyDescent="0.25">
      <c r="A5" s="373" t="s">
        <v>1558</v>
      </c>
    </row>
    <row r="6" spans="1:1" x14ac:dyDescent="0.25">
      <c r="A6" s="384"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0"/>
    </row>
    <row r="15" spans="1:1" ht="18.75" x14ac:dyDescent="0.25">
      <c r="A15" s="417" t="s">
        <v>1562</v>
      </c>
    </row>
    <row r="16" spans="1:1" x14ac:dyDescent="0.25">
      <c r="A16" s="421" t="s">
        <v>1558</v>
      </c>
    </row>
    <row r="17" spans="1:1" x14ac:dyDescent="0.25">
      <c r="A17" s="421" t="s">
        <v>1563</v>
      </c>
    </row>
    <row r="18" spans="1:1" x14ac:dyDescent="0.25">
      <c r="A18" s="421" t="s">
        <v>1564</v>
      </c>
    </row>
    <row r="19" spans="1:1" x14ac:dyDescent="0.25">
      <c r="A19" s="421" t="s">
        <v>1565</v>
      </c>
    </row>
    <row r="20" spans="1:1" x14ac:dyDescent="0.25">
      <c r="A20" s="421" t="s">
        <v>1566</v>
      </c>
    </row>
    <row r="21" spans="1:1" x14ac:dyDescent="0.25">
      <c r="A21" s="421" t="s">
        <v>1567</v>
      </c>
    </row>
    <row r="22" spans="1:1" x14ac:dyDescent="0.25">
      <c r="A22" s="421" t="s">
        <v>1568</v>
      </c>
    </row>
    <row r="23" spans="1:1" x14ac:dyDescent="0.25">
      <c r="A23" s="421" t="s">
        <v>1569</v>
      </c>
    </row>
    <row r="24" spans="1:1" x14ac:dyDescent="0.25">
      <c r="A24" s="421" t="s">
        <v>1570</v>
      </c>
    </row>
    <row r="25" spans="1:1" x14ac:dyDescent="0.25">
      <c r="A25" s="421" t="s">
        <v>1571</v>
      </c>
    </row>
    <row r="26" spans="1:1" x14ac:dyDescent="0.25">
      <c r="A26" s="421" t="s">
        <v>1572</v>
      </c>
    </row>
    <row r="27" spans="1:1" ht="30" x14ac:dyDescent="0.25">
      <c r="A27" s="422" t="s">
        <v>1573</v>
      </c>
    </row>
    <row r="28" spans="1:1" ht="30" x14ac:dyDescent="0.25">
      <c r="A28" s="422" t="s">
        <v>1851</v>
      </c>
    </row>
    <row r="29" spans="1:1" ht="18.75" x14ac:dyDescent="0.25">
      <c r="A29" s="420"/>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0"/>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3"/>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4" t="s">
        <v>1852</v>
      </c>
    </row>
    <row r="84" spans="1:1" ht="37.5" x14ac:dyDescent="0.3">
      <c r="A84" s="425"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6"/>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6"/>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6"/>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6"/>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7"/>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6"/>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8"/>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8"/>
    </row>
    <row r="322" spans="1:1" x14ac:dyDescent="0.25">
      <c r="A322" s="418"/>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0" t="s">
        <v>1744</v>
      </c>
      <c r="B2" s="391" t="s">
        <v>1748</v>
      </c>
    </row>
    <row r="3" spans="1:2" ht="60" x14ac:dyDescent="0.25">
      <c r="A3" s="390" t="s">
        <v>1554</v>
      </c>
      <c r="B3" s="392" t="s">
        <v>1749</v>
      </c>
    </row>
    <row r="4" spans="1:2" ht="51" customHeight="1" x14ac:dyDescent="0.25">
      <c r="A4" s="390" t="s">
        <v>1552</v>
      </c>
      <c r="B4" s="392" t="s">
        <v>1768</v>
      </c>
    </row>
    <row r="5" spans="1:2" ht="162.75" customHeight="1" x14ac:dyDescent="0.25">
      <c r="A5" s="390" t="s">
        <v>1745</v>
      </c>
      <c r="B5" s="392" t="s">
        <v>1746</v>
      </c>
    </row>
    <row r="6" spans="1:2" ht="162.75" customHeight="1" x14ac:dyDescent="0.25">
      <c r="A6" s="390" t="s">
        <v>1738</v>
      </c>
      <c r="B6" s="392" t="s">
        <v>1849</v>
      </c>
    </row>
    <row r="7" spans="1:2" ht="95.25" customHeight="1" x14ac:dyDescent="0.25">
      <c r="A7" s="390" t="s">
        <v>1740</v>
      </c>
      <c r="B7" s="391" t="s">
        <v>1759</v>
      </c>
    </row>
    <row r="8" spans="1:2" ht="60" x14ac:dyDescent="0.25">
      <c r="A8" s="390" t="s">
        <v>1741</v>
      </c>
      <c r="B8" s="391" t="s">
        <v>1751</v>
      </c>
    </row>
    <row r="9" spans="1:2" ht="60" x14ac:dyDescent="0.25">
      <c r="A9" s="390" t="s">
        <v>1747</v>
      </c>
      <c r="B9" s="391" t="s">
        <v>1752</v>
      </c>
    </row>
    <row r="10" spans="1:2" ht="57" customHeight="1" x14ac:dyDescent="0.25">
      <c r="A10" s="390" t="s">
        <v>1755</v>
      </c>
      <c r="B10" s="392" t="s">
        <v>1753</v>
      </c>
    </row>
    <row r="11" spans="1:2" ht="75" x14ac:dyDescent="0.25">
      <c r="A11" s="390" t="s">
        <v>1756</v>
      </c>
      <c r="B11" s="391" t="s">
        <v>1757</v>
      </c>
    </row>
    <row r="12" spans="1:2" ht="75" x14ac:dyDescent="0.25">
      <c r="A12" s="390" t="s">
        <v>1758</v>
      </c>
      <c r="B12" s="391" t="s">
        <v>1866</v>
      </c>
    </row>
    <row r="13" spans="1:2" ht="60" customHeight="1" x14ac:dyDescent="0.25">
      <c r="A13" s="429" t="s">
        <v>1868</v>
      </c>
      <c r="B13" s="430"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5" sqref="D15"/>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77" t="s">
        <v>126</v>
      </c>
      <c r="B1" s="478"/>
      <c r="C1" s="478"/>
      <c r="D1" s="478"/>
      <c r="E1" s="478"/>
      <c r="F1" s="478"/>
      <c r="G1" s="479"/>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80" t="s">
        <v>47</v>
      </c>
      <c r="B3" s="481"/>
      <c r="C3" s="482"/>
      <c r="D3" s="325"/>
      <c r="F3" s="75"/>
    </row>
    <row r="4" spans="1:13" ht="21.6" customHeight="1" x14ac:dyDescent="0.25">
      <c r="A4" s="298" t="s">
        <v>121</v>
      </c>
      <c r="B4" s="475" t="s">
        <v>836</v>
      </c>
      <c r="C4" s="476"/>
      <c r="D4" s="326"/>
      <c r="E4" s="293" t="s">
        <v>1370</v>
      </c>
      <c r="F4" s="474" t="s">
        <v>1765</v>
      </c>
      <c r="H4" s="75"/>
      <c r="I4" s="75"/>
      <c r="J4" s="75"/>
      <c r="K4" s="75"/>
      <c r="L4" s="75"/>
      <c r="M4" s="299"/>
    </row>
    <row r="5" spans="1:13" ht="21.6" customHeight="1" thickBot="1" x14ac:dyDescent="0.3">
      <c r="A5" s="300" t="s">
        <v>122</v>
      </c>
      <c r="B5" s="475">
        <v>2019</v>
      </c>
      <c r="C5" s="476"/>
      <c r="D5" s="327"/>
      <c r="E5" s="293" t="s">
        <v>1371</v>
      </c>
      <c r="F5" s="474"/>
      <c r="H5" s="301"/>
      <c r="I5" s="301"/>
      <c r="J5" s="301"/>
      <c r="K5" s="301"/>
      <c r="L5" s="301"/>
      <c r="M5" s="299"/>
    </row>
    <row r="6" spans="1:13" ht="21.6" customHeight="1" x14ac:dyDescent="0.25">
      <c r="A6" s="483" t="s">
        <v>120</v>
      </c>
      <c r="B6" s="484"/>
      <c r="C6" s="485"/>
      <c r="D6" s="325"/>
      <c r="E6" s="293"/>
      <c r="F6" s="474"/>
      <c r="H6" s="301"/>
      <c r="I6" s="301"/>
      <c r="J6" s="301"/>
      <c r="K6" s="301"/>
      <c r="L6" s="301"/>
      <c r="M6" s="299"/>
    </row>
    <row r="7" spans="1:13" ht="21.6" customHeight="1" x14ac:dyDescent="0.25">
      <c r="A7" s="302" t="s">
        <v>117</v>
      </c>
      <c r="B7" s="475" t="s">
        <v>1870</v>
      </c>
      <c r="C7" s="476"/>
      <c r="D7" s="327"/>
      <c r="E7" s="293" t="s">
        <v>1372</v>
      </c>
      <c r="F7" s="474"/>
      <c r="H7" s="301"/>
      <c r="I7" s="301"/>
      <c r="J7" s="301"/>
      <c r="K7" s="301"/>
      <c r="L7" s="301"/>
      <c r="M7" s="299"/>
    </row>
    <row r="8" spans="1:13" ht="21.6" customHeight="1" x14ac:dyDescent="0.25">
      <c r="A8" s="298" t="s">
        <v>118</v>
      </c>
      <c r="B8" s="475" t="s">
        <v>1871</v>
      </c>
      <c r="C8" s="476"/>
      <c r="D8" s="327"/>
      <c r="E8" s="293" t="s">
        <v>1373</v>
      </c>
      <c r="H8" s="301"/>
      <c r="I8" s="301"/>
      <c r="J8" s="301"/>
      <c r="K8" s="301"/>
      <c r="L8" s="301"/>
      <c r="M8" s="299"/>
    </row>
    <row r="9" spans="1:13" ht="21.6" customHeight="1" x14ac:dyDescent="0.25">
      <c r="A9" s="298" t="s">
        <v>123</v>
      </c>
      <c r="B9" s="475" t="s">
        <v>1872</v>
      </c>
      <c r="C9" s="476"/>
      <c r="D9" s="327"/>
      <c r="E9" s="293" t="s">
        <v>1374</v>
      </c>
      <c r="H9" s="301"/>
      <c r="I9" s="301"/>
      <c r="J9" s="301"/>
      <c r="K9" s="301"/>
      <c r="L9" s="301"/>
      <c r="M9" s="299"/>
    </row>
    <row r="10" spans="1:13" ht="21.6" customHeight="1" x14ac:dyDescent="0.25">
      <c r="A10" s="298" t="s">
        <v>124</v>
      </c>
      <c r="B10" s="486" t="s">
        <v>1873</v>
      </c>
      <c r="C10" s="476"/>
      <c r="D10" s="327"/>
      <c r="E10" s="293" t="s">
        <v>1375</v>
      </c>
      <c r="H10" s="301"/>
      <c r="I10" s="301"/>
      <c r="J10" s="301"/>
      <c r="K10" s="301"/>
      <c r="L10" s="301"/>
      <c r="M10" s="299"/>
    </row>
    <row r="11" spans="1:13" ht="21.6" customHeight="1" thickBot="1" x14ac:dyDescent="0.3">
      <c r="A11" s="303" t="s">
        <v>125</v>
      </c>
      <c r="B11" s="475">
        <v>4083104674</v>
      </c>
      <c r="C11" s="476"/>
      <c r="D11" s="328"/>
      <c r="E11" s="293" t="s">
        <v>1376</v>
      </c>
      <c r="H11" s="301"/>
      <c r="I11" s="301"/>
      <c r="J11" s="301"/>
      <c r="K11" s="301"/>
      <c r="L11" s="301"/>
      <c r="M11" s="299"/>
    </row>
    <row r="12" spans="1:13" ht="21.6" customHeight="1" x14ac:dyDescent="0.25">
      <c r="A12" s="487" t="s">
        <v>119</v>
      </c>
      <c r="B12" s="488"/>
      <c r="C12" s="489"/>
      <c r="D12" s="329"/>
      <c r="E12" s="293"/>
      <c r="F12" s="364"/>
      <c r="H12" s="301"/>
      <c r="I12" s="301"/>
      <c r="J12" s="301"/>
      <c r="K12" s="301"/>
      <c r="L12" s="301"/>
      <c r="M12" s="299"/>
    </row>
    <row r="13" spans="1:13" ht="21.6" customHeight="1" x14ac:dyDescent="0.25">
      <c r="A13" s="304" t="s">
        <v>2</v>
      </c>
      <c r="B13" s="475" t="s">
        <v>1874</v>
      </c>
      <c r="C13" s="476"/>
      <c r="D13" s="322"/>
      <c r="E13" s="293" t="s">
        <v>1377</v>
      </c>
      <c r="H13" s="305"/>
      <c r="I13" s="305"/>
      <c r="J13" s="305"/>
      <c r="K13" s="305"/>
      <c r="L13" s="305"/>
      <c r="M13" s="299"/>
    </row>
    <row r="14" spans="1:13" ht="21.6" customHeight="1" x14ac:dyDescent="0.25">
      <c r="A14" s="306" t="s">
        <v>115</v>
      </c>
      <c r="B14" s="475" t="s">
        <v>836</v>
      </c>
      <c r="C14" s="476"/>
      <c r="D14" s="323"/>
      <c r="E14" s="293" t="s">
        <v>1378</v>
      </c>
      <c r="H14" s="301"/>
      <c r="I14" s="301"/>
      <c r="J14" s="301"/>
      <c r="K14" s="301"/>
      <c r="L14" s="301"/>
      <c r="M14" s="299"/>
    </row>
    <row r="15" spans="1:13" ht="21.6" customHeight="1" x14ac:dyDescent="0.25">
      <c r="A15" s="306" t="s">
        <v>116</v>
      </c>
      <c r="B15" s="475">
        <v>95037</v>
      </c>
      <c r="C15" s="476"/>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266" priority="4">
      <formula>ISBLANK(B4)</formula>
    </cfRule>
  </conditionalFormatting>
  <conditionalFormatting sqref="B7:C11">
    <cfRule type="expression" dxfId="265" priority="3">
      <formula>ISBLANK(B7)</formula>
    </cfRule>
  </conditionalFormatting>
  <conditionalFormatting sqref="B13:C15">
    <cfRule type="expression" dxfId="264" priority="2">
      <formula>ISBLANK(B13)</formula>
    </cfRule>
  </conditionalFormatting>
  <conditionalFormatting sqref="B5:C5">
    <cfRule type="expression" dxfId="263"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hyperlinks>
    <hyperlink ref="B10" r:id="rId1" xr:uid="{1EC39433-459B-49B6-8EAC-C63E7879B072}"/>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C16" sqref="C16"/>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6" t="s">
        <v>1754</v>
      </c>
      <c r="F1" s="393"/>
      <c r="G1" s="385"/>
    </row>
    <row r="2" spans="2:7" ht="21.6" customHeight="1" x14ac:dyDescent="0.3">
      <c r="F2" s="490" t="s">
        <v>127</v>
      </c>
      <c r="G2" s="491"/>
    </row>
    <row r="3" spans="2:7" ht="52.5" customHeight="1" x14ac:dyDescent="0.25">
      <c r="C3" s="389" t="s">
        <v>1772</v>
      </c>
      <c r="F3" s="492" t="s">
        <v>1767</v>
      </c>
      <c r="G3" s="493"/>
    </row>
    <row r="4" spans="2:7" x14ac:dyDescent="0.25">
      <c r="F4" s="492"/>
      <c r="G4" s="493"/>
    </row>
    <row r="5" spans="2:7" x14ac:dyDescent="0.25">
      <c r="F5" s="492"/>
      <c r="G5" s="493"/>
    </row>
    <row r="6" spans="2:7" ht="26.25" customHeight="1" x14ac:dyDescent="0.25">
      <c r="C6" s="389" t="s">
        <v>1771</v>
      </c>
      <c r="F6" s="492"/>
      <c r="G6" s="493"/>
    </row>
    <row r="7" spans="2:7" x14ac:dyDescent="0.25">
      <c r="F7" s="492"/>
      <c r="G7" s="493"/>
    </row>
    <row r="8" spans="2:7" x14ac:dyDescent="0.25">
      <c r="F8" s="492"/>
      <c r="G8" s="493"/>
    </row>
    <row r="9" spans="2:7" x14ac:dyDescent="0.25">
      <c r="F9" s="492"/>
      <c r="G9" s="493"/>
    </row>
    <row r="10" spans="2:7" ht="26.25" x14ac:dyDescent="0.4">
      <c r="B10" s="393" t="s">
        <v>1742</v>
      </c>
      <c r="C10" s="385" t="s">
        <v>1743</v>
      </c>
      <c r="F10" s="492"/>
      <c r="G10" s="493"/>
    </row>
    <row r="11" spans="2:7" x14ac:dyDescent="0.25">
      <c r="F11" s="492"/>
      <c r="G11" s="493"/>
    </row>
    <row r="12" spans="2:7" x14ac:dyDescent="0.25">
      <c r="F12" s="492"/>
      <c r="G12" s="493"/>
    </row>
    <row r="13" spans="2:7" x14ac:dyDescent="0.25">
      <c r="F13" s="492"/>
      <c r="G13" s="493"/>
    </row>
    <row r="14" spans="2:7" ht="124.5" customHeight="1" thickBot="1" x14ac:dyDescent="0.3">
      <c r="F14" s="494"/>
      <c r="G14" s="495"/>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Q18" sqref="Q18"/>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Morgan Hill</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502" t="s">
        <v>102</v>
      </c>
      <c r="M2" s="503"/>
      <c r="N2" s="503"/>
      <c r="O2" s="504"/>
      <c r="P2" s="368"/>
      <c r="Q2" s="348"/>
      <c r="R2" s="348"/>
      <c r="S2" s="348"/>
      <c r="T2" s="348"/>
      <c r="U2" s="58"/>
      <c r="V2" s="58"/>
      <c r="W2" s="58"/>
    </row>
    <row r="3" spans="1:23" s="219" customFormat="1" ht="15" x14ac:dyDescent="0.2">
      <c r="A3" s="505" t="s">
        <v>1369</v>
      </c>
      <c r="B3" s="505"/>
      <c r="C3" s="505"/>
      <c r="D3" s="505"/>
      <c r="E3" s="505"/>
      <c r="F3" s="505"/>
      <c r="G3" s="505"/>
      <c r="H3" s="505"/>
      <c r="I3" s="505"/>
      <c r="J3" s="505"/>
      <c r="K3" s="505"/>
      <c r="L3" s="505"/>
      <c r="M3" s="505"/>
      <c r="N3" s="505"/>
      <c r="O3" s="505"/>
      <c r="P3" s="505"/>
      <c r="Q3" s="505"/>
      <c r="R3" s="505"/>
      <c r="S3" s="505"/>
      <c r="T3" s="505"/>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99" t="s">
        <v>0</v>
      </c>
      <c r="B7" s="500"/>
      <c r="C7" s="500"/>
      <c r="D7" s="500"/>
      <c r="E7" s="500"/>
      <c r="F7" s="500"/>
      <c r="G7" s="500"/>
      <c r="H7" s="500"/>
      <c r="I7" s="500"/>
      <c r="J7" s="500"/>
      <c r="K7" s="500"/>
      <c r="L7" s="500"/>
      <c r="M7" s="500"/>
      <c r="N7" s="500"/>
      <c r="O7" s="500"/>
      <c r="P7" s="500"/>
      <c r="Q7" s="500"/>
      <c r="R7" s="500"/>
      <c r="S7" s="500"/>
      <c r="T7" s="501"/>
    </row>
    <row r="8" spans="1:23" s="209" customFormat="1" ht="24" customHeight="1" x14ac:dyDescent="0.2">
      <c r="A8" s="496" t="s">
        <v>60</v>
      </c>
      <c r="B8" s="497"/>
      <c r="C8" s="497"/>
      <c r="D8" s="497"/>
      <c r="E8" s="497"/>
      <c r="F8" s="497"/>
      <c r="G8" s="497"/>
      <c r="H8" s="497"/>
      <c r="I8" s="497"/>
      <c r="J8" s="497"/>
      <c r="K8" s="497"/>
      <c r="L8" s="497"/>
      <c r="M8" s="497"/>
      <c r="N8" s="497"/>
      <c r="O8" s="497"/>
      <c r="P8" s="497"/>
      <c r="Q8" s="497"/>
      <c r="R8" s="497"/>
      <c r="S8" s="497"/>
      <c r="T8" s="498"/>
    </row>
    <row r="9" spans="1:23" s="209" customFormat="1" ht="63" customHeight="1" x14ac:dyDescent="0.2">
      <c r="A9" s="511" t="s">
        <v>43</v>
      </c>
      <c r="B9" s="512"/>
      <c r="C9" s="512"/>
      <c r="D9" s="512"/>
      <c r="E9" s="513"/>
      <c r="F9" s="511" t="s">
        <v>108</v>
      </c>
      <c r="G9" s="513"/>
      <c r="H9" s="193" t="s">
        <v>59</v>
      </c>
      <c r="I9" s="511" t="s">
        <v>1358</v>
      </c>
      <c r="J9" s="514"/>
      <c r="K9" s="514"/>
      <c r="L9" s="514"/>
      <c r="M9" s="514"/>
      <c r="N9" s="514"/>
      <c r="O9" s="514"/>
      <c r="P9" s="515"/>
      <c r="Q9" s="193" t="s">
        <v>1359</v>
      </c>
      <c r="R9" s="193" t="s">
        <v>1360</v>
      </c>
      <c r="S9" s="193" t="s">
        <v>109</v>
      </c>
      <c r="T9" s="193" t="s">
        <v>54</v>
      </c>
    </row>
    <row r="10" spans="1:23" s="77" customFormat="1" x14ac:dyDescent="0.2">
      <c r="A10" s="507">
        <v>1</v>
      </c>
      <c r="B10" s="508"/>
      <c r="C10" s="508"/>
      <c r="D10" s="509"/>
      <c r="E10" s="510"/>
      <c r="F10" s="190">
        <v>2</v>
      </c>
      <c r="G10" s="187">
        <v>3</v>
      </c>
      <c r="H10" s="192">
        <v>4</v>
      </c>
      <c r="I10" s="506">
        <v>5</v>
      </c>
      <c r="J10" s="506"/>
      <c r="K10" s="506"/>
      <c r="L10" s="506"/>
      <c r="M10" s="506"/>
      <c r="N10" s="506"/>
      <c r="O10" s="506"/>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3</v>
      </c>
      <c r="O12" s="158">
        <f>SUMPRODUCT((YEAR($H13:$H1001)='Start Here'!$B$5)*O13:O1001)</f>
        <v>98</v>
      </c>
      <c r="P12" s="158">
        <f>SUMPRODUCT((YEAR($H13:$H1001)='Start Here'!$B$5)*P13:P1001)</f>
        <v>101</v>
      </c>
      <c r="Q12" s="158">
        <f>SUMPRODUCT((YEAR($H13:$H1001)='Start Here'!$B$5)*Q13:Q1001)</f>
        <v>77</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5" x14ac:dyDescent="0.2">
      <c r="A13" s="131"/>
      <c r="B13" s="388" t="s">
        <v>2650</v>
      </c>
      <c r="C13" s="387" t="s">
        <v>2641</v>
      </c>
      <c r="D13" s="387" t="s">
        <v>2642</v>
      </c>
      <c r="E13" s="387" t="s">
        <v>2643</v>
      </c>
      <c r="F13" s="388" t="s">
        <v>1879</v>
      </c>
      <c r="G13" s="388" t="s">
        <v>1880</v>
      </c>
      <c r="H13" s="383">
        <v>43473</v>
      </c>
      <c r="I13" s="134"/>
      <c r="J13" s="134"/>
      <c r="K13" s="134"/>
      <c r="L13" s="134"/>
      <c r="M13" s="134"/>
      <c r="N13" s="134"/>
      <c r="O13" s="388">
        <v>5</v>
      </c>
      <c r="P13" s="225">
        <f>SUM($I13:$O13)</f>
        <v>5</v>
      </c>
      <c r="Q13" s="388">
        <v>5</v>
      </c>
      <c r="R13" s="224">
        <f>P13-Q13</f>
        <v>0</v>
      </c>
      <c r="S13" s="388" t="s">
        <v>2668</v>
      </c>
      <c r="T13" s="467"/>
    </row>
    <row r="14" spans="1:23" ht="25.5" x14ac:dyDescent="0.2">
      <c r="A14" s="131"/>
      <c r="B14" s="388" t="s">
        <v>2650</v>
      </c>
      <c r="C14" s="387" t="s">
        <v>2641</v>
      </c>
      <c r="D14" s="387" t="s">
        <v>2642</v>
      </c>
      <c r="E14" s="387" t="s">
        <v>2643</v>
      </c>
      <c r="F14" s="388" t="s">
        <v>1893</v>
      </c>
      <c r="G14" s="388" t="s">
        <v>1894</v>
      </c>
      <c r="H14" s="466">
        <v>43473</v>
      </c>
      <c r="I14" s="134"/>
      <c r="J14" s="134"/>
      <c r="K14" s="134"/>
      <c r="L14" s="134"/>
      <c r="M14" s="134"/>
      <c r="N14" s="388">
        <v>2</v>
      </c>
      <c r="O14" s="388"/>
      <c r="P14" s="225">
        <f t="shared" ref="P14:P77" si="0">SUM($I14:$O14)</f>
        <v>2</v>
      </c>
      <c r="Q14" s="388">
        <v>2</v>
      </c>
      <c r="R14" s="224">
        <f t="shared" ref="R14:R77" si="1">P14-Q14</f>
        <v>0</v>
      </c>
      <c r="S14" s="388" t="s">
        <v>2668</v>
      </c>
      <c r="T14" s="467"/>
    </row>
    <row r="15" spans="1:23" ht="36.75" customHeight="1" x14ac:dyDescent="0.2">
      <c r="A15" s="131"/>
      <c r="B15" s="388" t="s">
        <v>2651</v>
      </c>
      <c r="C15" s="387" t="s">
        <v>2657</v>
      </c>
      <c r="D15" s="387" t="s">
        <v>2660</v>
      </c>
      <c r="E15" s="387" t="s">
        <v>2664</v>
      </c>
      <c r="F15" s="388" t="s">
        <v>2225</v>
      </c>
      <c r="G15" s="388" t="s">
        <v>1880</v>
      </c>
      <c r="H15" s="466">
        <v>43475</v>
      </c>
      <c r="I15" s="134"/>
      <c r="J15" s="134"/>
      <c r="K15" s="134"/>
      <c r="L15" s="134"/>
      <c r="M15" s="134"/>
      <c r="N15" s="388"/>
      <c r="O15" s="388">
        <v>49</v>
      </c>
      <c r="P15" s="225">
        <f t="shared" si="0"/>
        <v>49</v>
      </c>
      <c r="Q15" s="388">
        <v>49</v>
      </c>
      <c r="R15" s="224">
        <f t="shared" si="1"/>
        <v>0</v>
      </c>
      <c r="S15" s="388" t="s">
        <v>2668</v>
      </c>
      <c r="T15" s="247" t="s">
        <v>2669</v>
      </c>
    </row>
    <row r="16" spans="1:23" x14ac:dyDescent="0.2">
      <c r="A16" s="131"/>
      <c r="B16" s="388" t="s">
        <v>2652</v>
      </c>
      <c r="C16" s="387" t="s">
        <v>2167</v>
      </c>
      <c r="D16" s="387" t="s">
        <v>2661</v>
      </c>
      <c r="E16" s="387" t="s">
        <v>2665</v>
      </c>
      <c r="F16" s="388" t="s">
        <v>1879</v>
      </c>
      <c r="G16" s="388" t="s">
        <v>1880</v>
      </c>
      <c r="H16" s="466">
        <v>43626</v>
      </c>
      <c r="I16" s="134"/>
      <c r="J16" s="134"/>
      <c r="K16" s="134"/>
      <c r="L16" s="134"/>
      <c r="M16" s="134"/>
      <c r="N16" s="388"/>
      <c r="O16" s="388">
        <v>1</v>
      </c>
      <c r="P16" s="225">
        <f t="shared" si="0"/>
        <v>1</v>
      </c>
      <c r="Q16" s="388">
        <v>1</v>
      </c>
      <c r="R16" s="224">
        <f t="shared" si="1"/>
        <v>0</v>
      </c>
      <c r="S16" s="388" t="s">
        <v>2668</v>
      </c>
      <c r="T16" s="467"/>
    </row>
    <row r="17" spans="1:20" ht="25.5" x14ac:dyDescent="0.2">
      <c r="A17" s="131"/>
      <c r="B17" s="388" t="s">
        <v>2653</v>
      </c>
      <c r="C17" s="465" t="s">
        <v>2658</v>
      </c>
      <c r="D17" s="465" t="s">
        <v>2662</v>
      </c>
      <c r="E17" s="465" t="s">
        <v>2666</v>
      </c>
      <c r="F17" s="388" t="s">
        <v>1879</v>
      </c>
      <c r="G17" s="388" t="s">
        <v>1880</v>
      </c>
      <c r="H17" s="383">
        <v>43691</v>
      </c>
      <c r="I17" s="134"/>
      <c r="J17" s="134"/>
      <c r="K17" s="134"/>
      <c r="L17" s="134"/>
      <c r="M17" s="134"/>
      <c r="N17" s="388"/>
      <c r="O17" s="388">
        <v>1</v>
      </c>
      <c r="P17" s="225">
        <f t="shared" si="0"/>
        <v>1</v>
      </c>
      <c r="Q17" s="388">
        <v>1</v>
      </c>
      <c r="R17" s="224">
        <f t="shared" si="1"/>
        <v>0</v>
      </c>
      <c r="S17" s="388" t="s">
        <v>2668</v>
      </c>
      <c r="T17" s="467"/>
    </row>
    <row r="18" spans="1:20" ht="32.25" customHeight="1" x14ac:dyDescent="0.2">
      <c r="A18" s="469"/>
      <c r="B18" s="245" t="s">
        <v>2654</v>
      </c>
      <c r="C18" s="470" t="s">
        <v>2659</v>
      </c>
      <c r="D18" s="470" t="s">
        <v>2663</v>
      </c>
      <c r="E18" s="470" t="s">
        <v>2667</v>
      </c>
      <c r="F18" s="245" t="s">
        <v>1879</v>
      </c>
      <c r="G18" s="245" t="s">
        <v>1880</v>
      </c>
      <c r="H18" s="471">
        <v>43727</v>
      </c>
      <c r="I18" s="245"/>
      <c r="J18" s="245"/>
      <c r="K18" s="245"/>
      <c r="L18" s="245"/>
      <c r="M18" s="245"/>
      <c r="N18" s="245"/>
      <c r="O18" s="245">
        <v>24</v>
      </c>
      <c r="P18" s="225">
        <f t="shared" si="0"/>
        <v>24</v>
      </c>
      <c r="Q18" s="245"/>
      <c r="R18" s="472">
        <v>0</v>
      </c>
      <c r="S18" s="245" t="s">
        <v>2668</v>
      </c>
      <c r="T18" s="473" t="s">
        <v>2670</v>
      </c>
    </row>
    <row r="19" spans="1:20" ht="38.25" x14ac:dyDescent="0.2">
      <c r="A19" s="131"/>
      <c r="B19" s="388" t="s">
        <v>2655</v>
      </c>
      <c r="C19" s="465" t="s">
        <v>2644</v>
      </c>
      <c r="D19" s="465" t="s">
        <v>2645</v>
      </c>
      <c r="E19" s="465" t="s">
        <v>2646</v>
      </c>
      <c r="F19" s="388" t="s">
        <v>1879</v>
      </c>
      <c r="G19" s="388" t="s">
        <v>1880</v>
      </c>
      <c r="H19" s="383">
        <v>43747</v>
      </c>
      <c r="I19" s="134"/>
      <c r="J19" s="134"/>
      <c r="K19" s="134"/>
      <c r="L19" s="134"/>
      <c r="M19" s="134"/>
      <c r="N19" s="388"/>
      <c r="O19" s="388">
        <v>6</v>
      </c>
      <c r="P19" s="225">
        <f t="shared" si="0"/>
        <v>6</v>
      </c>
      <c r="Q19" s="388">
        <v>6</v>
      </c>
      <c r="R19" s="224">
        <f t="shared" si="1"/>
        <v>0</v>
      </c>
      <c r="S19" s="388" t="s">
        <v>2668</v>
      </c>
      <c r="T19" s="247" t="s">
        <v>2671</v>
      </c>
    </row>
    <row r="20" spans="1:20" ht="38.25" x14ac:dyDescent="0.2">
      <c r="A20" s="131"/>
      <c r="B20" s="388" t="s">
        <v>2655</v>
      </c>
      <c r="C20" s="465" t="s">
        <v>2644</v>
      </c>
      <c r="D20" s="465" t="s">
        <v>2645</v>
      </c>
      <c r="E20" s="465" t="s">
        <v>2646</v>
      </c>
      <c r="F20" s="388" t="s">
        <v>1893</v>
      </c>
      <c r="G20" s="388" t="s">
        <v>1894</v>
      </c>
      <c r="H20" s="466">
        <v>43747</v>
      </c>
      <c r="I20" s="134"/>
      <c r="J20" s="134"/>
      <c r="K20" s="134"/>
      <c r="L20" s="134"/>
      <c r="M20" s="134"/>
      <c r="N20" s="388">
        <v>1</v>
      </c>
      <c r="O20" s="388"/>
      <c r="P20" s="225">
        <f t="shared" si="0"/>
        <v>1</v>
      </c>
      <c r="Q20" s="388">
        <v>1</v>
      </c>
      <c r="R20" s="224">
        <f t="shared" si="1"/>
        <v>0</v>
      </c>
      <c r="S20" s="388" t="s">
        <v>2668</v>
      </c>
      <c r="T20" s="467"/>
    </row>
    <row r="21" spans="1:20" s="228" customFormat="1" x14ac:dyDescent="0.2">
      <c r="A21" s="131"/>
      <c r="B21" s="388" t="s">
        <v>2656</v>
      </c>
      <c r="C21" s="465" t="s">
        <v>2647</v>
      </c>
      <c r="D21" s="465" t="s">
        <v>2648</v>
      </c>
      <c r="E21" s="465" t="s">
        <v>2649</v>
      </c>
      <c r="F21" s="388" t="s">
        <v>1879</v>
      </c>
      <c r="G21" s="388" t="s">
        <v>1880</v>
      </c>
      <c r="H21" s="466">
        <v>43753</v>
      </c>
      <c r="I21" s="134"/>
      <c r="J21" s="134"/>
      <c r="K21" s="134"/>
      <c r="L21" s="134"/>
      <c r="M21" s="134"/>
      <c r="N21" s="134"/>
      <c r="O21" s="388">
        <v>10</v>
      </c>
      <c r="P21" s="225">
        <f t="shared" si="0"/>
        <v>10</v>
      </c>
      <c r="Q21" s="388">
        <v>10</v>
      </c>
      <c r="R21" s="224">
        <f t="shared" si="1"/>
        <v>0</v>
      </c>
      <c r="S21" s="388" t="s">
        <v>2668</v>
      </c>
      <c r="T21" s="467"/>
    </row>
    <row r="22" spans="1:20" s="228" customFormat="1" x14ac:dyDescent="0.2">
      <c r="A22" s="131"/>
      <c r="B22" s="388" t="s">
        <v>2656</v>
      </c>
      <c r="C22" s="465" t="s">
        <v>2647</v>
      </c>
      <c r="D22" s="465" t="s">
        <v>2648</v>
      </c>
      <c r="E22" s="465" t="s">
        <v>2649</v>
      </c>
      <c r="F22" s="388" t="s">
        <v>1917</v>
      </c>
      <c r="G22" s="388" t="s">
        <v>1880</v>
      </c>
      <c r="H22" s="466">
        <v>43753</v>
      </c>
      <c r="I22" s="134"/>
      <c r="J22" s="134"/>
      <c r="K22" s="134"/>
      <c r="L22" s="134"/>
      <c r="M22" s="134"/>
      <c r="N22" s="134"/>
      <c r="O22" s="388">
        <v>2</v>
      </c>
      <c r="P22" s="225">
        <f t="shared" si="0"/>
        <v>2</v>
      </c>
      <c r="Q22" s="388">
        <v>2</v>
      </c>
      <c r="R22" s="224">
        <f t="shared" si="1"/>
        <v>0</v>
      </c>
      <c r="S22" s="388" t="s">
        <v>2668</v>
      </c>
      <c r="T22" s="467"/>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23:C1001">
    <cfRule type="expression" dxfId="262" priority="43">
      <formula>AND(ISBLANK(C23),SUM(COUNTIF(A23:O23,"&lt;&gt;"&amp;""),COUNTIF(Q23,"&lt;&gt;"&amp;""),COUNTIF(S23:T23,"&lt;&gt;"&amp;"")&gt;0))</formula>
    </cfRule>
  </conditionalFormatting>
  <conditionalFormatting sqref="F23:F1001">
    <cfRule type="expression" dxfId="261" priority="65">
      <formula>AND(ISBLANK(F23),SUM(COUNTIF(A23:O23,"&lt;&gt;"&amp;""),COUNTIF(Q23,"&lt;&gt;"&amp;""),COUNTIF(S23:T23,"&lt;&gt;"&amp;"")&gt;0))</formula>
    </cfRule>
  </conditionalFormatting>
  <conditionalFormatting sqref="G23:G1001">
    <cfRule type="expression" dxfId="260" priority="64">
      <formula>AND(ISBLANK(G23),SUM(COUNTIF(A23:O23,"&lt;&gt;"&amp;""),COUNTIF(Q23,"&lt;&gt;"&amp;""),COUNTIF(S23:T23,"&lt;&gt;"&amp;"")&gt;0))</formula>
    </cfRule>
  </conditionalFormatting>
  <conditionalFormatting sqref="H23:H1001">
    <cfRule type="expression" dxfId="259" priority="45">
      <formula>AND(ISBLANK(H23),SUM(COUNTIF(A23:O23,"&lt;&gt;"&amp;""),COUNTIF(Q23,"&lt;&gt;"&amp;""),COUNTIF(S23:T23,"&lt;&gt;"&amp;"")&gt;0))</formula>
    </cfRule>
    <cfRule type="expression" dxfId="258" priority="63">
      <formula>ISTEXT(H23)</formula>
    </cfRule>
  </conditionalFormatting>
  <conditionalFormatting sqref="S23:S1001">
    <cfRule type="expression" dxfId="257" priority="62">
      <formula>AND(ISBLANK(S23),SUM(COUNTIF(A23:O23,"&lt;&gt;"&amp;""),COUNTIF(Q23,"&lt;&gt;"&amp;""),COUNTIF(S23:T23,"&lt;&gt;"&amp;"")&gt;0))</formula>
    </cfRule>
  </conditionalFormatting>
  <conditionalFormatting sqref="I13:N13 I23:O1001 I14:M20 I21:N22">
    <cfRule type="expression" dxfId="256" priority="60">
      <formula>AND(ISBLANK(I13),SUM(COUNTIF($A13:$O13,"&lt;&gt;"&amp;""),COUNTIF($Q13,"&lt;&gt;"&amp;""),COUNTIF($S13:$T13,"&lt;&gt;"&amp;"")&gt;0))</formula>
    </cfRule>
  </conditionalFormatting>
  <conditionalFormatting sqref="I13:N13 I23:O1001 I14:M20 I21:N22">
    <cfRule type="expression" priority="46" stopIfTrue="1">
      <formula>COUNTIF($I13:$O13,"&lt;&gt;"&amp;"")&gt;0</formula>
    </cfRule>
  </conditionalFormatting>
  <conditionalFormatting sqref="A23:B1001 A13:A22">
    <cfRule type="expression" dxfId="255" priority="44">
      <formula>LEN(A13)&gt;256</formula>
    </cfRule>
  </conditionalFormatting>
  <conditionalFormatting sqref="C23:C1001">
    <cfRule type="expression" dxfId="254" priority="66">
      <formula>LEN(C23)&gt;256</formula>
    </cfRule>
  </conditionalFormatting>
  <conditionalFormatting sqref="E23:E1001">
    <cfRule type="expression" dxfId="253" priority="42">
      <formula>LEN(E23)&gt;256</formula>
    </cfRule>
  </conditionalFormatting>
  <conditionalFormatting sqref="T23:T1001">
    <cfRule type="expression" dxfId="252" priority="41">
      <formula>LEN(T23)&gt;4000</formula>
    </cfRule>
  </conditionalFormatting>
  <conditionalFormatting sqref="B23:B1000">
    <cfRule type="expression" dxfId="251" priority="40">
      <formula>AND(ISBLANK(B23),SUM(COUNTIF(A23:O23,"&lt;&gt;"&amp;""),COUNTIF(Q23,"&lt;&gt;"&amp;""),COUNTIF(S23:T23,"&lt;&gt;"&amp;"")&gt;0))</formula>
    </cfRule>
  </conditionalFormatting>
  <conditionalFormatting sqref="B13 B16:B22">
    <cfRule type="expression" dxfId="250" priority="39">
      <formula>LEN(B13)&gt;256</formula>
    </cfRule>
  </conditionalFormatting>
  <conditionalFormatting sqref="B13 B16:B22">
    <cfRule type="expression" dxfId="249" priority="38">
      <formula>AND(ISBLANK(B13),SUM(COUNTIF(A13:O13,"&lt;&gt;"&amp;""),COUNTIF(Q13,"&lt;&gt;"&amp;""),COUNTIF(S13:T13,"&lt;&gt;"&amp;"")&gt;0))</formula>
    </cfRule>
  </conditionalFormatting>
  <conditionalFormatting sqref="B15">
    <cfRule type="expression" dxfId="248" priority="37">
      <formula>LEN(B15)&gt;256</formula>
    </cfRule>
  </conditionalFormatting>
  <conditionalFormatting sqref="B15">
    <cfRule type="expression" dxfId="247" priority="36">
      <formula>AND(ISBLANK(B15),SUM(COUNTIF(A15:O15,"&lt;&gt;"&amp;""),COUNTIF(Q15,"&lt;&gt;"&amp;""),COUNTIF(S15:T15,"&lt;&gt;"&amp;"")&gt;0))</formula>
    </cfRule>
  </conditionalFormatting>
  <conditionalFormatting sqref="B14">
    <cfRule type="expression" dxfId="246" priority="35">
      <formula>LEN(B14)&gt;256</formula>
    </cfRule>
  </conditionalFormatting>
  <conditionalFormatting sqref="B14">
    <cfRule type="expression" dxfId="245" priority="34">
      <formula>AND(ISBLANK(B14),SUM(COUNTIF(A14:O14,"&lt;&gt;"&amp;""),COUNTIF(Q14,"&lt;&gt;"&amp;""),COUNTIF(S14:T14,"&lt;&gt;"&amp;"")&gt;0))</formula>
    </cfRule>
  </conditionalFormatting>
  <conditionalFormatting sqref="C13 C18:C20">
    <cfRule type="expression" dxfId="244" priority="32">
      <formula>AND(ISBLANK(C13),SUM(COUNTIF(A13:O13,"&lt;&gt;"&amp;""),COUNTIF(Q13,"&lt;&gt;"&amp;""),COUNTIF(S13:T13,"&lt;&gt;"&amp;"")&gt;0))</formula>
    </cfRule>
  </conditionalFormatting>
  <conditionalFormatting sqref="C13 C18:C20">
    <cfRule type="expression" dxfId="243" priority="33">
      <formula>LEN(C13)&gt;256</formula>
    </cfRule>
  </conditionalFormatting>
  <conditionalFormatting sqref="C21">
    <cfRule type="expression" dxfId="242" priority="30">
      <formula>AND(ISBLANK(C21),SUM(COUNTIF(A21:O21,"&lt;&gt;"&amp;""),COUNTIF(Q21,"&lt;&gt;"&amp;""),COUNTIF(S21:T21,"&lt;&gt;"&amp;"")&gt;0))</formula>
    </cfRule>
  </conditionalFormatting>
  <conditionalFormatting sqref="C21">
    <cfRule type="expression" dxfId="241" priority="31">
      <formula>LEN(C21)&gt;256</formula>
    </cfRule>
  </conditionalFormatting>
  <conditionalFormatting sqref="C17">
    <cfRule type="expression" dxfId="240" priority="28">
      <formula>AND(ISBLANK(C17),SUM(COUNTIF(A17:O17,"&lt;&gt;"&amp;""),COUNTIF(Q17,"&lt;&gt;"&amp;""),COUNTIF(S17:T17,"&lt;&gt;"&amp;"")&gt;0))</formula>
    </cfRule>
  </conditionalFormatting>
  <conditionalFormatting sqref="C17">
    <cfRule type="expression" dxfId="239" priority="29">
      <formula>LEN(C17)&gt;256</formula>
    </cfRule>
  </conditionalFormatting>
  <conditionalFormatting sqref="C16">
    <cfRule type="expression" dxfId="238" priority="26">
      <formula>AND(ISBLANK(C16),SUM(COUNTIF(A16:O16,"&lt;&gt;"&amp;""),COUNTIF(Q16,"&lt;&gt;"&amp;""),COUNTIF(S16:T16,"&lt;&gt;"&amp;"")&gt;0))</formula>
    </cfRule>
  </conditionalFormatting>
  <conditionalFormatting sqref="C16">
    <cfRule type="expression" dxfId="237" priority="27">
      <formula>LEN(C16)&gt;256</formula>
    </cfRule>
  </conditionalFormatting>
  <conditionalFormatting sqref="C15">
    <cfRule type="expression" dxfId="236" priority="24">
      <formula>AND(ISBLANK(C15),SUM(COUNTIF(A15:O15,"&lt;&gt;"&amp;""),COUNTIF(Q15,"&lt;&gt;"&amp;""),COUNTIF(S15:T15,"&lt;&gt;"&amp;"")&gt;0))</formula>
    </cfRule>
  </conditionalFormatting>
  <conditionalFormatting sqref="C15">
    <cfRule type="expression" dxfId="235" priority="25">
      <formula>LEN(C15)&gt;256</formula>
    </cfRule>
  </conditionalFormatting>
  <conditionalFormatting sqref="C14">
    <cfRule type="expression" dxfId="234" priority="22">
      <formula>AND(ISBLANK(C14),SUM(COUNTIF(A14:O14,"&lt;&gt;"&amp;""),COUNTIF(Q14,"&lt;&gt;"&amp;""),COUNTIF(S14:T14,"&lt;&gt;"&amp;"")&gt;0))</formula>
    </cfRule>
  </conditionalFormatting>
  <conditionalFormatting sqref="C14">
    <cfRule type="expression" dxfId="233" priority="23">
      <formula>LEN(C14)&gt;256</formula>
    </cfRule>
  </conditionalFormatting>
  <conditionalFormatting sqref="C22">
    <cfRule type="expression" dxfId="232" priority="20">
      <formula>AND(ISBLANK(C22),SUM(COUNTIF(A22:O22,"&lt;&gt;"&amp;""),COUNTIF(Q22,"&lt;&gt;"&amp;""),COUNTIF(S22:T22,"&lt;&gt;"&amp;"")&gt;0))</formula>
    </cfRule>
  </conditionalFormatting>
  <conditionalFormatting sqref="C22">
    <cfRule type="expression" dxfId="231" priority="21">
      <formula>LEN(C22)&gt;256</formula>
    </cfRule>
  </conditionalFormatting>
  <conditionalFormatting sqref="E20 E13 E18">
    <cfRule type="expression" dxfId="230" priority="19">
      <formula>LEN(E13)&gt;256</formula>
    </cfRule>
  </conditionalFormatting>
  <conditionalFormatting sqref="E21">
    <cfRule type="expression" dxfId="229" priority="18">
      <formula>LEN(E21)&gt;256</formula>
    </cfRule>
  </conditionalFormatting>
  <conditionalFormatting sqref="E19">
    <cfRule type="expression" dxfId="228" priority="17">
      <formula>LEN(E19)&gt;256</formula>
    </cfRule>
  </conditionalFormatting>
  <conditionalFormatting sqref="E17">
    <cfRule type="expression" dxfId="227" priority="16">
      <formula>LEN(E17)&gt;256</formula>
    </cfRule>
  </conditionalFormatting>
  <conditionalFormatting sqref="E16">
    <cfRule type="expression" dxfId="226" priority="15">
      <formula>LEN(E16)&gt;256</formula>
    </cfRule>
  </conditionalFormatting>
  <conditionalFormatting sqref="E15">
    <cfRule type="expression" dxfId="225" priority="14">
      <formula>LEN(E15)&gt;256</formula>
    </cfRule>
  </conditionalFormatting>
  <conditionalFormatting sqref="E14">
    <cfRule type="expression" dxfId="224" priority="13">
      <formula>LEN(E14)&gt;256</formula>
    </cfRule>
  </conditionalFormatting>
  <conditionalFormatting sqref="E22">
    <cfRule type="expression" dxfId="223" priority="12">
      <formula>LEN(E22)&gt;256</formula>
    </cfRule>
  </conditionalFormatting>
  <conditionalFormatting sqref="F13:F22">
    <cfRule type="expression" dxfId="222" priority="11">
      <formula>AND(ISBLANK(F13),SUM(COUNTIF(A13:O13,"&lt;&gt;"&amp;""),COUNTIF(Q13,"&lt;&gt;"&amp;""),COUNTIF(S13:T13,"&lt;&gt;"&amp;"")&gt;0))</formula>
    </cfRule>
  </conditionalFormatting>
  <conditionalFormatting sqref="G13:G22">
    <cfRule type="expression" dxfId="221" priority="10">
      <formula>AND(ISBLANK(G13),SUM(COUNTIF(A13:O13,"&lt;&gt;"&amp;""),COUNTIF(Q13,"&lt;&gt;"&amp;""),COUNTIF(S13:T13,"&lt;&gt;"&amp;"")&gt;0))</formula>
    </cfRule>
  </conditionalFormatting>
  <conditionalFormatting sqref="H13:H22">
    <cfRule type="expression" dxfId="220" priority="8">
      <formula>AND(ISBLANK(H13),SUM(COUNTIF(A13:O13,"&lt;&gt;"&amp;""),COUNTIF(Q13,"&lt;&gt;"&amp;""),COUNTIF(S13:T13,"&lt;&gt;"&amp;"")&gt;0))</formula>
    </cfRule>
    <cfRule type="expression" dxfId="219" priority="9">
      <formula>ISTEXT(H13)</formula>
    </cfRule>
  </conditionalFormatting>
  <conditionalFormatting sqref="N14:N20">
    <cfRule type="expression" dxfId="218" priority="7">
      <formula>AND(ISBLANK(N14),SUM(COUNTIF($A14:$O14,"&lt;&gt;"&amp;""),COUNTIF($Q14,"&lt;&gt;"&amp;""),COUNTIF($S14:$T14,"&lt;&gt;"&amp;"")&gt;0))</formula>
    </cfRule>
  </conditionalFormatting>
  <conditionalFormatting sqref="N14:N20">
    <cfRule type="expression" priority="6" stopIfTrue="1">
      <formula>COUNTIF($I14:$O14,"&lt;&gt;"&amp;"")&gt;0</formula>
    </cfRule>
  </conditionalFormatting>
  <conditionalFormatting sqref="O13:O22">
    <cfRule type="expression" dxfId="217" priority="5">
      <formula>AND(ISBLANK(O13),SUM(COUNTIF($A13:$O13,"&lt;&gt;"&amp;""),COUNTIF($Q13,"&lt;&gt;"&amp;""),COUNTIF($S13:$T13,"&lt;&gt;"&amp;"")&gt;0))</formula>
    </cfRule>
  </conditionalFormatting>
  <conditionalFormatting sqref="O13:O22">
    <cfRule type="expression" priority="4" stopIfTrue="1">
      <formula>COUNTIF($I13:$O13,"&lt;&gt;"&amp;"")&gt;0</formula>
    </cfRule>
  </conditionalFormatting>
  <conditionalFormatting sqref="S13:S22">
    <cfRule type="expression" dxfId="216" priority="3">
      <formula>AND(ISBLANK(S13),SUM(COUNTIF(A13:O13,"&lt;&gt;"&amp;""),COUNTIF(Q13,"&lt;&gt;"&amp;""),COUNTIF(S13:T13,"&lt;&gt;"&amp;"")&gt;0))</formula>
    </cfRule>
  </conditionalFormatting>
  <conditionalFormatting sqref="T19:T22 T13:T17">
    <cfRule type="expression" dxfId="215" priority="2">
      <formula>LEN(T13)&gt;4000</formula>
    </cfRule>
  </conditionalFormatting>
  <conditionalFormatting sqref="T18">
    <cfRule type="expression" dxfId="214" priority="1">
      <formula>LEN(T18)&gt;4000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tabSelected="1" showWhiteSpace="0" topLeftCell="V112" zoomScale="70" zoomScaleNormal="70" zoomScaleSheetLayoutView="50" zoomScalePageLayoutView="70" workbookViewId="0">
      <selection activeCell="A15" sqref="A15"/>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Morgan Hill</v>
      </c>
      <c r="C1" s="278"/>
      <c r="D1" s="358"/>
      <c r="E1" s="358"/>
      <c r="F1" s="358"/>
      <c r="G1" s="358"/>
      <c r="H1" s="358"/>
      <c r="I1" s="358" t="s">
        <v>8</v>
      </c>
      <c r="J1" s="358"/>
      <c r="K1" s="358"/>
      <c r="L1" s="358"/>
      <c r="M1" s="358"/>
      <c r="N1" s="358"/>
      <c r="O1" s="358"/>
      <c r="P1" s="358"/>
      <c r="Q1" s="358"/>
      <c r="R1" s="516" t="s">
        <v>1766</v>
      </c>
      <c r="S1" s="517"/>
      <c r="T1" s="517"/>
      <c r="U1" s="51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505" t="s">
        <v>1369</v>
      </c>
      <c r="B3" s="505"/>
      <c r="C3" s="505"/>
      <c r="D3" s="505"/>
      <c r="E3" s="505"/>
      <c r="F3" s="505"/>
      <c r="G3" s="505"/>
      <c r="H3" s="505"/>
      <c r="I3" s="505"/>
      <c r="J3" s="505"/>
      <c r="K3" s="505"/>
      <c r="L3" s="505"/>
      <c r="M3" s="505"/>
      <c r="N3" s="505"/>
      <c r="O3" s="505"/>
      <c r="P3" s="505"/>
      <c r="Q3" s="505"/>
      <c r="R3" s="505"/>
      <c r="S3" s="505"/>
      <c r="T3" s="505"/>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511" t="s">
        <v>43</v>
      </c>
      <c r="B9" s="514"/>
      <c r="C9" s="514"/>
      <c r="D9" s="514"/>
      <c r="E9" s="515"/>
      <c r="F9" s="511" t="s">
        <v>108</v>
      </c>
      <c r="G9" s="515"/>
      <c r="H9" s="511" t="s">
        <v>1291</v>
      </c>
      <c r="I9" s="514"/>
      <c r="J9" s="514"/>
      <c r="K9" s="514"/>
      <c r="L9" s="514"/>
      <c r="M9" s="514"/>
      <c r="N9" s="514"/>
      <c r="O9" s="515"/>
      <c r="P9" s="235"/>
      <c r="Q9" s="511" t="s">
        <v>64</v>
      </c>
      <c r="R9" s="514"/>
      <c r="S9" s="514"/>
      <c r="T9" s="514"/>
      <c r="U9" s="514"/>
      <c r="V9" s="514"/>
      <c r="W9" s="515"/>
      <c r="X9" s="235"/>
      <c r="Y9" s="235"/>
      <c r="Z9" s="511" t="s">
        <v>65</v>
      </c>
      <c r="AA9" s="514"/>
      <c r="AB9" s="514"/>
      <c r="AC9" s="514"/>
      <c r="AD9" s="514"/>
      <c r="AE9" s="514"/>
      <c r="AF9" s="514"/>
      <c r="AG9" s="514"/>
      <c r="AH9" s="515"/>
      <c r="AI9" s="236"/>
      <c r="AJ9" s="193" t="s">
        <v>109</v>
      </c>
      <c r="AK9" s="193" t="s">
        <v>110</v>
      </c>
      <c r="AL9" s="511" t="s">
        <v>6</v>
      </c>
      <c r="AM9" s="515"/>
      <c r="AN9" s="193" t="s">
        <v>7</v>
      </c>
      <c r="AO9" s="193" t="s">
        <v>111</v>
      </c>
      <c r="AP9" s="511" t="s">
        <v>114</v>
      </c>
      <c r="AQ9" s="514"/>
      <c r="AR9" s="515"/>
      <c r="AS9" s="67" t="s">
        <v>54</v>
      </c>
      <c r="AT9" s="64"/>
    </row>
    <row r="10" spans="1:46" s="8" customFormat="1" ht="23.25" customHeight="1" x14ac:dyDescent="0.25">
      <c r="A10" s="519">
        <v>1</v>
      </c>
      <c r="B10" s="520"/>
      <c r="C10" s="520"/>
      <c r="D10" s="520"/>
      <c r="E10" s="521"/>
      <c r="F10" s="187">
        <v>2</v>
      </c>
      <c r="G10" s="187">
        <v>3</v>
      </c>
      <c r="H10" s="507">
        <v>4</v>
      </c>
      <c r="I10" s="508"/>
      <c r="J10" s="508"/>
      <c r="K10" s="508"/>
      <c r="L10" s="508"/>
      <c r="M10" s="508"/>
      <c r="N10" s="522"/>
      <c r="O10" s="187">
        <v>5</v>
      </c>
      <c r="P10" s="187">
        <v>6</v>
      </c>
      <c r="Q10" s="507">
        <v>7</v>
      </c>
      <c r="R10" s="508"/>
      <c r="S10" s="508"/>
      <c r="T10" s="508"/>
      <c r="U10" s="508"/>
      <c r="V10" s="508"/>
      <c r="W10" s="522"/>
      <c r="X10" s="187">
        <v>8</v>
      </c>
      <c r="Y10" s="187">
        <v>9</v>
      </c>
      <c r="Z10" s="507">
        <v>10</v>
      </c>
      <c r="AA10" s="508"/>
      <c r="AB10" s="508"/>
      <c r="AC10" s="508"/>
      <c r="AD10" s="508"/>
      <c r="AE10" s="508"/>
      <c r="AF10" s="522"/>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3</v>
      </c>
      <c r="N12" s="240">
        <f>SUMPRODUCT((YEAR($O13:$O1000)='Start Here'!$B$5)*N13:N1000)</f>
        <v>23</v>
      </c>
      <c r="O12" s="240"/>
      <c r="P12" s="240">
        <f>SUMPRODUCT((YEAR($O13:$O1000)='Start Here'!$B$5)*P13:P1000)</f>
        <v>26</v>
      </c>
      <c r="Q12" s="240">
        <f>SUMPRODUCT((YEAR($X13:$X1000)='Start Here'!$B$5)*Q13:Q1000)</f>
        <v>0</v>
      </c>
      <c r="R12" s="240">
        <f>SUMPRODUCT((YEAR($X13:$X1000)='Start Here'!$B$5)*R13:R1000)</f>
        <v>0</v>
      </c>
      <c r="S12" s="240">
        <f>SUMPRODUCT((YEAR($X13:$X1000)='Start Here'!$B$5)*S13:S1000)</f>
        <v>11</v>
      </c>
      <c r="T12" s="240">
        <f>SUMPRODUCT((YEAR($X13:$X1000)='Start Here'!$B$5)*T13:T1000)</f>
        <v>0</v>
      </c>
      <c r="U12" s="240">
        <f>SUMPRODUCT((YEAR($X13:$X1000)='Start Here'!$B$5)*U13:U1000)</f>
        <v>1</v>
      </c>
      <c r="V12" s="240">
        <f>SUMPRODUCT((YEAR($X13:$X1000)='Start Here'!$B$5)*V13:V1000)</f>
        <v>13</v>
      </c>
      <c r="W12" s="240">
        <f>SUMPRODUCT((YEAR($X13:$X1000)='Start Here'!$B$5)*W13:W1000)</f>
        <v>142</v>
      </c>
      <c r="X12" s="240"/>
      <c r="Y12" s="240">
        <f>SUMPRODUCT((YEAR($X13:$X1000)='Start Here'!$B$5)*Y13:Y1000)</f>
        <v>167</v>
      </c>
      <c r="Z12" s="240">
        <f>SUMPRODUCT((YEAR($AG13:$AG1000)='Start Here'!$B$5)*Z13:Z1000)</f>
        <v>14</v>
      </c>
      <c r="AA12" s="240">
        <f>SUMPRODUCT((YEAR($AG13:$AG1000)='Start Here'!$B$5)*AA13:AA1000)</f>
        <v>0</v>
      </c>
      <c r="AB12" s="240">
        <f>SUMPRODUCT((YEAR($AG13:$AG1000)='Start Here'!$B$5)*AB13:AB1000)</f>
        <v>14</v>
      </c>
      <c r="AC12" s="240">
        <f>SUMPRODUCT((YEAR($AG13:$AG1000)='Start Here'!$B$5)*AC13:AC1000)</f>
        <v>0</v>
      </c>
      <c r="AD12" s="240">
        <f>SUMPRODUCT((YEAR($AG13:$AG1000)='Start Here'!$B$5)*AD13:AD1000)</f>
        <v>2</v>
      </c>
      <c r="AE12" s="240">
        <f>SUMPRODUCT((YEAR($AG13:$AG1000)='Start Here'!$B$5)*AE13:AE1000)</f>
        <v>18</v>
      </c>
      <c r="AF12" s="240">
        <f>SUMPRODUCT((YEAR($AG13:$AG1000)='Start Here'!$B$5)*AF13:AF1000)</f>
        <v>201</v>
      </c>
      <c r="AG12" s="240"/>
      <c r="AH12" s="240">
        <f>SUMPRODUCT((YEAR($AG13:$AG1000)='Start Here'!$B$5)*AH13:AH1000)</f>
        <v>249</v>
      </c>
      <c r="AI12" s="154">
        <f>SUM(AI13:AI1000)</f>
        <v>1</v>
      </c>
      <c r="AJ12" s="155">
        <f>COUNTIF(AJ13:AJ1000,"Y")</f>
        <v>0</v>
      </c>
      <c r="AK12" s="275"/>
      <c r="AL12" s="275"/>
      <c r="AM12" s="275"/>
      <c r="AN12" s="275"/>
      <c r="AO12" s="275"/>
      <c r="AP12" s="161">
        <f>SUM(AP13:AP1000)</f>
        <v>1</v>
      </c>
      <c r="AQ12" s="161">
        <f>SUM(AQ13:AQ1000)</f>
        <v>0</v>
      </c>
      <c r="AR12" s="161">
        <f>SUM(AR13:AR1000)</f>
        <v>0</v>
      </c>
      <c r="AS12" s="160"/>
      <c r="AT12" s="267"/>
    </row>
    <row r="13" spans="1:46" s="1" customFormat="1" ht="12.95" customHeight="1" x14ac:dyDescent="0.2">
      <c r="A13" s="9"/>
      <c r="B13" s="432" t="s">
        <v>1875</v>
      </c>
      <c r="C13" s="9" t="s">
        <v>1876</v>
      </c>
      <c r="D13" s="9" t="s">
        <v>1877</v>
      </c>
      <c r="E13" s="433" t="s">
        <v>1878</v>
      </c>
      <c r="F13" s="9" t="s">
        <v>1879</v>
      </c>
      <c r="G13" s="9" t="s">
        <v>1880</v>
      </c>
      <c r="H13" s="9"/>
      <c r="I13" s="9"/>
      <c r="J13" s="9"/>
      <c r="K13" s="9"/>
      <c r="L13" s="9"/>
      <c r="M13" s="9"/>
      <c r="N13" s="9"/>
      <c r="O13" s="243"/>
      <c r="P13" s="242">
        <f>SUM($H13:$N13)</f>
        <v>0</v>
      </c>
      <c r="Q13" s="9"/>
      <c r="R13" s="9"/>
      <c r="S13" s="9"/>
      <c r="T13" s="9"/>
      <c r="U13" s="9"/>
      <c r="V13" s="9"/>
      <c r="W13" s="9">
        <v>1</v>
      </c>
      <c r="X13" s="383">
        <v>43490</v>
      </c>
      <c r="Y13" s="244">
        <f>SUM($Q13:$W13)</f>
        <v>1</v>
      </c>
      <c r="Z13" s="9"/>
      <c r="AA13" s="9"/>
      <c r="AB13" s="9"/>
      <c r="AC13" s="9"/>
      <c r="AD13" s="9"/>
      <c r="AE13" s="9"/>
      <c r="AF13" s="9"/>
      <c r="AG13" s="243"/>
      <c r="AH13" s="244">
        <f>SUM($Z13:$AF13)</f>
        <v>0</v>
      </c>
      <c r="AI13" s="245"/>
      <c r="AJ13" s="9" t="s">
        <v>1881</v>
      </c>
      <c r="AK13" s="9"/>
      <c r="AL13" s="9"/>
      <c r="AM13" s="9"/>
      <c r="AN13" s="9"/>
      <c r="AO13" s="9"/>
      <c r="AP13" s="9"/>
      <c r="AQ13" s="9"/>
      <c r="AR13" s="9"/>
      <c r="AS13" s="246"/>
      <c r="AT13" s="195"/>
    </row>
    <row r="14" spans="1:46" s="1" customFormat="1" ht="12.95" customHeight="1" x14ac:dyDescent="0.2">
      <c r="A14" s="9"/>
      <c r="B14" s="436" t="s">
        <v>1884</v>
      </c>
      <c r="C14" s="9" t="s">
        <v>1882</v>
      </c>
      <c r="D14" s="9" t="s">
        <v>1877</v>
      </c>
      <c r="E14" s="435" t="s">
        <v>1883</v>
      </c>
      <c r="F14" s="9" t="s">
        <v>1879</v>
      </c>
      <c r="G14" s="9" t="s">
        <v>1880</v>
      </c>
      <c r="H14" s="9"/>
      <c r="I14" s="9"/>
      <c r="J14" s="9"/>
      <c r="K14" s="9"/>
      <c r="L14" s="9"/>
      <c r="M14" s="9"/>
      <c r="N14" s="9"/>
      <c r="O14" s="9"/>
      <c r="P14" s="242">
        <f t="shared" ref="P14:P18" si="0">SUM($H14:$N14)</f>
        <v>0</v>
      </c>
      <c r="Q14" s="9"/>
      <c r="R14" s="9"/>
      <c r="S14" s="9"/>
      <c r="T14" s="9"/>
      <c r="U14" s="9"/>
      <c r="V14" s="9"/>
      <c r="W14" s="9">
        <v>1</v>
      </c>
      <c r="X14" s="243">
        <v>43490</v>
      </c>
      <c r="Y14" s="244">
        <f t="shared" ref="Y14:Y18" si="1">SUM($Q14:$W14)</f>
        <v>1</v>
      </c>
      <c r="Z14" s="9"/>
      <c r="AA14" s="9"/>
      <c r="AB14" s="9"/>
      <c r="AC14" s="9"/>
      <c r="AD14" s="9"/>
      <c r="AE14" s="9"/>
      <c r="AF14" s="9">
        <v>1</v>
      </c>
      <c r="AG14" s="243">
        <v>43763</v>
      </c>
      <c r="AH14" s="244">
        <f t="shared" ref="AH14:AH77" si="2">SUM($Z14:$AF14)</f>
        <v>1</v>
      </c>
      <c r="AI14" s="245"/>
      <c r="AJ14" s="9" t="s">
        <v>1881</v>
      </c>
      <c r="AK14" s="9"/>
      <c r="AL14" s="9"/>
      <c r="AM14" s="9"/>
      <c r="AN14" s="9"/>
      <c r="AO14" s="9"/>
      <c r="AP14" s="9"/>
      <c r="AQ14" s="9"/>
      <c r="AR14" s="9"/>
      <c r="AS14" s="246"/>
      <c r="AT14" s="195"/>
    </row>
    <row r="15" spans="1:46" s="1" customFormat="1" ht="12.95" customHeight="1" x14ac:dyDescent="0.2">
      <c r="A15" s="434" t="s">
        <v>1888</v>
      </c>
      <c r="B15" s="458" t="s">
        <v>1888</v>
      </c>
      <c r="C15" s="9" t="s">
        <v>1885</v>
      </c>
      <c r="D15" s="9" t="s">
        <v>1886</v>
      </c>
      <c r="E15" s="437" t="s">
        <v>1887</v>
      </c>
      <c r="F15" s="9" t="s">
        <v>1879</v>
      </c>
      <c r="G15" s="9" t="s">
        <v>1880</v>
      </c>
      <c r="H15" s="9"/>
      <c r="I15" s="9"/>
      <c r="J15" s="9"/>
      <c r="K15" s="9"/>
      <c r="L15" s="9"/>
      <c r="M15" s="9"/>
      <c r="N15" s="9"/>
      <c r="O15" s="9"/>
      <c r="P15" s="242">
        <f t="shared" si="0"/>
        <v>0</v>
      </c>
      <c r="Q15" s="9"/>
      <c r="R15" s="9"/>
      <c r="S15" s="9"/>
      <c r="T15" s="9"/>
      <c r="U15" s="9"/>
      <c r="V15" s="9"/>
      <c r="W15" s="9">
        <v>1</v>
      </c>
      <c r="X15" s="383">
        <v>43525</v>
      </c>
      <c r="Y15" s="244">
        <f t="shared" si="1"/>
        <v>1</v>
      </c>
      <c r="Z15" s="9"/>
      <c r="AA15" s="9"/>
      <c r="AB15" s="9"/>
      <c r="AC15" s="9"/>
      <c r="AD15" s="9"/>
      <c r="AE15" s="9"/>
      <c r="AF15" s="9"/>
      <c r="AG15" s="9"/>
      <c r="AH15" s="244">
        <f t="shared" si="2"/>
        <v>0</v>
      </c>
      <c r="AI15" s="245"/>
      <c r="AJ15" s="9" t="s">
        <v>1881</v>
      </c>
      <c r="AK15" s="9"/>
      <c r="AL15" s="9"/>
      <c r="AM15" s="9"/>
      <c r="AN15" s="9"/>
      <c r="AO15" s="9"/>
      <c r="AP15" s="9"/>
      <c r="AQ15" s="9"/>
      <c r="AR15" s="9"/>
      <c r="AS15" s="246"/>
      <c r="AT15" s="195"/>
    </row>
    <row r="16" spans="1:46" s="1" customFormat="1" x14ac:dyDescent="0.2">
      <c r="A16" s="434" t="s">
        <v>1888</v>
      </c>
      <c r="B16" s="458" t="s">
        <v>1888</v>
      </c>
      <c r="C16" s="9" t="s">
        <v>1889</v>
      </c>
      <c r="D16" s="9" t="s">
        <v>1886</v>
      </c>
      <c r="E16" s="438" t="s">
        <v>1890</v>
      </c>
      <c r="F16" s="9" t="s">
        <v>1879</v>
      </c>
      <c r="G16" s="9" t="s">
        <v>1880</v>
      </c>
      <c r="H16" s="9"/>
      <c r="I16" s="9"/>
      <c r="J16" s="9"/>
      <c r="K16" s="9"/>
      <c r="L16" s="9"/>
      <c r="M16" s="9"/>
      <c r="N16" s="9"/>
      <c r="O16" s="9"/>
      <c r="P16" s="242">
        <f t="shared" si="0"/>
        <v>0</v>
      </c>
      <c r="Q16" s="9"/>
      <c r="R16" s="9"/>
      <c r="S16" s="9"/>
      <c r="T16" s="9"/>
      <c r="U16" s="9"/>
      <c r="V16" s="9"/>
      <c r="W16" s="9">
        <v>1</v>
      </c>
      <c r="X16" s="243">
        <v>43525</v>
      </c>
      <c r="Y16" s="244">
        <f t="shared" si="1"/>
        <v>1</v>
      </c>
      <c r="Z16" s="9"/>
      <c r="AA16" s="9"/>
      <c r="AB16" s="9"/>
      <c r="AC16" s="9"/>
      <c r="AD16" s="9"/>
      <c r="AE16" s="9"/>
      <c r="AF16" s="9"/>
      <c r="AG16" s="9"/>
      <c r="AH16" s="244">
        <f t="shared" si="2"/>
        <v>0</v>
      </c>
      <c r="AI16" s="245"/>
      <c r="AJ16" s="9" t="s">
        <v>1881</v>
      </c>
      <c r="AK16" s="9"/>
      <c r="AL16" s="9"/>
      <c r="AM16" s="9"/>
      <c r="AN16" s="9"/>
      <c r="AO16" s="9"/>
      <c r="AP16" s="9"/>
      <c r="AQ16" s="9"/>
      <c r="AR16" s="9"/>
      <c r="AS16" s="246"/>
      <c r="AT16" s="195"/>
    </row>
    <row r="17" spans="1:46" s="1" customFormat="1" x14ac:dyDescent="0.2">
      <c r="A17" s="434" t="s">
        <v>1888</v>
      </c>
      <c r="B17" s="458" t="s">
        <v>1888</v>
      </c>
      <c r="C17" s="9" t="s">
        <v>1891</v>
      </c>
      <c r="D17" s="9" t="s">
        <v>1886</v>
      </c>
      <c r="E17" s="9" t="s">
        <v>1892</v>
      </c>
      <c r="F17" s="9" t="s">
        <v>1879</v>
      </c>
      <c r="G17" s="9" t="s">
        <v>1880</v>
      </c>
      <c r="H17" s="9"/>
      <c r="I17" s="9"/>
      <c r="J17" s="9"/>
      <c r="K17" s="9"/>
      <c r="L17" s="9"/>
      <c r="M17" s="9"/>
      <c r="N17" s="9"/>
      <c r="O17" s="9"/>
      <c r="P17" s="242">
        <f t="shared" si="0"/>
        <v>0</v>
      </c>
      <c r="Q17" s="9"/>
      <c r="R17" s="9"/>
      <c r="S17" s="9"/>
      <c r="T17" s="9"/>
      <c r="U17" s="9"/>
      <c r="V17" s="9"/>
      <c r="W17" s="9">
        <v>1</v>
      </c>
      <c r="X17" s="383">
        <v>43525</v>
      </c>
      <c r="Y17" s="244">
        <f t="shared" si="1"/>
        <v>1</v>
      </c>
      <c r="Z17" s="9"/>
      <c r="AA17" s="9"/>
      <c r="AB17" s="9"/>
      <c r="AC17" s="9"/>
      <c r="AD17" s="9"/>
      <c r="AE17" s="9"/>
      <c r="AF17" s="9"/>
      <c r="AG17" s="9"/>
      <c r="AH17" s="244">
        <f t="shared" si="2"/>
        <v>0</v>
      </c>
      <c r="AI17" s="245"/>
      <c r="AJ17" s="9" t="s">
        <v>1881</v>
      </c>
      <c r="AK17" s="9"/>
      <c r="AL17" s="9"/>
      <c r="AM17" s="9"/>
      <c r="AN17" s="9"/>
      <c r="AO17" s="9"/>
      <c r="AP17" s="9"/>
      <c r="AQ17" s="9"/>
      <c r="AR17" s="9"/>
      <c r="AS17" s="246"/>
      <c r="AT17" s="195"/>
    </row>
    <row r="18" spans="1:46" s="1" customFormat="1" x14ac:dyDescent="0.2">
      <c r="A18" s="434" t="s">
        <v>1888</v>
      </c>
      <c r="B18" s="434" t="s">
        <v>1888</v>
      </c>
      <c r="C18" s="387" t="s">
        <v>1891</v>
      </c>
      <c r="D18" s="387" t="s">
        <v>1886</v>
      </c>
      <c r="E18" s="387" t="s">
        <v>1892</v>
      </c>
      <c r="F18" s="9" t="s">
        <v>1893</v>
      </c>
      <c r="G18" s="9" t="s">
        <v>1894</v>
      </c>
      <c r="H18" s="9"/>
      <c r="I18" s="9"/>
      <c r="J18" s="9"/>
      <c r="K18" s="9"/>
      <c r="L18" s="9"/>
      <c r="M18" s="9"/>
      <c r="N18" s="9"/>
      <c r="O18" s="9"/>
      <c r="P18" s="242">
        <f t="shared" si="0"/>
        <v>0</v>
      </c>
      <c r="Q18" s="9"/>
      <c r="R18" s="9"/>
      <c r="S18" s="9"/>
      <c r="T18" s="9"/>
      <c r="U18" s="9"/>
      <c r="V18" s="9">
        <v>1</v>
      </c>
      <c r="W18" s="9"/>
      <c r="X18" s="243">
        <v>43525</v>
      </c>
      <c r="Y18" s="244">
        <f t="shared" si="1"/>
        <v>1</v>
      </c>
      <c r="Z18" s="9"/>
      <c r="AA18" s="9"/>
      <c r="AB18" s="9"/>
      <c r="AC18" s="9"/>
      <c r="AD18" s="9"/>
      <c r="AE18" s="9"/>
      <c r="AF18" s="9"/>
      <c r="AG18" s="9"/>
      <c r="AH18" s="244">
        <f t="shared" si="2"/>
        <v>0</v>
      </c>
      <c r="AI18" s="245"/>
      <c r="AJ18" s="9" t="s">
        <v>1881</v>
      </c>
      <c r="AK18" s="9"/>
      <c r="AL18" s="9"/>
      <c r="AM18" s="9"/>
      <c r="AN18" s="9" t="s">
        <v>1899</v>
      </c>
      <c r="AO18" s="9"/>
      <c r="AP18" s="9"/>
      <c r="AQ18" s="9"/>
      <c r="AR18" s="9"/>
      <c r="AS18" s="246"/>
      <c r="AT18" s="195"/>
    </row>
    <row r="19" spans="1:46" s="1" customFormat="1" ht="25.5" x14ac:dyDescent="0.2">
      <c r="A19" s="434" t="s">
        <v>1888</v>
      </c>
      <c r="B19" s="458" t="s">
        <v>1888</v>
      </c>
      <c r="C19" s="9" t="s">
        <v>1895</v>
      </c>
      <c r="D19" s="9" t="s">
        <v>1886</v>
      </c>
      <c r="E19" s="440" t="s">
        <v>1896</v>
      </c>
      <c r="F19" s="9" t="s">
        <v>1879</v>
      </c>
      <c r="G19" s="9" t="s">
        <v>1880</v>
      </c>
      <c r="H19" s="9"/>
      <c r="I19" s="9"/>
      <c r="J19" s="9"/>
      <c r="K19" s="9"/>
      <c r="L19" s="9"/>
      <c r="M19" s="9"/>
      <c r="N19" s="9"/>
      <c r="O19" s="9"/>
      <c r="P19" s="242">
        <f>SUM($H19:$N19)</f>
        <v>0</v>
      </c>
      <c r="Q19" s="9"/>
      <c r="R19" s="9"/>
      <c r="S19" s="9"/>
      <c r="T19" s="9"/>
      <c r="U19" s="9"/>
      <c r="V19" s="9"/>
      <c r="W19" s="9">
        <v>1</v>
      </c>
      <c r="X19" s="383">
        <v>43525</v>
      </c>
      <c r="Y19" s="244">
        <f>SUM($Q19:$W19)</f>
        <v>1</v>
      </c>
      <c r="Z19" s="9"/>
      <c r="AA19" s="9"/>
      <c r="AB19" s="9"/>
      <c r="AC19" s="9"/>
      <c r="AD19" s="9"/>
      <c r="AE19" s="9"/>
      <c r="AF19" s="9">
        <v>1</v>
      </c>
      <c r="AG19" s="243">
        <v>43819</v>
      </c>
      <c r="AH19" s="244">
        <f>SUM($Z19:$AF19)</f>
        <v>1</v>
      </c>
      <c r="AI19" s="245"/>
      <c r="AJ19" s="9" t="s">
        <v>1881</v>
      </c>
      <c r="AK19" s="9"/>
      <c r="AL19" s="9"/>
      <c r="AM19" s="9"/>
      <c r="AN19" s="9"/>
      <c r="AO19" s="9"/>
      <c r="AP19" s="9"/>
      <c r="AQ19" s="9"/>
      <c r="AR19" s="9"/>
      <c r="AS19" s="246"/>
      <c r="AT19" s="195"/>
    </row>
    <row r="20" spans="1:46" s="1" customFormat="1" ht="25.5" x14ac:dyDescent="0.2">
      <c r="A20" s="434" t="s">
        <v>1888</v>
      </c>
      <c r="B20" s="458" t="s">
        <v>1888</v>
      </c>
      <c r="C20" s="9" t="s">
        <v>1897</v>
      </c>
      <c r="D20" s="9" t="s">
        <v>1886</v>
      </c>
      <c r="E20" s="441" t="s">
        <v>1898</v>
      </c>
      <c r="F20" s="9" t="s">
        <v>1879</v>
      </c>
      <c r="G20" s="9" t="s">
        <v>1880</v>
      </c>
      <c r="H20" s="9"/>
      <c r="I20" s="9"/>
      <c r="J20" s="9"/>
      <c r="K20" s="9"/>
      <c r="L20" s="9"/>
      <c r="M20" s="9"/>
      <c r="N20" s="9"/>
      <c r="O20" s="9"/>
      <c r="P20" s="242">
        <f t="shared" ref="P20:P83" si="3">SUM($H20:$N20)</f>
        <v>0</v>
      </c>
      <c r="Q20" s="9"/>
      <c r="R20" s="9"/>
      <c r="S20" s="9"/>
      <c r="T20" s="9"/>
      <c r="U20" s="9"/>
      <c r="V20" s="9"/>
      <c r="W20" s="9">
        <v>1</v>
      </c>
      <c r="X20" s="243">
        <v>43525</v>
      </c>
      <c r="Y20" s="244">
        <f t="shared" ref="Y20:Y83" si="4">SUM($Q20:$W20)</f>
        <v>1</v>
      </c>
      <c r="Z20" s="9"/>
      <c r="AA20" s="9"/>
      <c r="AB20" s="9"/>
      <c r="AC20" s="9"/>
      <c r="AD20" s="9"/>
      <c r="AE20" s="9"/>
      <c r="AF20" s="9">
        <v>1</v>
      </c>
      <c r="AG20" s="243">
        <v>43817</v>
      </c>
      <c r="AH20" s="244">
        <f t="shared" si="2"/>
        <v>1</v>
      </c>
      <c r="AI20" s="245"/>
      <c r="AJ20" s="9" t="s">
        <v>1881</v>
      </c>
      <c r="AK20" s="9"/>
      <c r="AL20" s="9"/>
      <c r="AM20" s="9"/>
      <c r="AN20" s="9"/>
      <c r="AO20" s="9"/>
      <c r="AP20" s="9"/>
      <c r="AQ20" s="9"/>
      <c r="AR20" s="9"/>
      <c r="AS20" s="246"/>
      <c r="AT20" s="195"/>
    </row>
    <row r="21" spans="1:46" s="1" customFormat="1" ht="25.5" x14ac:dyDescent="0.2">
      <c r="A21" s="434" t="s">
        <v>1888</v>
      </c>
      <c r="B21" s="434" t="s">
        <v>1888</v>
      </c>
      <c r="C21" s="387" t="s">
        <v>1897</v>
      </c>
      <c r="D21" s="387" t="s">
        <v>1886</v>
      </c>
      <c r="E21" s="439" t="s">
        <v>1898</v>
      </c>
      <c r="F21" s="9" t="s">
        <v>1893</v>
      </c>
      <c r="G21" s="9" t="s">
        <v>1894</v>
      </c>
      <c r="H21" s="9"/>
      <c r="I21" s="9"/>
      <c r="J21" s="9"/>
      <c r="K21" s="9"/>
      <c r="L21" s="9"/>
      <c r="M21" s="9"/>
      <c r="N21" s="9"/>
      <c r="O21" s="9"/>
      <c r="P21" s="242">
        <f t="shared" si="3"/>
        <v>0</v>
      </c>
      <c r="Q21" s="9"/>
      <c r="R21" s="9"/>
      <c r="S21" s="9"/>
      <c r="T21" s="9"/>
      <c r="U21" s="9"/>
      <c r="V21" s="9">
        <v>1</v>
      </c>
      <c r="W21" s="9"/>
      <c r="X21" s="243">
        <v>43525</v>
      </c>
      <c r="Y21" s="244">
        <f t="shared" si="4"/>
        <v>1</v>
      </c>
      <c r="Z21" s="9"/>
      <c r="AA21" s="9"/>
      <c r="AB21" s="9"/>
      <c r="AC21" s="9"/>
      <c r="AD21" s="9"/>
      <c r="AE21" s="9">
        <v>1</v>
      </c>
      <c r="AF21" s="9"/>
      <c r="AG21" s="243">
        <v>43817</v>
      </c>
      <c r="AH21" s="244">
        <f t="shared" si="2"/>
        <v>1</v>
      </c>
      <c r="AI21" s="245"/>
      <c r="AJ21" s="9" t="s">
        <v>1881</v>
      </c>
      <c r="AK21" s="9"/>
      <c r="AL21" s="9"/>
      <c r="AM21" s="9"/>
      <c r="AN21" s="9" t="s">
        <v>1899</v>
      </c>
      <c r="AO21" s="9"/>
      <c r="AP21" s="9"/>
      <c r="AQ21" s="9"/>
      <c r="AR21" s="9"/>
      <c r="AS21" s="246"/>
      <c r="AT21" s="195"/>
    </row>
    <row r="22" spans="1:46" s="1" customFormat="1" ht="25.5" x14ac:dyDescent="0.2">
      <c r="A22" s="434" t="s">
        <v>1888</v>
      </c>
      <c r="B22" s="458" t="s">
        <v>1888</v>
      </c>
      <c r="C22" s="9" t="s">
        <v>1900</v>
      </c>
      <c r="D22" s="9" t="s">
        <v>1886</v>
      </c>
      <c r="E22" s="442" t="s">
        <v>1901</v>
      </c>
      <c r="F22" s="9" t="s">
        <v>1879</v>
      </c>
      <c r="G22" s="9" t="s">
        <v>1880</v>
      </c>
      <c r="H22" s="9"/>
      <c r="I22" s="9"/>
      <c r="J22" s="9"/>
      <c r="K22" s="9"/>
      <c r="L22" s="9"/>
      <c r="M22" s="9"/>
      <c r="N22" s="9"/>
      <c r="O22" s="243"/>
      <c r="P22" s="242">
        <f t="shared" si="3"/>
        <v>0</v>
      </c>
      <c r="Q22" s="9"/>
      <c r="R22" s="9"/>
      <c r="S22" s="9"/>
      <c r="T22" s="9"/>
      <c r="U22" s="9"/>
      <c r="V22" s="9"/>
      <c r="W22" s="9">
        <v>1</v>
      </c>
      <c r="X22" s="243">
        <v>43525</v>
      </c>
      <c r="Y22" s="244">
        <f t="shared" si="4"/>
        <v>1</v>
      </c>
      <c r="Z22" s="9"/>
      <c r="AA22" s="9"/>
      <c r="AB22" s="9"/>
      <c r="AC22" s="9"/>
      <c r="AD22" s="9"/>
      <c r="AE22" s="9"/>
      <c r="AF22" s="9">
        <v>1</v>
      </c>
      <c r="AG22" s="243">
        <v>43817</v>
      </c>
      <c r="AH22" s="244">
        <f t="shared" si="2"/>
        <v>1</v>
      </c>
      <c r="AI22" s="245"/>
      <c r="AJ22" s="9" t="s">
        <v>1881</v>
      </c>
      <c r="AK22" s="9"/>
      <c r="AL22" s="9"/>
      <c r="AM22" s="9"/>
      <c r="AN22" s="9"/>
      <c r="AO22" s="9"/>
      <c r="AP22" s="9"/>
      <c r="AQ22" s="9"/>
      <c r="AR22" s="9"/>
      <c r="AS22" s="246"/>
      <c r="AT22" s="195"/>
    </row>
    <row r="23" spans="1:46" s="1" customFormat="1" ht="25.5" x14ac:dyDescent="0.2">
      <c r="A23" s="434" t="s">
        <v>1888</v>
      </c>
      <c r="B23" s="434" t="s">
        <v>1888</v>
      </c>
      <c r="C23" s="387" t="s">
        <v>1900</v>
      </c>
      <c r="D23" s="387" t="s">
        <v>1886</v>
      </c>
      <c r="E23" s="439" t="s">
        <v>1901</v>
      </c>
      <c r="F23" s="9" t="s">
        <v>1893</v>
      </c>
      <c r="G23" s="9" t="s">
        <v>1894</v>
      </c>
      <c r="H23" s="9"/>
      <c r="I23" s="9"/>
      <c r="J23" s="9"/>
      <c r="K23" s="9"/>
      <c r="L23" s="9"/>
      <c r="M23" s="9"/>
      <c r="N23" s="9"/>
      <c r="O23" s="9"/>
      <c r="P23" s="242">
        <f t="shared" si="3"/>
        <v>0</v>
      </c>
      <c r="Q23" s="9"/>
      <c r="R23" s="9"/>
      <c r="S23" s="9"/>
      <c r="T23" s="9"/>
      <c r="U23" s="9"/>
      <c r="V23" s="9">
        <v>1</v>
      </c>
      <c r="W23" s="9"/>
      <c r="X23" s="243">
        <v>43525</v>
      </c>
      <c r="Y23" s="244">
        <f t="shared" si="4"/>
        <v>1</v>
      </c>
      <c r="Z23" s="9"/>
      <c r="AA23" s="9"/>
      <c r="AB23" s="9"/>
      <c r="AC23" s="9"/>
      <c r="AD23" s="9"/>
      <c r="AE23" s="9">
        <v>1</v>
      </c>
      <c r="AF23" s="9"/>
      <c r="AG23" s="243">
        <v>43817</v>
      </c>
      <c r="AH23" s="244">
        <f t="shared" si="2"/>
        <v>1</v>
      </c>
      <c r="AI23" s="245"/>
      <c r="AJ23" s="9" t="s">
        <v>1881</v>
      </c>
      <c r="AK23" s="9"/>
      <c r="AL23" s="9"/>
      <c r="AM23" s="9"/>
      <c r="AN23" s="9" t="s">
        <v>1899</v>
      </c>
      <c r="AO23" s="9"/>
      <c r="AP23" s="9"/>
      <c r="AQ23" s="9"/>
      <c r="AR23" s="9"/>
      <c r="AS23" s="246"/>
      <c r="AT23" s="195"/>
    </row>
    <row r="24" spans="1:46" s="1" customFormat="1" ht="25.5" x14ac:dyDescent="0.2">
      <c r="A24" s="434" t="s">
        <v>1888</v>
      </c>
      <c r="B24" s="458" t="s">
        <v>1888</v>
      </c>
      <c r="C24" s="9" t="s">
        <v>1902</v>
      </c>
      <c r="D24" s="9" t="s">
        <v>1886</v>
      </c>
      <c r="E24" s="443" t="s">
        <v>1903</v>
      </c>
      <c r="F24" s="9" t="s">
        <v>1879</v>
      </c>
      <c r="G24" s="9" t="s">
        <v>1880</v>
      </c>
      <c r="H24" s="9"/>
      <c r="I24" s="9"/>
      <c r="J24" s="9"/>
      <c r="K24" s="9"/>
      <c r="L24" s="9"/>
      <c r="M24" s="9"/>
      <c r="N24" s="9"/>
      <c r="O24" s="9"/>
      <c r="P24" s="242">
        <f t="shared" si="3"/>
        <v>0</v>
      </c>
      <c r="Q24" s="9"/>
      <c r="R24" s="9"/>
      <c r="S24" s="9"/>
      <c r="T24" s="9"/>
      <c r="U24" s="9"/>
      <c r="V24" s="9"/>
      <c r="W24" s="9">
        <v>1</v>
      </c>
      <c r="X24" s="243">
        <v>43525</v>
      </c>
      <c r="Y24" s="244">
        <f t="shared" si="4"/>
        <v>1</v>
      </c>
      <c r="Z24" s="9"/>
      <c r="AA24" s="9"/>
      <c r="AB24" s="9"/>
      <c r="AC24" s="9"/>
      <c r="AD24" s="9"/>
      <c r="AE24" s="9"/>
      <c r="AF24" s="9">
        <v>1</v>
      </c>
      <c r="AG24" s="243">
        <v>43819</v>
      </c>
      <c r="AH24" s="244">
        <f t="shared" si="2"/>
        <v>1</v>
      </c>
      <c r="AI24" s="245"/>
      <c r="AJ24" s="9" t="s">
        <v>1881</v>
      </c>
      <c r="AK24" s="9"/>
      <c r="AL24" s="9"/>
      <c r="AM24" s="9"/>
      <c r="AN24" s="9"/>
      <c r="AO24" s="9"/>
      <c r="AP24" s="9"/>
      <c r="AQ24" s="9"/>
      <c r="AR24" s="9"/>
      <c r="AS24" s="246"/>
      <c r="AT24" s="195"/>
    </row>
    <row r="25" spans="1:46" s="1" customFormat="1" ht="25.5" x14ac:dyDescent="0.2">
      <c r="A25" s="434" t="s">
        <v>1888</v>
      </c>
      <c r="B25" s="458" t="s">
        <v>1888</v>
      </c>
      <c r="C25" s="9" t="s">
        <v>1904</v>
      </c>
      <c r="D25" s="9" t="s">
        <v>1886</v>
      </c>
      <c r="E25" s="444" t="s">
        <v>1905</v>
      </c>
      <c r="F25" s="9" t="s">
        <v>1879</v>
      </c>
      <c r="G25" s="9" t="s">
        <v>1880</v>
      </c>
      <c r="H25" s="9"/>
      <c r="I25" s="9"/>
      <c r="J25" s="9"/>
      <c r="K25" s="9"/>
      <c r="L25" s="9"/>
      <c r="M25" s="9"/>
      <c r="N25" s="9"/>
      <c r="O25" s="9"/>
      <c r="P25" s="242">
        <f t="shared" si="3"/>
        <v>0</v>
      </c>
      <c r="Q25" s="9"/>
      <c r="R25" s="9"/>
      <c r="S25" s="9"/>
      <c r="T25" s="9"/>
      <c r="U25" s="9"/>
      <c r="V25" s="9"/>
      <c r="W25" s="9">
        <v>1</v>
      </c>
      <c r="X25" s="243">
        <v>43525</v>
      </c>
      <c r="Y25" s="244">
        <f t="shared" si="4"/>
        <v>1</v>
      </c>
      <c r="Z25" s="9"/>
      <c r="AA25" s="9"/>
      <c r="AB25" s="9"/>
      <c r="AC25" s="9"/>
      <c r="AD25" s="9"/>
      <c r="AE25" s="9"/>
      <c r="AF25" s="9">
        <v>1</v>
      </c>
      <c r="AG25" s="243">
        <v>43817</v>
      </c>
      <c r="AH25" s="244">
        <f t="shared" si="2"/>
        <v>1</v>
      </c>
      <c r="AI25" s="245"/>
      <c r="AJ25" s="9" t="s">
        <v>1881</v>
      </c>
      <c r="AK25" s="9"/>
      <c r="AL25" s="9"/>
      <c r="AM25" s="9"/>
      <c r="AN25" s="9"/>
      <c r="AO25" s="9"/>
      <c r="AP25" s="9"/>
      <c r="AQ25" s="9"/>
      <c r="AR25" s="9"/>
      <c r="AS25" s="246"/>
      <c r="AT25" s="195"/>
    </row>
    <row r="26" spans="1:46" s="1" customFormat="1" ht="25.5" x14ac:dyDescent="0.2">
      <c r="A26" s="434" t="s">
        <v>1888</v>
      </c>
      <c r="B26" s="434" t="s">
        <v>1888</v>
      </c>
      <c r="C26" s="387" t="s">
        <v>1904</v>
      </c>
      <c r="D26" s="387" t="s">
        <v>1886</v>
      </c>
      <c r="E26" s="439" t="s">
        <v>1905</v>
      </c>
      <c r="F26" s="9" t="s">
        <v>1893</v>
      </c>
      <c r="G26" s="9" t="s">
        <v>1894</v>
      </c>
      <c r="H26" s="9"/>
      <c r="I26" s="9"/>
      <c r="J26" s="9"/>
      <c r="K26" s="9"/>
      <c r="L26" s="9"/>
      <c r="M26" s="9"/>
      <c r="N26" s="9"/>
      <c r="O26" s="9"/>
      <c r="P26" s="242">
        <f t="shared" si="3"/>
        <v>0</v>
      </c>
      <c r="Q26" s="9"/>
      <c r="R26" s="9"/>
      <c r="S26" s="9"/>
      <c r="T26" s="9"/>
      <c r="U26" s="9"/>
      <c r="V26" s="9">
        <v>1</v>
      </c>
      <c r="W26" s="9"/>
      <c r="X26" s="243">
        <v>43525</v>
      </c>
      <c r="Y26" s="244">
        <f t="shared" si="4"/>
        <v>1</v>
      </c>
      <c r="Z26" s="9"/>
      <c r="AA26" s="9"/>
      <c r="AB26" s="9"/>
      <c r="AC26" s="9"/>
      <c r="AD26" s="9"/>
      <c r="AE26" s="9">
        <v>1</v>
      </c>
      <c r="AF26" s="9"/>
      <c r="AG26" s="243">
        <v>43817</v>
      </c>
      <c r="AH26" s="244">
        <f t="shared" si="2"/>
        <v>1</v>
      </c>
      <c r="AI26" s="245"/>
      <c r="AJ26" s="9" t="s">
        <v>1881</v>
      </c>
      <c r="AK26" s="9"/>
      <c r="AL26" s="9"/>
      <c r="AM26" s="9"/>
      <c r="AN26" s="9" t="s">
        <v>1906</v>
      </c>
      <c r="AO26" s="9"/>
      <c r="AP26" s="9"/>
      <c r="AQ26" s="9"/>
      <c r="AR26" s="9"/>
      <c r="AS26" s="246"/>
      <c r="AT26" s="195"/>
    </row>
    <row r="27" spans="1:46" s="1" customFormat="1" ht="25.5" x14ac:dyDescent="0.2">
      <c r="A27" s="434" t="s">
        <v>1888</v>
      </c>
      <c r="B27" s="458" t="s">
        <v>1888</v>
      </c>
      <c r="C27" s="9" t="s">
        <v>1907</v>
      </c>
      <c r="D27" s="9" t="s">
        <v>1886</v>
      </c>
      <c r="E27" s="445" t="s">
        <v>1908</v>
      </c>
      <c r="F27" s="9" t="s">
        <v>1879</v>
      </c>
      <c r="G27" s="9" t="s">
        <v>1880</v>
      </c>
      <c r="H27" s="9"/>
      <c r="I27" s="9"/>
      <c r="J27" s="9"/>
      <c r="K27" s="9"/>
      <c r="L27" s="9"/>
      <c r="M27" s="9"/>
      <c r="N27" s="9"/>
      <c r="O27" s="9"/>
      <c r="P27" s="242">
        <f t="shared" si="3"/>
        <v>0</v>
      </c>
      <c r="Q27" s="9"/>
      <c r="R27" s="9"/>
      <c r="S27" s="9"/>
      <c r="T27" s="9"/>
      <c r="U27" s="9"/>
      <c r="V27" s="9"/>
      <c r="W27" s="9">
        <v>1</v>
      </c>
      <c r="X27" s="243">
        <v>43525</v>
      </c>
      <c r="Y27" s="244">
        <f t="shared" si="4"/>
        <v>1</v>
      </c>
      <c r="Z27" s="9"/>
      <c r="AA27" s="9"/>
      <c r="AB27" s="9"/>
      <c r="AC27" s="9"/>
      <c r="AD27" s="9"/>
      <c r="AE27" s="9"/>
      <c r="AF27" s="9">
        <v>1</v>
      </c>
      <c r="AG27" s="243">
        <v>43819</v>
      </c>
      <c r="AH27" s="244">
        <f t="shared" si="2"/>
        <v>1</v>
      </c>
      <c r="AI27" s="245"/>
      <c r="AJ27" s="9" t="s">
        <v>1881</v>
      </c>
      <c r="AK27" s="9"/>
      <c r="AL27" s="9"/>
      <c r="AM27" s="9"/>
      <c r="AN27" s="9"/>
      <c r="AO27" s="9"/>
      <c r="AP27" s="9"/>
      <c r="AQ27" s="9"/>
      <c r="AR27" s="9"/>
      <c r="AS27" s="246"/>
      <c r="AT27" s="195"/>
    </row>
    <row r="28" spans="1:46" s="1" customFormat="1" ht="25.5" x14ac:dyDescent="0.2">
      <c r="A28" s="434" t="s">
        <v>1888</v>
      </c>
      <c r="B28" s="458" t="s">
        <v>1888</v>
      </c>
      <c r="C28" s="9" t="s">
        <v>1909</v>
      </c>
      <c r="D28" s="9" t="s">
        <v>1886</v>
      </c>
      <c r="E28" s="446" t="s">
        <v>1910</v>
      </c>
      <c r="F28" s="9" t="s">
        <v>1879</v>
      </c>
      <c r="G28" s="9" t="s">
        <v>1880</v>
      </c>
      <c r="H28" s="9"/>
      <c r="I28" s="9"/>
      <c r="J28" s="9"/>
      <c r="K28" s="9"/>
      <c r="L28" s="9"/>
      <c r="M28" s="9"/>
      <c r="N28" s="9"/>
      <c r="O28" s="9"/>
      <c r="P28" s="242">
        <f t="shared" si="3"/>
        <v>0</v>
      </c>
      <c r="Q28" s="9"/>
      <c r="R28" s="9"/>
      <c r="S28" s="9"/>
      <c r="T28" s="9"/>
      <c r="U28" s="9"/>
      <c r="V28" s="9"/>
      <c r="W28" s="9">
        <v>1</v>
      </c>
      <c r="X28" s="243">
        <v>43525</v>
      </c>
      <c r="Y28" s="244">
        <f t="shared" si="4"/>
        <v>1</v>
      </c>
      <c r="Z28" s="9"/>
      <c r="AA28" s="9"/>
      <c r="AB28" s="9"/>
      <c r="AC28" s="9"/>
      <c r="AD28" s="9"/>
      <c r="AE28" s="9"/>
      <c r="AF28" s="9"/>
      <c r="AG28" s="9"/>
      <c r="AH28" s="244">
        <f t="shared" si="2"/>
        <v>0</v>
      </c>
      <c r="AI28" s="245"/>
      <c r="AJ28" s="9" t="s">
        <v>1881</v>
      </c>
      <c r="AK28" s="9"/>
      <c r="AL28" s="9"/>
      <c r="AM28" s="9"/>
      <c r="AN28" s="9"/>
      <c r="AO28" s="9"/>
      <c r="AP28" s="9"/>
      <c r="AQ28" s="9"/>
      <c r="AR28" s="9"/>
      <c r="AS28" s="246"/>
      <c r="AT28" s="195"/>
    </row>
    <row r="29" spans="1:46" s="1" customFormat="1" ht="25.5" x14ac:dyDescent="0.2">
      <c r="A29" s="434" t="s">
        <v>1888</v>
      </c>
      <c r="B29" s="434" t="s">
        <v>1888</v>
      </c>
      <c r="C29" s="387" t="s">
        <v>1909</v>
      </c>
      <c r="D29" s="387" t="s">
        <v>1886</v>
      </c>
      <c r="E29" s="439" t="s">
        <v>1910</v>
      </c>
      <c r="F29" s="9" t="s">
        <v>1893</v>
      </c>
      <c r="G29" s="9" t="s">
        <v>1894</v>
      </c>
      <c r="H29" s="9"/>
      <c r="I29" s="9"/>
      <c r="J29" s="9"/>
      <c r="K29" s="9"/>
      <c r="L29" s="9"/>
      <c r="M29" s="9"/>
      <c r="N29" s="9"/>
      <c r="O29" s="9"/>
      <c r="P29" s="242">
        <f t="shared" si="3"/>
        <v>0</v>
      </c>
      <c r="Q29" s="9"/>
      <c r="R29" s="9"/>
      <c r="S29" s="9"/>
      <c r="T29" s="9"/>
      <c r="U29" s="9"/>
      <c r="V29" s="9">
        <v>1</v>
      </c>
      <c r="W29" s="9"/>
      <c r="X29" s="243">
        <v>43525</v>
      </c>
      <c r="Y29" s="244">
        <f t="shared" si="4"/>
        <v>1</v>
      </c>
      <c r="Z29" s="9"/>
      <c r="AA29" s="9"/>
      <c r="AB29" s="9"/>
      <c r="AC29" s="9"/>
      <c r="AD29" s="9"/>
      <c r="AE29" s="9"/>
      <c r="AF29" s="9"/>
      <c r="AG29" s="9"/>
      <c r="AH29" s="244">
        <f t="shared" si="2"/>
        <v>0</v>
      </c>
      <c r="AI29" s="245"/>
      <c r="AJ29" s="9" t="s">
        <v>1881</v>
      </c>
      <c r="AK29" s="9"/>
      <c r="AL29" s="9"/>
      <c r="AM29" s="9"/>
      <c r="AN29" s="9" t="s">
        <v>1899</v>
      </c>
      <c r="AO29" s="9"/>
      <c r="AP29" s="9"/>
      <c r="AQ29" s="9"/>
      <c r="AR29" s="9"/>
      <c r="AS29" s="246"/>
      <c r="AT29" s="195"/>
    </row>
    <row r="30" spans="1:46" s="1" customFormat="1" ht="25.5" x14ac:dyDescent="0.2">
      <c r="A30" s="9"/>
      <c r="B30" s="447" t="s">
        <v>1911</v>
      </c>
      <c r="C30" s="9" t="s">
        <v>1912</v>
      </c>
      <c r="D30" s="9"/>
      <c r="E30" s="448" t="s">
        <v>1913</v>
      </c>
      <c r="F30" s="9" t="s">
        <v>1893</v>
      </c>
      <c r="G30" s="9" t="s">
        <v>1894</v>
      </c>
      <c r="H30" s="9"/>
      <c r="I30" s="9"/>
      <c r="J30" s="9"/>
      <c r="K30" s="9"/>
      <c r="L30" s="9"/>
      <c r="M30" s="9"/>
      <c r="N30" s="9"/>
      <c r="O30" s="9"/>
      <c r="P30" s="242">
        <f t="shared" si="3"/>
        <v>0</v>
      </c>
      <c r="Q30" s="9"/>
      <c r="R30" s="9"/>
      <c r="S30" s="9"/>
      <c r="T30" s="9"/>
      <c r="U30" s="9"/>
      <c r="V30" s="9">
        <v>1</v>
      </c>
      <c r="W30" s="9"/>
      <c r="X30" s="243">
        <v>43537</v>
      </c>
      <c r="Y30" s="244">
        <f t="shared" si="4"/>
        <v>1</v>
      </c>
      <c r="Z30" s="9"/>
      <c r="AA30" s="9"/>
      <c r="AB30" s="9"/>
      <c r="AC30" s="9"/>
      <c r="AD30" s="9"/>
      <c r="AE30" s="9"/>
      <c r="AF30" s="9"/>
      <c r="AG30" s="9"/>
      <c r="AH30" s="244">
        <f t="shared" si="2"/>
        <v>0</v>
      </c>
      <c r="AI30" s="245"/>
      <c r="AJ30" s="9" t="s">
        <v>1881</v>
      </c>
      <c r="AK30" s="9"/>
      <c r="AL30" s="9"/>
      <c r="AM30" s="9"/>
      <c r="AN30" s="9" t="s">
        <v>1899</v>
      </c>
      <c r="AO30" s="9"/>
      <c r="AP30" s="9"/>
      <c r="AQ30" s="9"/>
      <c r="AR30" s="9"/>
      <c r="AS30" s="246"/>
      <c r="AT30" s="195"/>
    </row>
    <row r="31" spans="1:46" s="1" customFormat="1" x14ac:dyDescent="0.2">
      <c r="A31" s="9"/>
      <c r="B31" s="449" t="s">
        <v>1914</v>
      </c>
      <c r="C31" s="9" t="s">
        <v>1915</v>
      </c>
      <c r="D31" s="9"/>
      <c r="E31" s="450" t="s">
        <v>1916</v>
      </c>
      <c r="F31" s="9" t="s">
        <v>1917</v>
      </c>
      <c r="G31" s="9" t="s">
        <v>1880</v>
      </c>
      <c r="H31" s="9"/>
      <c r="I31" s="9"/>
      <c r="J31" s="9"/>
      <c r="K31" s="9"/>
      <c r="L31" s="9"/>
      <c r="M31" s="9"/>
      <c r="N31" s="9"/>
      <c r="O31" s="9"/>
      <c r="P31" s="242">
        <f t="shared" si="3"/>
        <v>0</v>
      </c>
      <c r="Q31" s="9"/>
      <c r="R31" s="9"/>
      <c r="S31" s="9"/>
      <c r="T31" s="9"/>
      <c r="U31" s="9"/>
      <c r="V31" s="9"/>
      <c r="W31" s="9">
        <v>1</v>
      </c>
      <c r="X31" s="243">
        <v>43567</v>
      </c>
      <c r="Y31" s="244">
        <f t="shared" si="4"/>
        <v>1</v>
      </c>
      <c r="Z31" s="9"/>
      <c r="AA31" s="9"/>
      <c r="AB31" s="9"/>
      <c r="AC31" s="9"/>
      <c r="AD31" s="9"/>
      <c r="AE31" s="9"/>
      <c r="AF31" s="9"/>
      <c r="AG31" s="9"/>
      <c r="AH31" s="244">
        <f t="shared" si="2"/>
        <v>0</v>
      </c>
      <c r="AI31" s="245"/>
      <c r="AJ31" s="9" t="s">
        <v>1881</v>
      </c>
      <c r="AK31" s="9"/>
      <c r="AL31" s="9"/>
      <c r="AM31" s="9"/>
      <c r="AN31" s="9"/>
      <c r="AO31" s="9"/>
      <c r="AP31" s="9"/>
      <c r="AQ31" s="9"/>
      <c r="AR31" s="9"/>
      <c r="AS31" s="246"/>
      <c r="AT31" s="195"/>
    </row>
    <row r="32" spans="1:46" s="1" customFormat="1" x14ac:dyDescent="0.2">
      <c r="A32" s="9"/>
      <c r="B32" s="451" t="s">
        <v>1918</v>
      </c>
      <c r="C32" s="9" t="s">
        <v>1919</v>
      </c>
      <c r="D32" s="9"/>
      <c r="E32" s="452" t="s">
        <v>1920</v>
      </c>
      <c r="F32" s="9" t="s">
        <v>1917</v>
      </c>
      <c r="G32" s="9" t="s">
        <v>1880</v>
      </c>
      <c r="H32" s="9"/>
      <c r="I32" s="9"/>
      <c r="J32" s="9"/>
      <c r="K32" s="9"/>
      <c r="L32" s="9"/>
      <c r="M32" s="9"/>
      <c r="N32" s="9"/>
      <c r="O32" s="9"/>
      <c r="P32" s="242">
        <f t="shared" si="3"/>
        <v>0</v>
      </c>
      <c r="Q32" s="9"/>
      <c r="R32" s="9"/>
      <c r="S32" s="9"/>
      <c r="T32" s="9"/>
      <c r="U32" s="9"/>
      <c r="V32" s="9"/>
      <c r="W32" s="9">
        <v>1</v>
      </c>
      <c r="X32" s="243">
        <v>43567</v>
      </c>
      <c r="Y32" s="244">
        <f t="shared" si="4"/>
        <v>1</v>
      </c>
      <c r="Z32" s="9"/>
      <c r="AA32" s="9"/>
      <c r="AB32" s="9"/>
      <c r="AC32" s="9"/>
      <c r="AD32" s="9"/>
      <c r="AE32" s="9"/>
      <c r="AF32" s="9"/>
      <c r="AG32" s="9"/>
      <c r="AH32" s="244">
        <f t="shared" si="2"/>
        <v>0</v>
      </c>
      <c r="AI32" s="245"/>
      <c r="AJ32" s="9" t="s">
        <v>1881</v>
      </c>
      <c r="AK32" s="9"/>
      <c r="AL32" s="9"/>
      <c r="AM32" s="9"/>
      <c r="AN32" s="9"/>
      <c r="AO32" s="9"/>
      <c r="AP32" s="9"/>
      <c r="AQ32" s="9"/>
      <c r="AR32" s="9"/>
      <c r="AS32" s="246"/>
      <c r="AT32" s="195"/>
    </row>
    <row r="33" spans="1:132" s="247" customFormat="1" x14ac:dyDescent="0.2">
      <c r="A33" s="468">
        <v>72656050</v>
      </c>
      <c r="B33" s="458" t="s">
        <v>1921</v>
      </c>
      <c r="C33" s="9" t="s">
        <v>1922</v>
      </c>
      <c r="D33" s="9" t="s">
        <v>1923</v>
      </c>
      <c r="E33" s="453" t="s">
        <v>1924</v>
      </c>
      <c r="F33" s="9" t="s">
        <v>1917</v>
      </c>
      <c r="G33" s="9" t="s">
        <v>1880</v>
      </c>
      <c r="H33" s="9"/>
      <c r="I33" s="9"/>
      <c r="J33" s="9"/>
      <c r="K33" s="9"/>
      <c r="L33" s="9"/>
      <c r="M33" s="9"/>
      <c r="N33" s="9"/>
      <c r="O33" s="9"/>
      <c r="P33" s="242">
        <f t="shared" si="3"/>
        <v>0</v>
      </c>
      <c r="Q33" s="9"/>
      <c r="R33" s="9"/>
      <c r="S33" s="9"/>
      <c r="T33" s="9"/>
      <c r="U33" s="9"/>
      <c r="V33" s="9"/>
      <c r="W33" s="9">
        <v>1</v>
      </c>
      <c r="X33" s="243">
        <v>43571</v>
      </c>
      <c r="Y33" s="244">
        <f t="shared" si="4"/>
        <v>1</v>
      </c>
      <c r="Z33" s="9"/>
      <c r="AA33" s="9"/>
      <c r="AB33" s="9"/>
      <c r="AC33" s="9"/>
      <c r="AD33" s="9"/>
      <c r="AE33" s="9"/>
      <c r="AF33" s="9"/>
      <c r="AG33" s="9"/>
      <c r="AH33" s="244">
        <f t="shared" si="2"/>
        <v>0</v>
      </c>
      <c r="AI33" s="245"/>
      <c r="AJ33" s="9" t="s">
        <v>1881</v>
      </c>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468">
        <v>72656049</v>
      </c>
      <c r="B34" s="458" t="s">
        <v>1921</v>
      </c>
      <c r="C34" s="9" t="s">
        <v>1925</v>
      </c>
      <c r="D34" s="9" t="s">
        <v>1923</v>
      </c>
      <c r="E34" s="454" t="s">
        <v>1926</v>
      </c>
      <c r="F34" s="9" t="s">
        <v>1917</v>
      </c>
      <c r="G34" s="9" t="s">
        <v>1880</v>
      </c>
      <c r="H34" s="9"/>
      <c r="I34" s="9"/>
      <c r="J34" s="9"/>
      <c r="K34" s="9"/>
      <c r="L34" s="9"/>
      <c r="M34" s="9"/>
      <c r="N34" s="9"/>
      <c r="O34" s="9"/>
      <c r="P34" s="242">
        <f t="shared" si="3"/>
        <v>0</v>
      </c>
      <c r="Q34" s="9"/>
      <c r="R34" s="9"/>
      <c r="S34" s="9"/>
      <c r="T34" s="9"/>
      <c r="U34" s="9"/>
      <c r="V34" s="9"/>
      <c r="W34" s="9">
        <v>1</v>
      </c>
      <c r="X34" s="243">
        <v>43571</v>
      </c>
      <c r="Y34" s="244">
        <f t="shared" si="4"/>
        <v>1</v>
      </c>
      <c r="Z34" s="9"/>
      <c r="AA34" s="9"/>
      <c r="AB34" s="9"/>
      <c r="AC34" s="9"/>
      <c r="AD34" s="9"/>
      <c r="AE34" s="9"/>
      <c r="AF34" s="9"/>
      <c r="AG34" s="9"/>
      <c r="AH34" s="244">
        <f t="shared" si="2"/>
        <v>0</v>
      </c>
      <c r="AI34" s="245"/>
      <c r="AJ34" s="9" t="s">
        <v>1881</v>
      </c>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51" x14ac:dyDescent="0.2">
      <c r="A35" s="468">
        <v>72656048</v>
      </c>
      <c r="B35" s="458" t="s">
        <v>1921</v>
      </c>
      <c r="C35" s="9" t="s">
        <v>1927</v>
      </c>
      <c r="D35" s="9" t="s">
        <v>1923</v>
      </c>
      <c r="E35" s="455" t="s">
        <v>1928</v>
      </c>
      <c r="F35" s="9" t="s">
        <v>1917</v>
      </c>
      <c r="G35" s="9" t="s">
        <v>1880</v>
      </c>
      <c r="H35" s="9"/>
      <c r="I35" s="9"/>
      <c r="J35" s="9"/>
      <c r="K35" s="9"/>
      <c r="L35" s="9"/>
      <c r="M35" s="9"/>
      <c r="N35" s="9"/>
      <c r="O35" s="9"/>
      <c r="P35" s="242">
        <f t="shared" si="3"/>
        <v>0</v>
      </c>
      <c r="Q35" s="9"/>
      <c r="R35" s="9"/>
      <c r="S35" s="9">
        <v>1</v>
      </c>
      <c r="T35" s="9"/>
      <c r="U35" s="9"/>
      <c r="V35" s="9"/>
      <c r="W35" s="9"/>
      <c r="X35" s="243">
        <v>43571</v>
      </c>
      <c r="Y35" s="244">
        <f t="shared" si="4"/>
        <v>1</v>
      </c>
      <c r="Z35" s="9"/>
      <c r="AA35" s="9"/>
      <c r="AB35" s="9"/>
      <c r="AC35" s="9"/>
      <c r="AD35" s="9"/>
      <c r="AE35" s="9"/>
      <c r="AF35" s="9"/>
      <c r="AG35" s="9"/>
      <c r="AH35" s="244">
        <f t="shared" si="2"/>
        <v>0</v>
      </c>
      <c r="AI35" s="245"/>
      <c r="AJ35" s="9" t="s">
        <v>1881</v>
      </c>
      <c r="AK35" s="9"/>
      <c r="AL35" s="9"/>
      <c r="AM35" s="9" t="s">
        <v>1257</v>
      </c>
      <c r="AN35" s="9"/>
      <c r="AO35" s="9">
        <v>45</v>
      </c>
      <c r="AP35" s="9"/>
      <c r="AQ35" s="9"/>
      <c r="AR35" s="9"/>
      <c r="AS35" s="246" t="s">
        <v>1929</v>
      </c>
      <c r="AT35" s="268"/>
    </row>
    <row r="36" spans="1:132" s="70" customFormat="1" ht="16.899999999999999" customHeight="1" x14ac:dyDescent="0.2">
      <c r="A36" s="468">
        <v>72656047</v>
      </c>
      <c r="B36" s="458" t="s">
        <v>1921</v>
      </c>
      <c r="C36" s="9" t="s">
        <v>1930</v>
      </c>
      <c r="D36" s="9" t="s">
        <v>1923</v>
      </c>
      <c r="E36" s="456" t="s">
        <v>1931</v>
      </c>
      <c r="F36" s="9" t="s">
        <v>1917</v>
      </c>
      <c r="G36" s="9" t="s">
        <v>1880</v>
      </c>
      <c r="H36" s="9"/>
      <c r="I36" s="9"/>
      <c r="J36" s="9"/>
      <c r="K36" s="9"/>
      <c r="L36" s="9"/>
      <c r="M36" s="9"/>
      <c r="N36" s="9"/>
      <c r="O36" s="9"/>
      <c r="P36" s="242">
        <f t="shared" si="3"/>
        <v>0</v>
      </c>
      <c r="Q36" s="9"/>
      <c r="R36" s="9"/>
      <c r="S36" s="9"/>
      <c r="T36" s="9"/>
      <c r="U36" s="9"/>
      <c r="V36" s="9"/>
      <c r="W36" s="9">
        <v>1</v>
      </c>
      <c r="X36" s="243">
        <v>43571</v>
      </c>
      <c r="Y36" s="244">
        <f t="shared" si="4"/>
        <v>1</v>
      </c>
      <c r="Z36" s="9"/>
      <c r="AA36" s="9"/>
      <c r="AB36" s="9"/>
      <c r="AC36" s="9"/>
      <c r="AD36" s="9"/>
      <c r="AE36" s="9"/>
      <c r="AF36" s="9"/>
      <c r="AG36" s="9"/>
      <c r="AH36" s="244">
        <f t="shared" si="2"/>
        <v>0</v>
      </c>
      <c r="AI36" s="245"/>
      <c r="AJ36" s="9" t="s">
        <v>1881</v>
      </c>
      <c r="AK36" s="9"/>
      <c r="AL36" s="9"/>
      <c r="AM36" s="9"/>
      <c r="AN36" s="9"/>
      <c r="AO36" s="9"/>
      <c r="AP36" s="9"/>
      <c r="AQ36" s="9"/>
      <c r="AR36" s="9"/>
      <c r="AS36" s="246"/>
      <c r="AT36" s="268"/>
    </row>
    <row r="37" spans="1:132" s="70" customFormat="1" x14ac:dyDescent="0.2">
      <c r="A37" s="468">
        <v>72656046</v>
      </c>
      <c r="B37" s="458" t="s">
        <v>1921</v>
      </c>
      <c r="C37" s="9" t="s">
        <v>1932</v>
      </c>
      <c r="D37" s="9" t="s">
        <v>1923</v>
      </c>
      <c r="E37" s="457" t="s">
        <v>1933</v>
      </c>
      <c r="F37" s="9" t="s">
        <v>1917</v>
      </c>
      <c r="G37" s="9" t="s">
        <v>1880</v>
      </c>
      <c r="H37" s="9"/>
      <c r="I37" s="9"/>
      <c r="J37" s="9"/>
      <c r="K37" s="9"/>
      <c r="L37" s="9"/>
      <c r="M37" s="9"/>
      <c r="N37" s="9"/>
      <c r="O37" s="9"/>
      <c r="P37" s="242">
        <f t="shared" si="3"/>
        <v>0</v>
      </c>
      <c r="Q37" s="9"/>
      <c r="R37" s="9"/>
      <c r="S37" s="9"/>
      <c r="T37" s="9"/>
      <c r="U37" s="9"/>
      <c r="V37" s="9"/>
      <c r="W37" s="9">
        <v>1</v>
      </c>
      <c r="X37" s="243">
        <v>43571</v>
      </c>
      <c r="Y37" s="244">
        <f t="shared" si="4"/>
        <v>1</v>
      </c>
      <c r="Z37" s="9"/>
      <c r="AA37" s="9"/>
      <c r="AB37" s="9"/>
      <c r="AC37" s="9"/>
      <c r="AD37" s="9"/>
      <c r="AE37" s="9"/>
      <c r="AF37" s="9"/>
      <c r="AG37" s="9"/>
      <c r="AH37" s="244">
        <f t="shared" si="2"/>
        <v>0</v>
      </c>
      <c r="AI37" s="245"/>
      <c r="AJ37" s="9" t="s">
        <v>1881</v>
      </c>
      <c r="AK37" s="9"/>
      <c r="AL37" s="9"/>
      <c r="AM37" s="9"/>
      <c r="AN37" s="9"/>
      <c r="AO37" s="9"/>
      <c r="AP37" s="9"/>
      <c r="AQ37" s="9"/>
      <c r="AR37" s="9"/>
      <c r="AS37" s="246"/>
      <c r="AT37" s="268"/>
    </row>
    <row r="38" spans="1:132" s="70" customFormat="1" x14ac:dyDescent="0.2">
      <c r="A38" s="468">
        <v>72656045</v>
      </c>
      <c r="B38" s="458" t="s">
        <v>1921</v>
      </c>
      <c r="C38" s="9" t="s">
        <v>1934</v>
      </c>
      <c r="D38" s="9" t="s">
        <v>1923</v>
      </c>
      <c r="E38" s="459" t="s">
        <v>1935</v>
      </c>
      <c r="F38" s="9" t="s">
        <v>1917</v>
      </c>
      <c r="G38" s="9" t="s">
        <v>1880</v>
      </c>
      <c r="H38" s="9"/>
      <c r="I38" s="9"/>
      <c r="J38" s="9"/>
      <c r="K38" s="9"/>
      <c r="L38" s="9"/>
      <c r="M38" s="9"/>
      <c r="N38" s="9"/>
      <c r="O38" s="9"/>
      <c r="P38" s="242">
        <f t="shared" si="3"/>
        <v>0</v>
      </c>
      <c r="Q38" s="9"/>
      <c r="R38" s="9"/>
      <c r="S38" s="9"/>
      <c r="T38" s="9"/>
      <c r="U38" s="9"/>
      <c r="V38" s="9"/>
      <c r="W38" s="9">
        <v>1</v>
      </c>
      <c r="X38" s="243">
        <v>43571</v>
      </c>
      <c r="Y38" s="244">
        <f t="shared" si="4"/>
        <v>1</v>
      </c>
      <c r="Z38" s="9"/>
      <c r="AA38" s="9"/>
      <c r="AB38" s="9"/>
      <c r="AC38" s="9"/>
      <c r="AD38" s="9"/>
      <c r="AE38" s="9"/>
      <c r="AF38" s="9"/>
      <c r="AG38" s="9"/>
      <c r="AH38" s="244">
        <f t="shared" si="2"/>
        <v>0</v>
      </c>
      <c r="AI38" s="245"/>
      <c r="AJ38" s="9" t="s">
        <v>1881</v>
      </c>
      <c r="AK38" s="9"/>
      <c r="AL38" s="9"/>
      <c r="AM38" s="9"/>
      <c r="AN38" s="9"/>
      <c r="AO38" s="9"/>
      <c r="AP38" s="9"/>
      <c r="AQ38" s="9"/>
      <c r="AR38" s="9"/>
      <c r="AS38" s="246"/>
      <c r="AT38" s="268"/>
    </row>
    <row r="39" spans="1:132" s="70" customFormat="1" x14ac:dyDescent="0.2">
      <c r="A39" s="9"/>
      <c r="B39" s="9">
        <v>72656044</v>
      </c>
      <c r="C39" s="9" t="s">
        <v>1936</v>
      </c>
      <c r="D39" s="9" t="s">
        <v>1923</v>
      </c>
      <c r="E39" s="9" t="s">
        <v>1937</v>
      </c>
      <c r="F39" s="9" t="s">
        <v>1917</v>
      </c>
      <c r="G39" s="9" t="s">
        <v>1880</v>
      </c>
      <c r="H39" s="9"/>
      <c r="I39" s="9"/>
      <c r="J39" s="9"/>
      <c r="K39" s="9"/>
      <c r="L39" s="9"/>
      <c r="M39" s="9"/>
      <c r="N39" s="9"/>
      <c r="O39" s="9"/>
      <c r="P39" s="242">
        <f t="shared" si="3"/>
        <v>0</v>
      </c>
      <c r="Q39" s="9"/>
      <c r="R39" s="9"/>
      <c r="S39" s="9"/>
      <c r="T39" s="9"/>
      <c r="U39" s="9"/>
      <c r="V39" s="9"/>
      <c r="W39" s="9">
        <v>1</v>
      </c>
      <c r="X39" s="243">
        <v>43571</v>
      </c>
      <c r="Y39" s="244">
        <f t="shared" si="4"/>
        <v>1</v>
      </c>
      <c r="Z39" s="9"/>
      <c r="AA39" s="9"/>
      <c r="AB39" s="9"/>
      <c r="AC39" s="9"/>
      <c r="AD39" s="9"/>
      <c r="AE39" s="9"/>
      <c r="AF39" s="9"/>
      <c r="AG39" s="9"/>
      <c r="AH39" s="244">
        <f t="shared" si="2"/>
        <v>0</v>
      </c>
      <c r="AI39" s="245"/>
      <c r="AJ39" s="9" t="s">
        <v>1881</v>
      </c>
      <c r="AK39" s="9"/>
      <c r="AL39" s="9"/>
      <c r="AM39" s="9"/>
      <c r="AN39" s="9"/>
      <c r="AO39" s="9"/>
      <c r="AP39" s="9"/>
      <c r="AQ39" s="9"/>
      <c r="AR39" s="9"/>
      <c r="AS39" s="246"/>
      <c r="AT39" s="268"/>
    </row>
    <row r="40" spans="1:132" s="70" customFormat="1" x14ac:dyDescent="0.2">
      <c r="A40" s="9"/>
      <c r="B40" s="9">
        <v>72656043</v>
      </c>
      <c r="C40" s="9" t="s">
        <v>1938</v>
      </c>
      <c r="D40" s="9" t="s">
        <v>1923</v>
      </c>
      <c r="E40" s="9" t="s">
        <v>1939</v>
      </c>
      <c r="F40" s="9" t="s">
        <v>1917</v>
      </c>
      <c r="G40" s="9" t="s">
        <v>1880</v>
      </c>
      <c r="H40" s="9"/>
      <c r="I40" s="9"/>
      <c r="J40" s="9"/>
      <c r="K40" s="9"/>
      <c r="L40" s="9"/>
      <c r="M40" s="9"/>
      <c r="N40" s="9"/>
      <c r="O40" s="9"/>
      <c r="P40" s="242">
        <f t="shared" si="3"/>
        <v>0</v>
      </c>
      <c r="Q40" s="9"/>
      <c r="R40" s="9"/>
      <c r="S40" s="9">
        <v>1</v>
      </c>
      <c r="T40" s="9"/>
      <c r="U40" s="9"/>
      <c r="V40" s="9"/>
      <c r="W40" s="9"/>
      <c r="X40" s="243">
        <v>43571</v>
      </c>
      <c r="Y40" s="244">
        <f t="shared" si="4"/>
        <v>1</v>
      </c>
      <c r="Z40" s="9"/>
      <c r="AA40" s="9"/>
      <c r="AB40" s="9"/>
      <c r="AC40" s="9"/>
      <c r="AD40" s="9"/>
      <c r="AE40" s="9"/>
      <c r="AF40" s="9"/>
      <c r="AG40" s="9"/>
      <c r="AH40" s="244">
        <f t="shared" si="2"/>
        <v>0</v>
      </c>
      <c r="AI40" s="245"/>
      <c r="AJ40" s="9" t="s">
        <v>1881</v>
      </c>
      <c r="AK40" s="9"/>
      <c r="AL40" s="9"/>
      <c r="AM40" s="9" t="s">
        <v>1257</v>
      </c>
      <c r="AN40" s="9"/>
      <c r="AO40" s="9"/>
      <c r="AP40" s="9"/>
      <c r="AQ40" s="9"/>
      <c r="AR40" s="9"/>
      <c r="AS40" s="246"/>
      <c r="AT40" s="268"/>
    </row>
    <row r="41" spans="1:132" s="70" customFormat="1" x14ac:dyDescent="0.2">
      <c r="A41" s="9"/>
      <c r="B41" s="9">
        <v>72656042</v>
      </c>
      <c r="C41" s="9" t="s">
        <v>1940</v>
      </c>
      <c r="D41" s="9" t="s">
        <v>1923</v>
      </c>
      <c r="E41" s="9" t="s">
        <v>1941</v>
      </c>
      <c r="F41" s="9" t="s">
        <v>1917</v>
      </c>
      <c r="G41" s="9" t="s">
        <v>1880</v>
      </c>
      <c r="H41" s="9"/>
      <c r="I41" s="9"/>
      <c r="J41" s="9"/>
      <c r="K41" s="9"/>
      <c r="L41" s="9"/>
      <c r="M41" s="9"/>
      <c r="N41" s="9"/>
      <c r="O41" s="9"/>
      <c r="P41" s="242">
        <f t="shared" si="3"/>
        <v>0</v>
      </c>
      <c r="Q41" s="9"/>
      <c r="R41" s="9"/>
      <c r="S41" s="9"/>
      <c r="T41" s="9"/>
      <c r="U41" s="9"/>
      <c r="V41" s="9"/>
      <c r="W41" s="9">
        <v>1</v>
      </c>
      <c r="X41" s="243">
        <v>43571</v>
      </c>
      <c r="Y41" s="244">
        <f t="shared" si="4"/>
        <v>1</v>
      </c>
      <c r="Z41" s="9"/>
      <c r="AA41" s="9"/>
      <c r="AB41" s="9"/>
      <c r="AC41" s="9"/>
      <c r="AD41" s="9"/>
      <c r="AE41" s="9"/>
      <c r="AF41" s="9"/>
      <c r="AG41" s="9"/>
      <c r="AH41" s="244">
        <f t="shared" si="2"/>
        <v>0</v>
      </c>
      <c r="AI41" s="245"/>
      <c r="AJ41" s="9" t="s">
        <v>1881</v>
      </c>
      <c r="AK41" s="9"/>
      <c r="AL41" s="9"/>
      <c r="AM41" s="9"/>
      <c r="AN41" s="9"/>
      <c r="AO41" s="9"/>
      <c r="AP41" s="9"/>
      <c r="AQ41" s="9"/>
      <c r="AR41" s="9"/>
      <c r="AS41" s="246"/>
      <c r="AT41" s="268"/>
    </row>
    <row r="42" spans="1:132" s="70" customFormat="1" x14ac:dyDescent="0.2">
      <c r="A42" s="9"/>
      <c r="B42" s="9">
        <v>72656041</v>
      </c>
      <c r="C42" s="9" t="s">
        <v>1942</v>
      </c>
      <c r="D42" s="9" t="s">
        <v>1923</v>
      </c>
      <c r="E42" s="9" t="s">
        <v>1943</v>
      </c>
      <c r="F42" s="9" t="s">
        <v>1917</v>
      </c>
      <c r="G42" s="9" t="s">
        <v>1880</v>
      </c>
      <c r="H42" s="9"/>
      <c r="I42" s="9"/>
      <c r="J42" s="9"/>
      <c r="K42" s="9"/>
      <c r="L42" s="9"/>
      <c r="M42" s="9"/>
      <c r="N42" s="9"/>
      <c r="O42" s="9"/>
      <c r="P42" s="242">
        <f t="shared" si="3"/>
        <v>0</v>
      </c>
      <c r="Q42" s="9"/>
      <c r="R42" s="9"/>
      <c r="S42" s="9"/>
      <c r="T42" s="9"/>
      <c r="U42" s="9"/>
      <c r="V42" s="9"/>
      <c r="W42" s="9">
        <v>1</v>
      </c>
      <c r="X42" s="243">
        <v>43571</v>
      </c>
      <c r="Y42" s="244">
        <f t="shared" si="4"/>
        <v>1</v>
      </c>
      <c r="Z42" s="9"/>
      <c r="AA42" s="9"/>
      <c r="AB42" s="9"/>
      <c r="AC42" s="9"/>
      <c r="AD42" s="9"/>
      <c r="AE42" s="9"/>
      <c r="AF42" s="9"/>
      <c r="AG42" s="9"/>
      <c r="AH42" s="244">
        <f t="shared" si="2"/>
        <v>0</v>
      </c>
      <c r="AI42" s="245"/>
      <c r="AJ42" s="9" t="s">
        <v>1881</v>
      </c>
      <c r="AK42" s="9"/>
      <c r="AL42" s="9"/>
      <c r="AM42" s="9"/>
      <c r="AN42" s="9"/>
      <c r="AO42" s="9"/>
      <c r="AP42" s="9"/>
      <c r="AQ42" s="9"/>
      <c r="AR42" s="9"/>
      <c r="AS42" s="246"/>
      <c r="AT42" s="268"/>
    </row>
    <row r="43" spans="1:132" s="70" customFormat="1" ht="25.5" x14ac:dyDescent="0.2">
      <c r="A43" s="9"/>
      <c r="B43" s="9">
        <v>72601008</v>
      </c>
      <c r="C43" s="9" t="s">
        <v>1944</v>
      </c>
      <c r="D43" s="9" t="s">
        <v>1923</v>
      </c>
      <c r="E43" s="9" t="s">
        <v>1945</v>
      </c>
      <c r="F43" s="9" t="s">
        <v>1879</v>
      </c>
      <c r="G43" s="9" t="s">
        <v>1880</v>
      </c>
      <c r="H43" s="9"/>
      <c r="I43" s="9"/>
      <c r="J43" s="9"/>
      <c r="K43" s="9"/>
      <c r="L43" s="9"/>
      <c r="M43" s="9"/>
      <c r="N43" s="9"/>
      <c r="O43" s="9"/>
      <c r="P43" s="242">
        <f t="shared" si="3"/>
        <v>0</v>
      </c>
      <c r="Q43" s="9"/>
      <c r="R43" s="9"/>
      <c r="S43" s="9"/>
      <c r="T43" s="9"/>
      <c r="U43" s="9"/>
      <c r="V43" s="9"/>
      <c r="W43" s="9">
        <v>1</v>
      </c>
      <c r="X43" s="243">
        <v>43571</v>
      </c>
      <c r="Y43" s="244">
        <f t="shared" si="4"/>
        <v>1</v>
      </c>
      <c r="Z43" s="9"/>
      <c r="AA43" s="9"/>
      <c r="AB43" s="9"/>
      <c r="AC43" s="9"/>
      <c r="AD43" s="9"/>
      <c r="AE43" s="9"/>
      <c r="AF43" s="9">
        <v>1</v>
      </c>
      <c r="AG43" s="243">
        <v>43826</v>
      </c>
      <c r="AH43" s="244">
        <f t="shared" si="2"/>
        <v>1</v>
      </c>
      <c r="AI43" s="245"/>
      <c r="AJ43" s="9" t="s">
        <v>1881</v>
      </c>
      <c r="AK43" s="9"/>
      <c r="AL43" s="9"/>
      <c r="AM43" s="9"/>
      <c r="AN43" s="9"/>
      <c r="AO43" s="9"/>
      <c r="AP43" s="9"/>
      <c r="AQ43" s="9"/>
      <c r="AR43" s="9"/>
      <c r="AS43" s="246"/>
      <c r="AT43" s="268"/>
    </row>
    <row r="44" spans="1:132" s="70" customFormat="1" ht="25.5" x14ac:dyDescent="0.2">
      <c r="A44" s="9"/>
      <c r="B44" s="9">
        <v>72601026</v>
      </c>
      <c r="C44" s="9" t="s">
        <v>1946</v>
      </c>
      <c r="D44" s="9" t="s">
        <v>1923</v>
      </c>
      <c r="E44" s="9" t="s">
        <v>1947</v>
      </c>
      <c r="F44" s="9" t="s">
        <v>1879</v>
      </c>
      <c r="G44" s="9" t="s">
        <v>1880</v>
      </c>
      <c r="H44" s="9"/>
      <c r="I44" s="9"/>
      <c r="J44" s="9"/>
      <c r="K44" s="9"/>
      <c r="L44" s="9"/>
      <c r="M44" s="9"/>
      <c r="N44" s="9"/>
      <c r="O44" s="9"/>
      <c r="P44" s="242">
        <f t="shared" si="3"/>
        <v>0</v>
      </c>
      <c r="Q44" s="9"/>
      <c r="R44" s="9"/>
      <c r="S44" s="9"/>
      <c r="T44" s="9"/>
      <c r="U44" s="9"/>
      <c r="V44" s="9"/>
      <c r="W44" s="9">
        <v>1</v>
      </c>
      <c r="X44" s="243">
        <v>43571</v>
      </c>
      <c r="Y44" s="244">
        <f t="shared" si="4"/>
        <v>1</v>
      </c>
      <c r="Z44" s="9"/>
      <c r="AA44" s="9"/>
      <c r="AB44" s="9"/>
      <c r="AC44" s="9"/>
      <c r="AD44" s="9"/>
      <c r="AE44" s="9"/>
      <c r="AF44" s="9">
        <v>1</v>
      </c>
      <c r="AG44" s="243">
        <v>43825</v>
      </c>
      <c r="AH44" s="244">
        <f t="shared" si="2"/>
        <v>1</v>
      </c>
      <c r="AI44" s="245"/>
      <c r="AJ44" s="9" t="s">
        <v>1881</v>
      </c>
      <c r="AK44" s="9"/>
      <c r="AL44" s="9"/>
      <c r="AM44" s="9"/>
      <c r="AN44" s="9"/>
      <c r="AO44" s="9"/>
      <c r="AP44" s="9"/>
      <c r="AQ44" s="9"/>
      <c r="AR44" s="9"/>
      <c r="AS44" s="246"/>
      <c r="AT44" s="268"/>
    </row>
    <row r="45" spans="1:132" s="70" customFormat="1" ht="25.5" x14ac:dyDescent="0.2">
      <c r="A45" s="9"/>
      <c r="B45" s="9">
        <v>72656036</v>
      </c>
      <c r="C45" s="9" t="s">
        <v>1948</v>
      </c>
      <c r="D45" s="9" t="s">
        <v>1923</v>
      </c>
      <c r="E45" s="9" t="s">
        <v>1949</v>
      </c>
      <c r="F45" s="9" t="s">
        <v>1917</v>
      </c>
      <c r="G45" s="9" t="s">
        <v>1880</v>
      </c>
      <c r="H45" s="9"/>
      <c r="I45" s="9"/>
      <c r="J45" s="9"/>
      <c r="K45" s="9"/>
      <c r="L45" s="9"/>
      <c r="M45" s="9"/>
      <c r="N45" s="9"/>
      <c r="O45" s="9"/>
      <c r="P45" s="242">
        <f t="shared" si="3"/>
        <v>0</v>
      </c>
      <c r="Q45" s="9"/>
      <c r="R45" s="9"/>
      <c r="S45" s="9"/>
      <c r="T45" s="9"/>
      <c r="U45" s="9"/>
      <c r="V45" s="9"/>
      <c r="W45" s="9">
        <v>1</v>
      </c>
      <c r="X45" s="243">
        <v>43571</v>
      </c>
      <c r="Y45" s="244">
        <f t="shared" si="4"/>
        <v>1</v>
      </c>
      <c r="Z45" s="9"/>
      <c r="AA45" s="9"/>
      <c r="AB45" s="9"/>
      <c r="AC45" s="9"/>
      <c r="AD45" s="9"/>
      <c r="AE45" s="9"/>
      <c r="AF45" s="9"/>
      <c r="AG45" s="9"/>
      <c r="AH45" s="244">
        <f t="shared" si="2"/>
        <v>0</v>
      </c>
      <c r="AI45" s="245"/>
      <c r="AJ45" s="9" t="s">
        <v>1881</v>
      </c>
      <c r="AK45" s="9"/>
      <c r="AL45" s="9"/>
      <c r="AM45" s="9"/>
      <c r="AN45" s="9"/>
      <c r="AO45" s="9"/>
      <c r="AP45" s="9"/>
      <c r="AQ45" s="9"/>
      <c r="AR45" s="9"/>
      <c r="AS45" s="246"/>
      <c r="AT45" s="268"/>
    </row>
    <row r="46" spans="1:132" s="70" customFormat="1" ht="25.5" x14ac:dyDescent="0.2">
      <c r="A46" s="9"/>
      <c r="B46" s="9">
        <v>72656037</v>
      </c>
      <c r="C46" s="9" t="s">
        <v>1952</v>
      </c>
      <c r="D46" s="9" t="s">
        <v>1923</v>
      </c>
      <c r="E46" s="9" t="s">
        <v>1950</v>
      </c>
      <c r="F46" s="9" t="s">
        <v>1917</v>
      </c>
      <c r="G46" s="9" t="s">
        <v>1880</v>
      </c>
      <c r="H46" s="9"/>
      <c r="I46" s="9"/>
      <c r="J46" s="9"/>
      <c r="K46" s="9"/>
      <c r="L46" s="9"/>
      <c r="M46" s="9"/>
      <c r="N46" s="9"/>
      <c r="O46" s="9"/>
      <c r="P46" s="242">
        <f t="shared" si="3"/>
        <v>0</v>
      </c>
      <c r="Q46" s="9"/>
      <c r="R46" s="9"/>
      <c r="S46" s="9"/>
      <c r="T46" s="9"/>
      <c r="U46" s="9"/>
      <c r="V46" s="9"/>
      <c r="W46" s="9">
        <v>1</v>
      </c>
      <c r="X46" s="243">
        <v>43571</v>
      </c>
      <c r="Y46" s="244">
        <f t="shared" si="4"/>
        <v>1</v>
      </c>
      <c r="Z46" s="9"/>
      <c r="AA46" s="9"/>
      <c r="AB46" s="9"/>
      <c r="AC46" s="9"/>
      <c r="AD46" s="9"/>
      <c r="AE46" s="9"/>
      <c r="AF46" s="9">
        <v>1</v>
      </c>
      <c r="AG46" s="243">
        <v>43819</v>
      </c>
      <c r="AH46" s="244">
        <f t="shared" si="2"/>
        <v>1</v>
      </c>
      <c r="AI46" s="245"/>
      <c r="AJ46" s="9" t="s">
        <v>1881</v>
      </c>
      <c r="AK46" s="9"/>
      <c r="AL46" s="9"/>
      <c r="AM46" s="9"/>
      <c r="AN46" s="9"/>
      <c r="AO46" s="9"/>
      <c r="AP46" s="9"/>
      <c r="AQ46" s="9"/>
      <c r="AR46" s="9"/>
      <c r="AS46" s="246"/>
      <c r="AT46" s="268"/>
    </row>
    <row r="47" spans="1:132" s="70" customFormat="1" ht="25.5" x14ac:dyDescent="0.2">
      <c r="A47" s="9"/>
      <c r="B47" s="9">
        <v>72656038</v>
      </c>
      <c r="C47" s="9" t="s">
        <v>1951</v>
      </c>
      <c r="D47" s="9" t="s">
        <v>1923</v>
      </c>
      <c r="E47" s="9" t="s">
        <v>1953</v>
      </c>
      <c r="F47" s="9" t="s">
        <v>1917</v>
      </c>
      <c r="G47" s="9" t="s">
        <v>1880</v>
      </c>
      <c r="H47" s="9"/>
      <c r="I47" s="9"/>
      <c r="J47" s="9"/>
      <c r="K47" s="9"/>
      <c r="L47" s="9"/>
      <c r="M47" s="9"/>
      <c r="N47" s="9"/>
      <c r="O47" s="9"/>
      <c r="P47" s="242">
        <f t="shared" si="3"/>
        <v>0</v>
      </c>
      <c r="Q47" s="9"/>
      <c r="R47" s="9"/>
      <c r="S47" s="9"/>
      <c r="T47" s="9"/>
      <c r="U47" s="9"/>
      <c r="V47" s="9"/>
      <c r="W47" s="9">
        <v>1</v>
      </c>
      <c r="X47" s="243">
        <v>43571</v>
      </c>
      <c r="Y47" s="244">
        <f t="shared" si="4"/>
        <v>1</v>
      </c>
      <c r="Z47" s="9"/>
      <c r="AA47" s="9"/>
      <c r="AB47" s="9"/>
      <c r="AC47" s="9"/>
      <c r="AD47" s="9"/>
      <c r="AE47" s="9"/>
      <c r="AF47" s="9">
        <v>1</v>
      </c>
      <c r="AG47" s="243">
        <v>43819</v>
      </c>
      <c r="AH47" s="244">
        <f t="shared" si="2"/>
        <v>1</v>
      </c>
      <c r="AI47" s="245"/>
      <c r="AJ47" s="9" t="s">
        <v>1881</v>
      </c>
      <c r="AK47" s="9"/>
      <c r="AL47" s="9"/>
      <c r="AM47" s="9"/>
      <c r="AN47" s="9"/>
      <c r="AO47" s="9"/>
      <c r="AP47" s="9"/>
      <c r="AQ47" s="9"/>
      <c r="AR47" s="9"/>
      <c r="AS47" s="246"/>
      <c r="AT47" s="268"/>
    </row>
    <row r="48" spans="1:132" s="231" customFormat="1" ht="26.25" customHeight="1" x14ac:dyDescent="0.2">
      <c r="A48" s="9"/>
      <c r="B48" s="9">
        <v>72656039</v>
      </c>
      <c r="C48" s="9" t="s">
        <v>1954</v>
      </c>
      <c r="D48" s="9" t="s">
        <v>1923</v>
      </c>
      <c r="E48" s="9" t="s">
        <v>1955</v>
      </c>
      <c r="F48" s="9" t="s">
        <v>1917</v>
      </c>
      <c r="G48" s="9" t="s">
        <v>1880</v>
      </c>
      <c r="H48" s="9"/>
      <c r="I48" s="9"/>
      <c r="J48" s="9"/>
      <c r="K48" s="9"/>
      <c r="L48" s="9"/>
      <c r="M48" s="9"/>
      <c r="N48" s="9"/>
      <c r="O48" s="9"/>
      <c r="P48" s="242">
        <f t="shared" si="3"/>
        <v>0</v>
      </c>
      <c r="Q48" s="9"/>
      <c r="R48" s="9"/>
      <c r="S48" s="9"/>
      <c r="T48" s="9"/>
      <c r="U48" s="9"/>
      <c r="V48" s="9"/>
      <c r="W48" s="9">
        <v>1</v>
      </c>
      <c r="X48" s="243">
        <v>43571</v>
      </c>
      <c r="Y48" s="244">
        <f t="shared" si="4"/>
        <v>1</v>
      </c>
      <c r="Z48" s="9"/>
      <c r="AA48" s="9"/>
      <c r="AB48" s="9"/>
      <c r="AC48" s="9"/>
      <c r="AD48" s="9"/>
      <c r="AE48" s="9"/>
      <c r="AF48" s="9"/>
      <c r="AG48" s="9"/>
      <c r="AH48" s="244">
        <f t="shared" si="2"/>
        <v>0</v>
      </c>
      <c r="AI48" s="245"/>
      <c r="AJ48" s="9" t="s">
        <v>1881</v>
      </c>
      <c r="AK48" s="9"/>
      <c r="AL48" s="9"/>
      <c r="AM48" s="9"/>
      <c r="AN48" s="9"/>
      <c r="AO48" s="9"/>
      <c r="AP48" s="9"/>
      <c r="AQ48" s="9"/>
      <c r="AR48" s="9"/>
      <c r="AS48" s="246"/>
      <c r="AT48" s="269"/>
    </row>
    <row r="49" spans="1:46" s="231" customFormat="1" ht="25.5" x14ac:dyDescent="0.2">
      <c r="A49" s="9"/>
      <c r="B49" s="9">
        <v>72656040</v>
      </c>
      <c r="C49" s="9" t="s">
        <v>1956</v>
      </c>
      <c r="D49" s="9" t="s">
        <v>1923</v>
      </c>
      <c r="E49" s="9" t="s">
        <v>1957</v>
      </c>
      <c r="F49" s="9" t="s">
        <v>1917</v>
      </c>
      <c r="G49" s="9" t="s">
        <v>1880</v>
      </c>
      <c r="H49" s="9"/>
      <c r="I49" s="9"/>
      <c r="J49" s="9"/>
      <c r="K49" s="9"/>
      <c r="L49" s="9"/>
      <c r="M49" s="9"/>
      <c r="N49" s="9"/>
      <c r="O49" s="9"/>
      <c r="P49" s="242">
        <f t="shared" si="3"/>
        <v>0</v>
      </c>
      <c r="Q49" s="9"/>
      <c r="R49" s="9"/>
      <c r="S49" s="9"/>
      <c r="T49" s="9"/>
      <c r="U49" s="9"/>
      <c r="V49" s="9"/>
      <c r="W49" s="9">
        <v>1</v>
      </c>
      <c r="X49" s="243">
        <v>43571</v>
      </c>
      <c r="Y49" s="244">
        <f t="shared" si="4"/>
        <v>1</v>
      </c>
      <c r="Z49" s="9"/>
      <c r="AA49" s="9"/>
      <c r="AB49" s="9"/>
      <c r="AC49" s="9"/>
      <c r="AD49" s="9"/>
      <c r="AE49" s="9"/>
      <c r="AF49" s="9">
        <v>1</v>
      </c>
      <c r="AG49" s="243">
        <v>43825</v>
      </c>
      <c r="AH49" s="244">
        <f t="shared" si="2"/>
        <v>1</v>
      </c>
      <c r="AI49" s="245"/>
      <c r="AJ49" s="9" t="s">
        <v>1881</v>
      </c>
      <c r="AK49" s="9"/>
      <c r="AL49" s="9"/>
      <c r="AM49" s="9"/>
      <c r="AN49" s="9"/>
      <c r="AO49" s="9"/>
      <c r="AP49" s="9"/>
      <c r="AQ49" s="9"/>
      <c r="AR49" s="9"/>
      <c r="AS49" s="246"/>
      <c r="AT49" s="269"/>
    </row>
    <row r="50" spans="1:46" s="69" customFormat="1" ht="25.5" x14ac:dyDescent="0.25">
      <c r="A50" s="9"/>
      <c r="B50" s="9">
        <v>72602021</v>
      </c>
      <c r="C50" s="9" t="s">
        <v>1958</v>
      </c>
      <c r="D50" s="9" t="s">
        <v>1959</v>
      </c>
      <c r="E50" s="9" t="s">
        <v>1960</v>
      </c>
      <c r="F50" s="9" t="s">
        <v>1917</v>
      </c>
      <c r="G50" s="9" t="s">
        <v>1880</v>
      </c>
      <c r="H50" s="9"/>
      <c r="I50" s="9"/>
      <c r="J50" s="9"/>
      <c r="K50" s="9"/>
      <c r="L50" s="9"/>
      <c r="M50" s="9"/>
      <c r="N50" s="9"/>
      <c r="O50" s="9"/>
      <c r="P50" s="242">
        <f t="shared" si="3"/>
        <v>0</v>
      </c>
      <c r="Q50" s="9"/>
      <c r="R50" s="9"/>
      <c r="S50" s="9"/>
      <c r="T50" s="9"/>
      <c r="U50" s="9"/>
      <c r="V50" s="9"/>
      <c r="W50" s="9">
        <v>1</v>
      </c>
      <c r="X50" s="243">
        <v>43584</v>
      </c>
      <c r="Y50" s="244">
        <f t="shared" si="4"/>
        <v>1</v>
      </c>
      <c r="Z50" s="9"/>
      <c r="AA50" s="9"/>
      <c r="AB50" s="9"/>
      <c r="AC50" s="9"/>
      <c r="AD50" s="9"/>
      <c r="AE50" s="9"/>
      <c r="AF50" s="9">
        <v>1</v>
      </c>
      <c r="AG50" s="243">
        <v>43816</v>
      </c>
      <c r="AH50" s="244">
        <f t="shared" si="2"/>
        <v>1</v>
      </c>
      <c r="AI50" s="245"/>
      <c r="AJ50" s="9" t="s">
        <v>1881</v>
      </c>
      <c r="AK50" s="9"/>
      <c r="AL50" s="9"/>
      <c r="AM50" s="9"/>
      <c r="AN50" s="9"/>
      <c r="AO50" s="9"/>
      <c r="AP50" s="9"/>
      <c r="AQ50" s="9"/>
      <c r="AR50" s="9"/>
      <c r="AS50" s="246"/>
      <c r="AT50" s="95"/>
    </row>
    <row r="51" spans="1:46" s="69" customFormat="1" ht="25.5" x14ac:dyDescent="0.25">
      <c r="A51" s="9"/>
      <c r="B51" s="9">
        <v>72602022</v>
      </c>
      <c r="C51" s="9" t="s">
        <v>1961</v>
      </c>
      <c r="D51" s="9" t="s">
        <v>1959</v>
      </c>
      <c r="E51" s="9" t="s">
        <v>1962</v>
      </c>
      <c r="F51" s="9" t="s">
        <v>1917</v>
      </c>
      <c r="G51" s="9" t="s">
        <v>1880</v>
      </c>
      <c r="H51" s="9"/>
      <c r="I51" s="9"/>
      <c r="J51" s="9"/>
      <c r="K51" s="9"/>
      <c r="L51" s="9"/>
      <c r="M51" s="9"/>
      <c r="N51" s="9"/>
      <c r="O51" s="9"/>
      <c r="P51" s="242">
        <f t="shared" si="3"/>
        <v>0</v>
      </c>
      <c r="Q51" s="9"/>
      <c r="R51" s="9"/>
      <c r="S51" s="9"/>
      <c r="T51" s="9"/>
      <c r="U51" s="9"/>
      <c r="V51" s="9"/>
      <c r="W51" s="9">
        <v>1</v>
      </c>
      <c r="X51" s="243">
        <v>43584</v>
      </c>
      <c r="Y51" s="244">
        <f t="shared" si="4"/>
        <v>1</v>
      </c>
      <c r="Z51" s="9"/>
      <c r="AA51" s="9"/>
      <c r="AB51" s="9"/>
      <c r="AC51" s="9"/>
      <c r="AD51" s="9"/>
      <c r="AE51" s="9"/>
      <c r="AF51" s="9">
        <v>1</v>
      </c>
      <c r="AG51" s="243">
        <v>43817</v>
      </c>
      <c r="AH51" s="244">
        <f t="shared" si="2"/>
        <v>1</v>
      </c>
      <c r="AI51" s="245"/>
      <c r="AJ51" s="9" t="s">
        <v>1881</v>
      </c>
      <c r="AK51" s="9"/>
      <c r="AL51" s="9"/>
      <c r="AM51" s="9"/>
      <c r="AN51" s="9"/>
      <c r="AO51" s="9"/>
      <c r="AP51" s="9"/>
      <c r="AQ51" s="9"/>
      <c r="AR51" s="9"/>
      <c r="AS51" s="246"/>
      <c r="AT51" s="95"/>
    </row>
    <row r="52" spans="1:46" s="231" customFormat="1" ht="25.5" x14ac:dyDescent="0.2">
      <c r="A52" s="9"/>
      <c r="B52" s="9">
        <v>72602020</v>
      </c>
      <c r="C52" s="9" t="s">
        <v>1963</v>
      </c>
      <c r="D52" s="9" t="s">
        <v>1959</v>
      </c>
      <c r="E52" s="9" t="s">
        <v>1964</v>
      </c>
      <c r="F52" s="9" t="s">
        <v>1917</v>
      </c>
      <c r="G52" s="9" t="s">
        <v>1880</v>
      </c>
      <c r="H52" s="9"/>
      <c r="I52" s="9"/>
      <c r="J52" s="9"/>
      <c r="K52" s="9"/>
      <c r="L52" s="9"/>
      <c r="M52" s="9"/>
      <c r="N52" s="9"/>
      <c r="O52" s="9"/>
      <c r="P52" s="242">
        <f t="shared" si="3"/>
        <v>0</v>
      </c>
      <c r="Q52" s="9"/>
      <c r="R52" s="9"/>
      <c r="S52" s="9"/>
      <c r="T52" s="9"/>
      <c r="U52" s="9"/>
      <c r="V52" s="9"/>
      <c r="W52" s="9">
        <v>1</v>
      </c>
      <c r="X52" s="243">
        <v>43584</v>
      </c>
      <c r="Y52" s="244">
        <f t="shared" si="4"/>
        <v>1</v>
      </c>
      <c r="Z52" s="9"/>
      <c r="AA52" s="9"/>
      <c r="AB52" s="9"/>
      <c r="AC52" s="9"/>
      <c r="AD52" s="9"/>
      <c r="AE52" s="9"/>
      <c r="AF52" s="9">
        <v>1</v>
      </c>
      <c r="AG52" s="243">
        <v>43818</v>
      </c>
      <c r="AH52" s="244">
        <f t="shared" si="2"/>
        <v>1</v>
      </c>
      <c r="AI52" s="245"/>
      <c r="AJ52" s="9" t="s">
        <v>1881</v>
      </c>
      <c r="AK52" s="9"/>
      <c r="AL52" s="9"/>
      <c r="AM52" s="9"/>
      <c r="AN52" s="9"/>
      <c r="AO52" s="9"/>
      <c r="AP52" s="9"/>
      <c r="AQ52" s="9"/>
      <c r="AR52" s="9"/>
      <c r="AS52" s="246"/>
      <c r="AT52" s="269"/>
    </row>
    <row r="53" spans="1:46" s="71" customFormat="1" ht="25.5" x14ac:dyDescent="0.2">
      <c r="A53" s="9"/>
      <c r="B53" s="9">
        <v>72602019</v>
      </c>
      <c r="C53" s="9" t="s">
        <v>1965</v>
      </c>
      <c r="D53" s="9" t="s">
        <v>1959</v>
      </c>
      <c r="E53" s="9" t="s">
        <v>1966</v>
      </c>
      <c r="F53" s="9" t="s">
        <v>1917</v>
      </c>
      <c r="G53" s="9" t="s">
        <v>1880</v>
      </c>
      <c r="H53" s="9"/>
      <c r="I53" s="9"/>
      <c r="J53" s="9"/>
      <c r="K53" s="9"/>
      <c r="L53" s="9"/>
      <c r="M53" s="9"/>
      <c r="N53" s="9"/>
      <c r="O53" s="9"/>
      <c r="P53" s="242">
        <f t="shared" si="3"/>
        <v>0</v>
      </c>
      <c r="Q53" s="9"/>
      <c r="R53" s="9"/>
      <c r="S53" s="9"/>
      <c r="T53" s="9"/>
      <c r="U53" s="9"/>
      <c r="V53" s="9"/>
      <c r="W53" s="9">
        <v>1</v>
      </c>
      <c r="X53" s="243">
        <v>43584</v>
      </c>
      <c r="Y53" s="244">
        <f t="shared" si="4"/>
        <v>1</v>
      </c>
      <c r="Z53" s="9"/>
      <c r="AA53" s="9"/>
      <c r="AB53" s="9"/>
      <c r="AC53" s="9"/>
      <c r="AD53" s="9"/>
      <c r="AE53" s="9"/>
      <c r="AF53" s="9">
        <v>1</v>
      </c>
      <c r="AG53" s="243">
        <v>43816</v>
      </c>
      <c r="AH53" s="244">
        <f t="shared" si="2"/>
        <v>1</v>
      </c>
      <c r="AI53" s="245"/>
      <c r="AJ53" s="9" t="s">
        <v>1881</v>
      </c>
      <c r="AK53" s="9"/>
      <c r="AL53" s="9"/>
      <c r="AM53" s="9"/>
      <c r="AN53" s="9"/>
      <c r="AO53" s="9"/>
      <c r="AP53" s="9"/>
      <c r="AQ53" s="9"/>
      <c r="AR53" s="9"/>
      <c r="AS53" s="246"/>
      <c r="AT53" s="270"/>
    </row>
    <row r="54" spans="1:46" s="71" customFormat="1" x14ac:dyDescent="0.2">
      <c r="A54" s="9"/>
      <c r="B54" s="9">
        <v>72602026</v>
      </c>
      <c r="C54" s="9" t="s">
        <v>1967</v>
      </c>
      <c r="D54" s="9" t="s">
        <v>1959</v>
      </c>
      <c r="E54" s="9" t="s">
        <v>1968</v>
      </c>
      <c r="F54" s="9" t="s">
        <v>1917</v>
      </c>
      <c r="G54" s="9" t="s">
        <v>1880</v>
      </c>
      <c r="H54" s="9"/>
      <c r="I54" s="9"/>
      <c r="J54" s="9"/>
      <c r="K54" s="9"/>
      <c r="L54" s="9"/>
      <c r="M54" s="9"/>
      <c r="N54" s="9"/>
      <c r="O54" s="9"/>
      <c r="P54" s="242">
        <f t="shared" si="3"/>
        <v>0</v>
      </c>
      <c r="Q54" s="9"/>
      <c r="R54" s="9"/>
      <c r="S54" s="9">
        <v>1</v>
      </c>
      <c r="T54" s="9"/>
      <c r="U54" s="9"/>
      <c r="V54" s="9"/>
      <c r="W54" s="9"/>
      <c r="X54" s="243">
        <v>43584</v>
      </c>
      <c r="Y54" s="244">
        <f t="shared" si="4"/>
        <v>1</v>
      </c>
      <c r="Z54" s="9"/>
      <c r="AA54" s="9"/>
      <c r="AB54" s="9"/>
      <c r="AC54" s="9"/>
      <c r="AD54" s="9"/>
      <c r="AE54" s="9"/>
      <c r="AF54" s="9"/>
      <c r="AG54" s="9"/>
      <c r="AH54" s="244">
        <f t="shared" si="2"/>
        <v>0</v>
      </c>
      <c r="AI54" s="245"/>
      <c r="AJ54" s="9" t="s">
        <v>1881</v>
      </c>
      <c r="AK54" s="9"/>
      <c r="AL54" s="9"/>
      <c r="AM54" s="9" t="s">
        <v>1257</v>
      </c>
      <c r="AN54" s="9"/>
      <c r="AO54" s="9"/>
      <c r="AP54" s="9"/>
      <c r="AQ54" s="9"/>
      <c r="AR54" s="9"/>
      <c r="AS54" s="246"/>
      <c r="AT54" s="270"/>
    </row>
    <row r="55" spans="1:46" s="231" customFormat="1" x14ac:dyDescent="0.2">
      <c r="A55" s="9"/>
      <c r="B55" s="9">
        <v>72602025</v>
      </c>
      <c r="C55" s="9" t="s">
        <v>1969</v>
      </c>
      <c r="D55" s="9" t="s">
        <v>1959</v>
      </c>
      <c r="E55" s="9" t="s">
        <v>1970</v>
      </c>
      <c r="F55" s="9" t="s">
        <v>1917</v>
      </c>
      <c r="G55" s="9" t="s">
        <v>1880</v>
      </c>
      <c r="H55" s="9"/>
      <c r="I55" s="9"/>
      <c r="J55" s="9"/>
      <c r="K55" s="9"/>
      <c r="L55" s="9"/>
      <c r="M55" s="9"/>
      <c r="N55" s="9"/>
      <c r="O55" s="9"/>
      <c r="P55" s="242">
        <f t="shared" si="3"/>
        <v>0</v>
      </c>
      <c r="Q55" s="9"/>
      <c r="R55" s="9"/>
      <c r="S55" s="9"/>
      <c r="T55" s="9"/>
      <c r="U55" s="9"/>
      <c r="V55" s="9"/>
      <c r="W55" s="9">
        <v>1</v>
      </c>
      <c r="X55" s="243">
        <v>43584</v>
      </c>
      <c r="Y55" s="244">
        <f t="shared" si="4"/>
        <v>1</v>
      </c>
      <c r="Z55" s="9"/>
      <c r="AA55" s="9"/>
      <c r="AB55" s="9"/>
      <c r="AC55" s="9"/>
      <c r="AD55" s="9"/>
      <c r="AE55" s="9"/>
      <c r="AF55" s="9"/>
      <c r="AG55" s="9"/>
      <c r="AH55" s="244">
        <f t="shared" si="2"/>
        <v>0</v>
      </c>
      <c r="AI55" s="245"/>
      <c r="AJ55" s="9" t="s">
        <v>1881</v>
      </c>
      <c r="AK55" s="9"/>
      <c r="AL55" s="9"/>
      <c r="AM55" s="9"/>
      <c r="AN55" s="9"/>
      <c r="AO55" s="9"/>
      <c r="AP55" s="9"/>
      <c r="AQ55" s="9"/>
      <c r="AR55" s="9"/>
      <c r="AS55" s="246"/>
      <c r="AT55" s="269"/>
    </row>
    <row r="56" spans="1:46" s="231" customFormat="1" x14ac:dyDescent="0.2">
      <c r="A56" s="9"/>
      <c r="B56" s="9">
        <v>72602024</v>
      </c>
      <c r="C56" s="9" t="s">
        <v>1971</v>
      </c>
      <c r="D56" s="9" t="s">
        <v>1959</v>
      </c>
      <c r="E56" s="9" t="s">
        <v>1972</v>
      </c>
      <c r="F56" s="9" t="s">
        <v>1917</v>
      </c>
      <c r="G56" s="9" t="s">
        <v>1880</v>
      </c>
      <c r="H56" s="9"/>
      <c r="I56" s="9"/>
      <c r="J56" s="9"/>
      <c r="K56" s="9"/>
      <c r="L56" s="9"/>
      <c r="M56" s="9"/>
      <c r="N56" s="9"/>
      <c r="O56" s="9"/>
      <c r="P56" s="242">
        <f t="shared" si="3"/>
        <v>0</v>
      </c>
      <c r="Q56" s="9"/>
      <c r="R56" s="9"/>
      <c r="S56" s="9"/>
      <c r="T56" s="9"/>
      <c r="U56" s="9"/>
      <c r="V56" s="9"/>
      <c r="W56" s="9">
        <v>1</v>
      </c>
      <c r="X56" s="243">
        <v>43584</v>
      </c>
      <c r="Y56" s="244">
        <f t="shared" si="4"/>
        <v>1</v>
      </c>
      <c r="Z56" s="9"/>
      <c r="AA56" s="9"/>
      <c r="AB56" s="9"/>
      <c r="AC56" s="9"/>
      <c r="AD56" s="9"/>
      <c r="AE56" s="9"/>
      <c r="AF56" s="9"/>
      <c r="AG56" s="9"/>
      <c r="AH56" s="244">
        <f t="shared" si="2"/>
        <v>0</v>
      </c>
      <c r="AI56" s="245"/>
      <c r="AJ56" s="9" t="s">
        <v>1881</v>
      </c>
      <c r="AK56" s="9"/>
      <c r="AL56" s="9"/>
      <c r="AM56" s="9"/>
      <c r="AN56" s="9"/>
      <c r="AO56" s="9"/>
      <c r="AP56" s="9"/>
      <c r="AQ56" s="9"/>
      <c r="AR56" s="9"/>
      <c r="AS56" s="246"/>
      <c r="AT56" s="269"/>
    </row>
    <row r="57" spans="1:46" s="231" customFormat="1" x14ac:dyDescent="0.2">
      <c r="A57" s="9"/>
      <c r="B57" s="9">
        <v>72602023</v>
      </c>
      <c r="C57" s="9" t="s">
        <v>1973</v>
      </c>
      <c r="D57" s="9" t="s">
        <v>1959</v>
      </c>
      <c r="E57" s="9" t="s">
        <v>1974</v>
      </c>
      <c r="F57" s="9" t="s">
        <v>1917</v>
      </c>
      <c r="G57" s="9" t="s">
        <v>1880</v>
      </c>
      <c r="H57" s="9"/>
      <c r="I57" s="9"/>
      <c r="J57" s="9"/>
      <c r="K57" s="9"/>
      <c r="L57" s="9"/>
      <c r="M57" s="9"/>
      <c r="N57" s="9"/>
      <c r="O57" s="9"/>
      <c r="P57" s="242">
        <f t="shared" si="3"/>
        <v>0</v>
      </c>
      <c r="Q57" s="9"/>
      <c r="R57" s="9"/>
      <c r="S57" s="9"/>
      <c r="T57" s="9"/>
      <c r="U57" s="9"/>
      <c r="V57" s="9"/>
      <c r="W57" s="9">
        <v>1</v>
      </c>
      <c r="X57" s="243">
        <v>43584</v>
      </c>
      <c r="Y57" s="244">
        <f t="shared" si="4"/>
        <v>1</v>
      </c>
      <c r="Z57" s="9"/>
      <c r="AA57" s="9"/>
      <c r="AB57" s="9"/>
      <c r="AC57" s="9"/>
      <c r="AD57" s="9"/>
      <c r="AE57" s="9"/>
      <c r="AF57" s="9"/>
      <c r="AG57" s="9"/>
      <c r="AH57" s="244">
        <f t="shared" si="2"/>
        <v>0</v>
      </c>
      <c r="AI57" s="245"/>
      <c r="AJ57" s="9" t="s">
        <v>1881</v>
      </c>
      <c r="AK57" s="9"/>
      <c r="AL57" s="9"/>
      <c r="AM57" s="9"/>
      <c r="AN57" s="9"/>
      <c r="AO57" s="9"/>
      <c r="AP57" s="9"/>
      <c r="AQ57" s="9"/>
      <c r="AR57" s="9"/>
      <c r="AS57" s="246"/>
      <c r="AT57" s="269"/>
    </row>
    <row r="58" spans="1:46" s="231" customFormat="1" x14ac:dyDescent="0.2">
      <c r="A58" s="9"/>
      <c r="B58" s="9">
        <v>77304025</v>
      </c>
      <c r="C58" s="9" t="s">
        <v>1975</v>
      </c>
      <c r="D58" s="9"/>
      <c r="E58" s="9" t="s">
        <v>1976</v>
      </c>
      <c r="F58" s="9" t="s">
        <v>1893</v>
      </c>
      <c r="G58" s="9" t="s">
        <v>1894</v>
      </c>
      <c r="H58" s="9"/>
      <c r="I58" s="9"/>
      <c r="J58" s="9"/>
      <c r="K58" s="9"/>
      <c r="L58" s="9"/>
      <c r="M58" s="9"/>
      <c r="N58" s="9"/>
      <c r="O58" s="9"/>
      <c r="P58" s="242">
        <f t="shared" si="3"/>
        <v>0</v>
      </c>
      <c r="Q58" s="9"/>
      <c r="R58" s="9"/>
      <c r="S58" s="9"/>
      <c r="T58" s="9"/>
      <c r="U58" s="9"/>
      <c r="V58" s="9">
        <v>1</v>
      </c>
      <c r="W58" s="9"/>
      <c r="X58" s="243">
        <v>43585</v>
      </c>
      <c r="Y58" s="244">
        <f t="shared" si="4"/>
        <v>1</v>
      </c>
      <c r="Z58" s="9"/>
      <c r="AA58" s="9"/>
      <c r="AB58" s="9"/>
      <c r="AC58" s="9"/>
      <c r="AD58" s="9"/>
      <c r="AE58" s="9"/>
      <c r="AF58" s="9"/>
      <c r="AG58" s="9"/>
      <c r="AH58" s="244">
        <f t="shared" si="2"/>
        <v>0</v>
      </c>
      <c r="AI58" s="245"/>
      <c r="AJ58" s="9" t="s">
        <v>1881</v>
      </c>
      <c r="AK58" s="9"/>
      <c r="AL58" s="9"/>
      <c r="AM58" s="9"/>
      <c r="AN58" s="9" t="s">
        <v>1899</v>
      </c>
      <c r="AO58" s="9"/>
      <c r="AP58" s="9"/>
      <c r="AQ58" s="9"/>
      <c r="AR58" s="9"/>
      <c r="AS58" s="246"/>
      <c r="AT58" s="269"/>
    </row>
    <row r="59" spans="1:46" s="231" customFormat="1" x14ac:dyDescent="0.2">
      <c r="A59" s="9"/>
      <c r="B59" s="9">
        <v>72657024</v>
      </c>
      <c r="C59" s="9" t="s">
        <v>1977</v>
      </c>
      <c r="D59" s="9" t="s">
        <v>1978</v>
      </c>
      <c r="E59" s="9" t="s">
        <v>1979</v>
      </c>
      <c r="F59" s="9" t="s">
        <v>1879</v>
      </c>
      <c r="G59" s="9" t="s">
        <v>1880</v>
      </c>
      <c r="H59" s="9"/>
      <c r="I59" s="9"/>
      <c r="J59" s="9"/>
      <c r="K59" s="9"/>
      <c r="L59" s="9"/>
      <c r="M59" s="9"/>
      <c r="N59" s="9"/>
      <c r="O59" s="9"/>
      <c r="P59" s="242">
        <f t="shared" si="3"/>
        <v>0</v>
      </c>
      <c r="Q59" s="9"/>
      <c r="R59" s="9"/>
      <c r="S59" s="9"/>
      <c r="T59" s="9"/>
      <c r="U59" s="9"/>
      <c r="V59" s="9"/>
      <c r="W59" s="9">
        <v>1</v>
      </c>
      <c r="X59" s="243">
        <v>43605</v>
      </c>
      <c r="Y59" s="244">
        <f t="shared" si="4"/>
        <v>1</v>
      </c>
      <c r="Z59" s="9"/>
      <c r="AA59" s="9"/>
      <c r="AB59" s="9"/>
      <c r="AC59" s="9"/>
      <c r="AD59" s="9"/>
      <c r="AE59" s="9"/>
      <c r="AF59" s="9"/>
      <c r="AG59" s="9"/>
      <c r="AH59" s="244">
        <f t="shared" si="2"/>
        <v>0</v>
      </c>
      <c r="AI59" s="245"/>
      <c r="AJ59" s="9" t="s">
        <v>1881</v>
      </c>
      <c r="AK59" s="9"/>
      <c r="AL59" s="9"/>
      <c r="AM59" s="9"/>
      <c r="AN59" s="9"/>
      <c r="AO59" s="9"/>
      <c r="AP59" s="9"/>
      <c r="AQ59" s="9"/>
      <c r="AR59" s="9"/>
      <c r="AS59" s="246"/>
      <c r="AT59" s="269"/>
    </row>
    <row r="60" spans="1:46" s="231" customFormat="1" x14ac:dyDescent="0.2">
      <c r="A60" s="9"/>
      <c r="B60" s="9">
        <v>72657022</v>
      </c>
      <c r="C60" s="9" t="s">
        <v>1980</v>
      </c>
      <c r="D60" s="9" t="s">
        <v>1978</v>
      </c>
      <c r="E60" s="9" t="s">
        <v>1981</v>
      </c>
      <c r="F60" s="9" t="s">
        <v>1879</v>
      </c>
      <c r="G60" s="9" t="s">
        <v>1880</v>
      </c>
      <c r="H60" s="9"/>
      <c r="I60" s="9"/>
      <c r="J60" s="9"/>
      <c r="K60" s="9"/>
      <c r="L60" s="9"/>
      <c r="M60" s="9"/>
      <c r="N60" s="9"/>
      <c r="O60" s="9"/>
      <c r="P60" s="242">
        <f t="shared" si="3"/>
        <v>0</v>
      </c>
      <c r="Q60" s="9"/>
      <c r="R60" s="9"/>
      <c r="S60" s="9"/>
      <c r="T60" s="9"/>
      <c r="U60" s="9"/>
      <c r="V60" s="9"/>
      <c r="W60" s="9">
        <v>1</v>
      </c>
      <c r="X60" s="243">
        <v>43605</v>
      </c>
      <c r="Y60" s="244">
        <f t="shared" si="4"/>
        <v>1</v>
      </c>
      <c r="Z60" s="9"/>
      <c r="AA60" s="9"/>
      <c r="AB60" s="9"/>
      <c r="AC60" s="9"/>
      <c r="AD60" s="9"/>
      <c r="AE60" s="9"/>
      <c r="AF60" s="9"/>
      <c r="AG60" s="9"/>
      <c r="AH60" s="244">
        <f t="shared" si="2"/>
        <v>0</v>
      </c>
      <c r="AI60" s="245"/>
      <c r="AJ60" s="9" t="s">
        <v>1881</v>
      </c>
      <c r="AK60" s="9"/>
      <c r="AL60" s="9"/>
      <c r="AM60" s="9"/>
      <c r="AN60" s="9"/>
      <c r="AO60" s="9"/>
      <c r="AP60" s="9"/>
      <c r="AQ60" s="9"/>
      <c r="AR60" s="9"/>
      <c r="AS60" s="246"/>
      <c r="AT60" s="269"/>
    </row>
    <row r="61" spans="1:46" s="231" customFormat="1" ht="25.5" x14ac:dyDescent="0.2">
      <c r="A61" s="9"/>
      <c r="B61" s="9">
        <v>72657043</v>
      </c>
      <c r="C61" s="9" t="s">
        <v>1982</v>
      </c>
      <c r="D61" s="9" t="s">
        <v>1978</v>
      </c>
      <c r="E61" s="9" t="s">
        <v>1983</v>
      </c>
      <c r="F61" s="9" t="s">
        <v>1879</v>
      </c>
      <c r="G61" s="9" t="s">
        <v>1880</v>
      </c>
      <c r="H61" s="9"/>
      <c r="I61" s="9"/>
      <c r="J61" s="9"/>
      <c r="K61" s="9"/>
      <c r="L61" s="9"/>
      <c r="M61" s="9"/>
      <c r="N61" s="9"/>
      <c r="O61" s="9"/>
      <c r="P61" s="242">
        <f t="shared" si="3"/>
        <v>0</v>
      </c>
      <c r="Q61" s="9"/>
      <c r="R61" s="9"/>
      <c r="S61" s="9"/>
      <c r="T61" s="9"/>
      <c r="U61" s="9"/>
      <c r="V61" s="9"/>
      <c r="W61" s="9">
        <v>1</v>
      </c>
      <c r="X61" s="243">
        <v>43605</v>
      </c>
      <c r="Y61" s="244">
        <f t="shared" si="4"/>
        <v>1</v>
      </c>
      <c r="Z61" s="9"/>
      <c r="AA61" s="9"/>
      <c r="AB61" s="9"/>
      <c r="AC61" s="9"/>
      <c r="AD61" s="9"/>
      <c r="AE61" s="9"/>
      <c r="AF61" s="9"/>
      <c r="AG61" s="9"/>
      <c r="AH61" s="244">
        <f t="shared" si="2"/>
        <v>0</v>
      </c>
      <c r="AI61" s="245"/>
      <c r="AJ61" s="9" t="s">
        <v>1881</v>
      </c>
      <c r="AK61" s="9"/>
      <c r="AL61" s="9"/>
      <c r="AM61" s="9"/>
      <c r="AN61" s="9"/>
      <c r="AO61" s="9"/>
      <c r="AP61" s="9"/>
      <c r="AQ61" s="9"/>
      <c r="AR61" s="9"/>
      <c r="AS61" s="246"/>
      <c r="AT61" s="269"/>
    </row>
    <row r="62" spans="1:46" s="231" customFormat="1" ht="25.5" customHeight="1" x14ac:dyDescent="0.2">
      <c r="A62" s="9"/>
      <c r="B62" s="9">
        <v>72657042</v>
      </c>
      <c r="C62" s="9" t="s">
        <v>1984</v>
      </c>
      <c r="D62" s="9" t="s">
        <v>1978</v>
      </c>
      <c r="E62" s="9" t="s">
        <v>1985</v>
      </c>
      <c r="F62" s="9" t="s">
        <v>1879</v>
      </c>
      <c r="G62" s="9" t="s">
        <v>1880</v>
      </c>
      <c r="H62" s="9"/>
      <c r="I62" s="9"/>
      <c r="J62" s="9"/>
      <c r="K62" s="9"/>
      <c r="L62" s="9"/>
      <c r="M62" s="9"/>
      <c r="N62" s="9"/>
      <c r="O62" s="9"/>
      <c r="P62" s="242">
        <f t="shared" si="3"/>
        <v>0</v>
      </c>
      <c r="Q62" s="9"/>
      <c r="R62" s="9"/>
      <c r="S62" s="9"/>
      <c r="T62" s="9"/>
      <c r="U62" s="9"/>
      <c r="V62" s="9"/>
      <c r="W62" s="9">
        <v>1</v>
      </c>
      <c r="X62" s="243">
        <v>43605</v>
      </c>
      <c r="Y62" s="244">
        <f t="shared" si="4"/>
        <v>1</v>
      </c>
      <c r="Z62" s="9"/>
      <c r="AA62" s="9"/>
      <c r="AB62" s="9"/>
      <c r="AC62" s="9"/>
      <c r="AD62" s="9"/>
      <c r="AE62" s="9"/>
      <c r="AF62" s="9"/>
      <c r="AG62" s="9"/>
      <c r="AH62" s="244">
        <f t="shared" si="2"/>
        <v>0</v>
      </c>
      <c r="AI62" s="245"/>
      <c r="AJ62" s="9" t="s">
        <v>1881</v>
      </c>
      <c r="AK62" s="9"/>
      <c r="AL62" s="9"/>
      <c r="AM62" s="9"/>
      <c r="AN62" s="9"/>
      <c r="AO62" s="9"/>
      <c r="AP62" s="9"/>
      <c r="AQ62" s="9"/>
      <c r="AR62" s="9"/>
      <c r="AS62" s="246"/>
      <c r="AT62" s="269"/>
    </row>
    <row r="63" spans="1:46" s="231" customFormat="1" ht="25.5" x14ac:dyDescent="0.2">
      <c r="A63" s="9"/>
      <c r="B63" s="9">
        <v>72657041</v>
      </c>
      <c r="C63" s="9" t="s">
        <v>1986</v>
      </c>
      <c r="D63" s="9" t="s">
        <v>1978</v>
      </c>
      <c r="E63" s="9" t="s">
        <v>1987</v>
      </c>
      <c r="F63" s="9" t="s">
        <v>1879</v>
      </c>
      <c r="G63" s="9" t="s">
        <v>1880</v>
      </c>
      <c r="H63" s="9"/>
      <c r="I63" s="9"/>
      <c r="J63" s="9"/>
      <c r="K63" s="9"/>
      <c r="L63" s="9"/>
      <c r="M63" s="9"/>
      <c r="N63" s="9"/>
      <c r="O63" s="9"/>
      <c r="P63" s="242">
        <f t="shared" si="3"/>
        <v>0</v>
      </c>
      <c r="Q63" s="9"/>
      <c r="R63" s="9"/>
      <c r="S63" s="9"/>
      <c r="T63" s="9"/>
      <c r="U63" s="9"/>
      <c r="V63" s="9"/>
      <c r="W63" s="9">
        <v>1</v>
      </c>
      <c r="X63" s="243">
        <v>43605</v>
      </c>
      <c r="Y63" s="244">
        <f t="shared" si="4"/>
        <v>1</v>
      </c>
      <c r="Z63" s="9"/>
      <c r="AA63" s="9"/>
      <c r="AB63" s="9"/>
      <c r="AC63" s="9"/>
      <c r="AD63" s="9"/>
      <c r="AE63" s="9"/>
      <c r="AF63" s="9">
        <v>1</v>
      </c>
      <c r="AG63" s="243">
        <v>43819</v>
      </c>
      <c r="AH63" s="244">
        <f t="shared" si="2"/>
        <v>1</v>
      </c>
      <c r="AI63" s="245"/>
      <c r="AJ63" s="9" t="s">
        <v>1881</v>
      </c>
      <c r="AK63" s="9"/>
      <c r="AL63" s="9"/>
      <c r="AM63" s="9"/>
      <c r="AN63" s="9"/>
      <c r="AO63" s="9"/>
      <c r="AP63" s="9"/>
      <c r="AQ63" s="9"/>
      <c r="AR63" s="9"/>
      <c r="AS63" s="246"/>
      <c r="AT63" s="269"/>
    </row>
    <row r="64" spans="1:46" s="231" customFormat="1" ht="27.75" customHeight="1" x14ac:dyDescent="0.2">
      <c r="A64" s="9"/>
      <c r="B64" s="9">
        <v>72657040</v>
      </c>
      <c r="C64" s="9" t="s">
        <v>1988</v>
      </c>
      <c r="D64" s="9" t="s">
        <v>1978</v>
      </c>
      <c r="E64" s="9" t="s">
        <v>1989</v>
      </c>
      <c r="F64" s="9" t="s">
        <v>1879</v>
      </c>
      <c r="G64" s="9" t="s">
        <v>1880</v>
      </c>
      <c r="H64" s="9"/>
      <c r="I64" s="9"/>
      <c r="J64" s="9"/>
      <c r="K64" s="9"/>
      <c r="L64" s="9"/>
      <c r="M64" s="9"/>
      <c r="N64" s="9"/>
      <c r="O64" s="9"/>
      <c r="P64" s="242">
        <f t="shared" si="3"/>
        <v>0</v>
      </c>
      <c r="Q64" s="9"/>
      <c r="R64" s="9"/>
      <c r="S64" s="9"/>
      <c r="T64" s="9"/>
      <c r="U64" s="9"/>
      <c r="V64" s="9"/>
      <c r="W64" s="9">
        <v>1</v>
      </c>
      <c r="X64" s="243">
        <v>43605</v>
      </c>
      <c r="Y64" s="244">
        <f t="shared" si="4"/>
        <v>1</v>
      </c>
      <c r="Z64" s="9"/>
      <c r="AA64" s="9"/>
      <c r="AB64" s="9"/>
      <c r="AC64" s="9"/>
      <c r="AD64" s="9"/>
      <c r="AE64" s="9"/>
      <c r="AF64" s="9"/>
      <c r="AG64" s="9"/>
      <c r="AH64" s="244">
        <f t="shared" si="2"/>
        <v>0</v>
      </c>
      <c r="AI64" s="245"/>
      <c r="AJ64" s="9" t="s">
        <v>1881</v>
      </c>
      <c r="AK64" s="9"/>
      <c r="AL64" s="9"/>
      <c r="AM64" s="9"/>
      <c r="AN64" s="9"/>
      <c r="AO64" s="9"/>
      <c r="AP64" s="9"/>
      <c r="AQ64" s="9"/>
      <c r="AR64" s="9"/>
      <c r="AS64" s="246"/>
      <c r="AT64" s="269"/>
    </row>
    <row r="65" spans="1:46" s="231" customFormat="1" ht="25.5" x14ac:dyDescent="0.2">
      <c r="A65" s="9"/>
      <c r="B65" s="9">
        <v>72657039</v>
      </c>
      <c r="C65" s="9" t="s">
        <v>1990</v>
      </c>
      <c r="D65" s="9" t="s">
        <v>1978</v>
      </c>
      <c r="E65" s="9" t="s">
        <v>1992</v>
      </c>
      <c r="F65" s="9" t="s">
        <v>1879</v>
      </c>
      <c r="G65" s="9" t="s">
        <v>1880</v>
      </c>
      <c r="H65" s="9"/>
      <c r="I65" s="9"/>
      <c r="J65" s="9"/>
      <c r="K65" s="9"/>
      <c r="L65" s="9"/>
      <c r="M65" s="9"/>
      <c r="N65" s="9"/>
      <c r="O65" s="9"/>
      <c r="P65" s="242">
        <f t="shared" si="3"/>
        <v>0</v>
      </c>
      <c r="Q65" s="9"/>
      <c r="R65" s="9"/>
      <c r="S65" s="9"/>
      <c r="T65" s="9"/>
      <c r="U65" s="9"/>
      <c r="V65" s="9"/>
      <c r="W65" s="9">
        <v>1</v>
      </c>
      <c r="X65" s="243">
        <v>43605</v>
      </c>
      <c r="Y65" s="244">
        <f t="shared" si="4"/>
        <v>1</v>
      </c>
      <c r="Z65" s="9"/>
      <c r="AA65" s="9"/>
      <c r="AB65" s="9"/>
      <c r="AC65" s="9"/>
      <c r="AD65" s="9"/>
      <c r="AE65" s="9"/>
      <c r="AF65" s="9"/>
      <c r="AG65" s="9"/>
      <c r="AH65" s="244">
        <f t="shared" si="2"/>
        <v>0</v>
      </c>
      <c r="AI65" s="245"/>
      <c r="AJ65" s="9" t="s">
        <v>1881</v>
      </c>
      <c r="AK65" s="9"/>
      <c r="AL65" s="9"/>
      <c r="AM65" s="9"/>
      <c r="AN65" s="9"/>
      <c r="AO65" s="9"/>
      <c r="AP65" s="9"/>
      <c r="AQ65" s="9"/>
      <c r="AR65" s="9"/>
      <c r="AS65" s="246"/>
      <c r="AT65" s="269"/>
    </row>
    <row r="66" spans="1:46" s="69" customFormat="1" ht="25.5" x14ac:dyDescent="0.25">
      <c r="A66" s="9"/>
      <c r="B66" s="9">
        <v>72657023</v>
      </c>
      <c r="C66" s="9" t="s">
        <v>1991</v>
      </c>
      <c r="D66" s="9" t="s">
        <v>1978</v>
      </c>
      <c r="E66" s="9" t="s">
        <v>1993</v>
      </c>
      <c r="F66" s="9" t="s">
        <v>1879</v>
      </c>
      <c r="G66" s="9" t="s">
        <v>1880</v>
      </c>
      <c r="H66" s="9"/>
      <c r="I66" s="9"/>
      <c r="J66" s="9"/>
      <c r="K66" s="9"/>
      <c r="L66" s="9"/>
      <c r="M66" s="9"/>
      <c r="N66" s="9"/>
      <c r="O66" s="9"/>
      <c r="P66" s="242">
        <f t="shared" si="3"/>
        <v>0</v>
      </c>
      <c r="Q66" s="9"/>
      <c r="R66" s="9"/>
      <c r="S66" s="9"/>
      <c r="T66" s="9"/>
      <c r="U66" s="9"/>
      <c r="V66" s="9"/>
      <c r="W66" s="9">
        <v>1</v>
      </c>
      <c r="X66" s="243">
        <v>43605</v>
      </c>
      <c r="Y66" s="244">
        <f t="shared" si="4"/>
        <v>1</v>
      </c>
      <c r="Z66" s="9"/>
      <c r="AA66" s="9"/>
      <c r="AB66" s="9"/>
      <c r="AC66" s="9"/>
      <c r="AD66" s="9"/>
      <c r="AE66" s="9"/>
      <c r="AF66" s="9"/>
      <c r="AG66" s="9"/>
      <c r="AH66" s="244">
        <f t="shared" si="2"/>
        <v>0</v>
      </c>
      <c r="AI66" s="245"/>
      <c r="AJ66" s="9" t="s">
        <v>1881</v>
      </c>
      <c r="AK66" s="9"/>
      <c r="AL66" s="9"/>
      <c r="AM66" s="9"/>
      <c r="AN66" s="9"/>
      <c r="AO66" s="9"/>
      <c r="AP66" s="9"/>
      <c r="AQ66" s="9"/>
      <c r="AR66" s="9"/>
      <c r="AS66" s="246"/>
      <c r="AT66" s="95"/>
    </row>
    <row r="67" spans="1:46" s="69" customFormat="1" ht="25.5" x14ac:dyDescent="0.25">
      <c r="A67" s="9"/>
      <c r="B67" s="9">
        <v>72657038</v>
      </c>
      <c r="C67" s="9" t="s">
        <v>1994</v>
      </c>
      <c r="D67" s="9" t="s">
        <v>1978</v>
      </c>
      <c r="E67" s="9" t="s">
        <v>1995</v>
      </c>
      <c r="F67" s="9" t="s">
        <v>1879</v>
      </c>
      <c r="G67" s="9" t="s">
        <v>1880</v>
      </c>
      <c r="H67" s="9"/>
      <c r="I67" s="9"/>
      <c r="J67" s="9"/>
      <c r="K67" s="9"/>
      <c r="L67" s="9"/>
      <c r="M67" s="9"/>
      <c r="N67" s="9"/>
      <c r="O67" s="9"/>
      <c r="P67" s="242">
        <f t="shared" si="3"/>
        <v>0</v>
      </c>
      <c r="Q67" s="9"/>
      <c r="R67" s="9"/>
      <c r="S67" s="9"/>
      <c r="T67" s="9"/>
      <c r="U67" s="9"/>
      <c r="V67" s="9"/>
      <c r="W67" s="9">
        <v>1</v>
      </c>
      <c r="X67" s="243">
        <v>43605</v>
      </c>
      <c r="Y67" s="244">
        <f t="shared" si="4"/>
        <v>1</v>
      </c>
      <c r="Z67" s="9"/>
      <c r="AA67" s="9"/>
      <c r="AB67" s="9"/>
      <c r="AC67" s="9"/>
      <c r="AD67" s="9"/>
      <c r="AE67" s="9"/>
      <c r="AF67" s="9"/>
      <c r="AG67" s="9"/>
      <c r="AH67" s="244">
        <f t="shared" si="2"/>
        <v>0</v>
      </c>
      <c r="AI67" s="245"/>
      <c r="AJ67" s="9" t="s">
        <v>1881</v>
      </c>
      <c r="AK67" s="9"/>
      <c r="AL67" s="9"/>
      <c r="AM67" s="9"/>
      <c r="AN67" s="9"/>
      <c r="AO67" s="9"/>
      <c r="AP67" s="9"/>
      <c r="AQ67" s="9"/>
      <c r="AR67" s="9"/>
      <c r="AS67" s="246"/>
      <c r="AT67" s="95"/>
    </row>
    <row r="68" spans="1:46" s="71" customFormat="1" ht="25.5" x14ac:dyDescent="0.2">
      <c r="A68" s="9"/>
      <c r="B68" s="9">
        <v>72657021</v>
      </c>
      <c r="C68" s="9" t="s">
        <v>1996</v>
      </c>
      <c r="D68" s="9" t="s">
        <v>1978</v>
      </c>
      <c r="E68" s="9" t="s">
        <v>1997</v>
      </c>
      <c r="F68" s="9" t="s">
        <v>1879</v>
      </c>
      <c r="G68" s="9" t="s">
        <v>1880</v>
      </c>
      <c r="H68" s="9"/>
      <c r="I68" s="9"/>
      <c r="J68" s="9"/>
      <c r="K68" s="9"/>
      <c r="L68" s="9"/>
      <c r="M68" s="9"/>
      <c r="N68" s="9"/>
      <c r="O68" s="9"/>
      <c r="P68" s="242">
        <f t="shared" si="3"/>
        <v>0</v>
      </c>
      <c r="Q68" s="9"/>
      <c r="R68" s="9"/>
      <c r="S68" s="9"/>
      <c r="T68" s="9"/>
      <c r="U68" s="9"/>
      <c r="V68" s="9"/>
      <c r="W68" s="9">
        <v>1</v>
      </c>
      <c r="X68" s="243">
        <v>43605</v>
      </c>
      <c r="Y68" s="244">
        <f t="shared" si="4"/>
        <v>1</v>
      </c>
      <c r="Z68" s="9"/>
      <c r="AA68" s="9"/>
      <c r="AB68" s="9"/>
      <c r="AC68" s="9"/>
      <c r="AD68" s="9"/>
      <c r="AE68" s="9"/>
      <c r="AF68" s="9"/>
      <c r="AG68" s="9"/>
      <c r="AH68" s="244">
        <f t="shared" si="2"/>
        <v>0</v>
      </c>
      <c r="AI68" s="245"/>
      <c r="AJ68" s="9" t="s">
        <v>1881</v>
      </c>
      <c r="AK68" s="9"/>
      <c r="AL68" s="9"/>
      <c r="AM68" s="9"/>
      <c r="AN68" s="9"/>
      <c r="AO68" s="9"/>
      <c r="AP68" s="9"/>
      <c r="AQ68" s="9"/>
      <c r="AR68" s="9"/>
      <c r="AS68" s="246"/>
      <c r="AT68" s="270"/>
    </row>
    <row r="69" spans="1:46" s="70" customFormat="1" ht="24" customHeight="1" x14ac:dyDescent="0.2">
      <c r="A69" s="9"/>
      <c r="B69" s="9">
        <v>72656016</v>
      </c>
      <c r="C69" s="9" t="s">
        <v>1998</v>
      </c>
      <c r="D69" s="9" t="s">
        <v>1923</v>
      </c>
      <c r="E69" s="9" t="s">
        <v>1999</v>
      </c>
      <c r="F69" s="9" t="s">
        <v>1917</v>
      </c>
      <c r="G69" s="9" t="s">
        <v>1880</v>
      </c>
      <c r="H69" s="9"/>
      <c r="I69" s="9"/>
      <c r="J69" s="9"/>
      <c r="K69" s="9"/>
      <c r="L69" s="9"/>
      <c r="M69" s="9"/>
      <c r="N69" s="9"/>
      <c r="O69" s="9"/>
      <c r="P69" s="242">
        <f t="shared" si="3"/>
        <v>0</v>
      </c>
      <c r="Q69" s="9"/>
      <c r="R69" s="9"/>
      <c r="S69" s="9"/>
      <c r="T69" s="9"/>
      <c r="U69" s="9"/>
      <c r="V69" s="9"/>
      <c r="W69" s="9">
        <v>1</v>
      </c>
      <c r="X69" s="243">
        <v>43616</v>
      </c>
      <c r="Y69" s="244">
        <f t="shared" si="4"/>
        <v>1</v>
      </c>
      <c r="Z69" s="9"/>
      <c r="AA69" s="9"/>
      <c r="AB69" s="9"/>
      <c r="AC69" s="9"/>
      <c r="AD69" s="9"/>
      <c r="AE69" s="9"/>
      <c r="AF69" s="9"/>
      <c r="AG69" s="9"/>
      <c r="AH69" s="244">
        <f t="shared" si="2"/>
        <v>0</v>
      </c>
      <c r="AI69" s="245"/>
      <c r="AJ69" s="9" t="s">
        <v>1881</v>
      </c>
      <c r="AK69" s="9"/>
      <c r="AL69" s="9"/>
      <c r="AM69" s="9"/>
      <c r="AN69" s="9"/>
      <c r="AO69" s="9"/>
      <c r="AP69" s="9"/>
      <c r="AQ69" s="9"/>
      <c r="AR69" s="9"/>
      <c r="AS69" s="246"/>
      <c r="AT69" s="268"/>
    </row>
    <row r="70" spans="1:46" s="70" customFormat="1" ht="25.5" x14ac:dyDescent="0.2">
      <c r="A70" s="9"/>
      <c r="B70" s="9">
        <v>72656017</v>
      </c>
      <c r="C70" s="9" t="s">
        <v>2000</v>
      </c>
      <c r="D70" s="9" t="s">
        <v>1923</v>
      </c>
      <c r="E70" s="9" t="s">
        <v>2001</v>
      </c>
      <c r="F70" s="9" t="s">
        <v>1917</v>
      </c>
      <c r="G70" s="9" t="s">
        <v>1880</v>
      </c>
      <c r="H70" s="9"/>
      <c r="I70" s="9"/>
      <c r="J70" s="9"/>
      <c r="K70" s="9"/>
      <c r="L70" s="9"/>
      <c r="M70" s="9"/>
      <c r="N70" s="9"/>
      <c r="O70" s="9"/>
      <c r="P70" s="242">
        <f t="shared" si="3"/>
        <v>0</v>
      </c>
      <c r="Q70" s="9"/>
      <c r="R70" s="9"/>
      <c r="S70" s="9"/>
      <c r="T70" s="9"/>
      <c r="U70" s="9">
        <v>1</v>
      </c>
      <c r="V70" s="9"/>
      <c r="W70" s="9"/>
      <c r="X70" s="243">
        <v>43616</v>
      </c>
      <c r="Y70" s="244">
        <f t="shared" si="4"/>
        <v>1</v>
      </c>
      <c r="Z70" s="9"/>
      <c r="AA70" s="9"/>
      <c r="AB70" s="9"/>
      <c r="AC70" s="9"/>
      <c r="AD70" s="9"/>
      <c r="AE70" s="9"/>
      <c r="AF70" s="9"/>
      <c r="AG70" s="9"/>
      <c r="AH70" s="244">
        <f t="shared" si="2"/>
        <v>0</v>
      </c>
      <c r="AI70" s="245"/>
      <c r="AJ70" s="9" t="s">
        <v>1881</v>
      </c>
      <c r="AK70" s="9"/>
      <c r="AL70" s="9"/>
      <c r="AM70" s="9" t="s">
        <v>1257</v>
      </c>
      <c r="AN70" s="9"/>
      <c r="AO70" s="9"/>
      <c r="AP70" s="9"/>
      <c r="AQ70" s="9"/>
      <c r="AR70" s="9"/>
      <c r="AS70" s="246"/>
      <c r="AT70" s="268"/>
    </row>
    <row r="71" spans="1:46" s="70" customFormat="1" ht="25.5" x14ac:dyDescent="0.2">
      <c r="A71" s="9"/>
      <c r="B71" s="460">
        <v>72656018</v>
      </c>
      <c r="C71" s="9" t="s">
        <v>2002</v>
      </c>
      <c r="D71" s="9" t="s">
        <v>1923</v>
      </c>
      <c r="E71" s="9" t="s">
        <v>2003</v>
      </c>
      <c r="F71" s="9" t="s">
        <v>1917</v>
      </c>
      <c r="G71" s="9" t="s">
        <v>1880</v>
      </c>
      <c r="H71" s="9"/>
      <c r="I71" s="9"/>
      <c r="J71" s="9"/>
      <c r="K71" s="9"/>
      <c r="L71" s="9"/>
      <c r="M71" s="9"/>
      <c r="N71" s="9"/>
      <c r="O71" s="9"/>
      <c r="P71" s="242">
        <f t="shared" si="3"/>
        <v>0</v>
      </c>
      <c r="Q71" s="9"/>
      <c r="R71" s="9"/>
      <c r="S71" s="9"/>
      <c r="T71" s="9"/>
      <c r="U71" s="9"/>
      <c r="V71" s="9"/>
      <c r="W71" s="9">
        <v>1</v>
      </c>
      <c r="X71" s="243">
        <v>43616</v>
      </c>
      <c r="Y71" s="244">
        <f t="shared" si="4"/>
        <v>1</v>
      </c>
      <c r="Z71" s="9"/>
      <c r="AA71" s="9"/>
      <c r="AB71" s="9"/>
      <c r="AC71" s="9"/>
      <c r="AD71" s="9"/>
      <c r="AE71" s="9"/>
      <c r="AF71" s="9"/>
      <c r="AG71" s="9"/>
      <c r="AH71" s="244">
        <f t="shared" si="2"/>
        <v>0</v>
      </c>
      <c r="AI71" s="245"/>
      <c r="AJ71" s="9" t="s">
        <v>1881</v>
      </c>
      <c r="AK71" s="9"/>
      <c r="AL71" s="9"/>
      <c r="AM71" s="9"/>
      <c r="AN71" s="9"/>
      <c r="AO71" s="9"/>
      <c r="AP71" s="9"/>
      <c r="AQ71" s="9"/>
      <c r="AR71" s="9"/>
      <c r="AS71" s="246"/>
      <c r="AT71" s="268"/>
    </row>
    <row r="72" spans="1:46" s="70" customFormat="1" x14ac:dyDescent="0.2">
      <c r="A72" s="9"/>
      <c r="B72" s="9">
        <v>81712006</v>
      </c>
      <c r="C72" s="9" t="s">
        <v>2004</v>
      </c>
      <c r="D72" s="9" t="s">
        <v>2005</v>
      </c>
      <c r="E72" s="9" t="s">
        <v>2006</v>
      </c>
      <c r="F72" s="9" t="s">
        <v>1917</v>
      </c>
      <c r="G72" s="9" t="s">
        <v>1880</v>
      </c>
      <c r="H72" s="9"/>
      <c r="I72" s="9"/>
      <c r="J72" s="9"/>
      <c r="K72" s="9"/>
      <c r="L72" s="9"/>
      <c r="M72" s="9"/>
      <c r="N72" s="9"/>
      <c r="O72" s="9"/>
      <c r="P72" s="242">
        <f t="shared" si="3"/>
        <v>0</v>
      </c>
      <c r="Q72" s="9"/>
      <c r="R72" s="9"/>
      <c r="S72" s="9"/>
      <c r="T72" s="9"/>
      <c r="U72" s="9"/>
      <c r="V72" s="9"/>
      <c r="W72" s="9">
        <v>1</v>
      </c>
      <c r="X72" s="243">
        <v>43628</v>
      </c>
      <c r="Y72" s="244">
        <f t="shared" si="4"/>
        <v>1</v>
      </c>
      <c r="Z72" s="9"/>
      <c r="AA72" s="9"/>
      <c r="AB72" s="9"/>
      <c r="AC72" s="9"/>
      <c r="AD72" s="9"/>
      <c r="AE72" s="9"/>
      <c r="AF72" s="9"/>
      <c r="AG72" s="9"/>
      <c r="AH72" s="244">
        <f t="shared" si="2"/>
        <v>0</v>
      </c>
      <c r="AI72" s="245"/>
      <c r="AJ72" s="9" t="s">
        <v>1881</v>
      </c>
      <c r="AK72" s="9"/>
      <c r="AL72" s="9"/>
      <c r="AM72" s="9"/>
      <c r="AN72" s="9"/>
      <c r="AO72" s="9"/>
      <c r="AP72" s="9"/>
      <c r="AQ72" s="9"/>
      <c r="AR72" s="9"/>
      <c r="AS72" s="246"/>
      <c r="AT72" s="268"/>
    </row>
    <row r="73" spans="1:46" s="70" customFormat="1" x14ac:dyDescent="0.2">
      <c r="A73" s="9"/>
      <c r="B73" s="387">
        <v>81712006</v>
      </c>
      <c r="C73" s="9" t="s">
        <v>2007</v>
      </c>
      <c r="D73" s="9" t="s">
        <v>2005</v>
      </c>
      <c r="E73" s="9" t="s">
        <v>2008</v>
      </c>
      <c r="F73" s="9" t="s">
        <v>1917</v>
      </c>
      <c r="G73" s="9" t="s">
        <v>1880</v>
      </c>
      <c r="H73" s="9"/>
      <c r="I73" s="9"/>
      <c r="J73" s="9"/>
      <c r="K73" s="9"/>
      <c r="L73" s="9"/>
      <c r="M73" s="9"/>
      <c r="N73" s="9"/>
      <c r="O73" s="9"/>
      <c r="P73" s="242">
        <f t="shared" si="3"/>
        <v>0</v>
      </c>
      <c r="Q73" s="9"/>
      <c r="R73" s="9"/>
      <c r="S73" s="9"/>
      <c r="T73" s="9"/>
      <c r="U73" s="9"/>
      <c r="V73" s="9"/>
      <c r="W73" s="9">
        <v>1</v>
      </c>
      <c r="X73" s="243">
        <v>43628</v>
      </c>
      <c r="Y73" s="244">
        <f t="shared" si="4"/>
        <v>1</v>
      </c>
      <c r="Z73" s="9"/>
      <c r="AA73" s="9"/>
      <c r="AB73" s="9"/>
      <c r="AC73" s="9"/>
      <c r="AD73" s="9"/>
      <c r="AE73" s="9"/>
      <c r="AF73" s="9"/>
      <c r="AG73" s="9"/>
      <c r="AH73" s="244">
        <f t="shared" si="2"/>
        <v>0</v>
      </c>
      <c r="AI73" s="245"/>
      <c r="AJ73" s="9" t="s">
        <v>1881</v>
      </c>
      <c r="AK73" s="9"/>
      <c r="AL73" s="9"/>
      <c r="AM73" s="9"/>
      <c r="AN73" s="9"/>
      <c r="AO73" s="9"/>
      <c r="AP73" s="9"/>
      <c r="AQ73" s="9"/>
      <c r="AR73" s="9"/>
      <c r="AS73" s="246"/>
      <c r="AT73" s="268"/>
    </row>
    <row r="74" spans="1:46" s="70" customFormat="1" x14ac:dyDescent="0.2">
      <c r="A74" s="9"/>
      <c r="B74" s="387">
        <v>81712006</v>
      </c>
      <c r="C74" s="9" t="s">
        <v>2009</v>
      </c>
      <c r="D74" s="9" t="s">
        <v>2005</v>
      </c>
      <c r="E74" s="9" t="s">
        <v>2010</v>
      </c>
      <c r="F74" s="9" t="s">
        <v>1917</v>
      </c>
      <c r="G74" s="9" t="s">
        <v>1880</v>
      </c>
      <c r="H74" s="9"/>
      <c r="I74" s="9"/>
      <c r="J74" s="9"/>
      <c r="K74" s="9"/>
      <c r="L74" s="9"/>
      <c r="M74" s="9"/>
      <c r="N74" s="9"/>
      <c r="O74" s="9"/>
      <c r="P74" s="242">
        <f t="shared" si="3"/>
        <v>0</v>
      </c>
      <c r="Q74" s="9"/>
      <c r="R74" s="9"/>
      <c r="S74" s="9"/>
      <c r="T74" s="9"/>
      <c r="U74" s="9"/>
      <c r="V74" s="9"/>
      <c r="W74" s="9">
        <v>1</v>
      </c>
      <c r="X74" s="243">
        <v>43628</v>
      </c>
      <c r="Y74" s="244">
        <f t="shared" si="4"/>
        <v>1</v>
      </c>
      <c r="Z74" s="9"/>
      <c r="AA74" s="9"/>
      <c r="AB74" s="9"/>
      <c r="AC74" s="9"/>
      <c r="AD74" s="9"/>
      <c r="AE74" s="9"/>
      <c r="AF74" s="9"/>
      <c r="AG74" s="9"/>
      <c r="AH74" s="244">
        <f t="shared" si="2"/>
        <v>0</v>
      </c>
      <c r="AI74" s="245"/>
      <c r="AJ74" s="9" t="s">
        <v>1881</v>
      </c>
      <c r="AK74" s="9"/>
      <c r="AL74" s="9"/>
      <c r="AM74" s="9"/>
      <c r="AN74" s="9"/>
      <c r="AO74" s="9"/>
      <c r="AP74" s="9"/>
      <c r="AQ74" s="9"/>
      <c r="AR74" s="9"/>
      <c r="AS74" s="246"/>
      <c r="AT74" s="268"/>
    </row>
    <row r="75" spans="1:46" s="70" customFormat="1" x14ac:dyDescent="0.2">
      <c r="A75" s="9"/>
      <c r="B75" s="387">
        <v>81712006</v>
      </c>
      <c r="C75" s="9" t="s">
        <v>2011</v>
      </c>
      <c r="D75" s="9" t="s">
        <v>2005</v>
      </c>
      <c r="E75" s="9" t="s">
        <v>2012</v>
      </c>
      <c r="F75" s="9" t="s">
        <v>1917</v>
      </c>
      <c r="G75" s="9" t="s">
        <v>1880</v>
      </c>
      <c r="H75" s="9"/>
      <c r="I75" s="9"/>
      <c r="J75" s="9"/>
      <c r="K75" s="9"/>
      <c r="L75" s="9"/>
      <c r="M75" s="9"/>
      <c r="N75" s="9"/>
      <c r="O75" s="9"/>
      <c r="P75" s="242">
        <f t="shared" si="3"/>
        <v>0</v>
      </c>
      <c r="Q75" s="9"/>
      <c r="R75" s="9"/>
      <c r="S75" s="9"/>
      <c r="T75" s="9"/>
      <c r="U75" s="9"/>
      <c r="V75" s="9"/>
      <c r="W75" s="9">
        <v>1</v>
      </c>
      <c r="X75" s="243">
        <v>43628</v>
      </c>
      <c r="Y75" s="244">
        <f t="shared" si="4"/>
        <v>1</v>
      </c>
      <c r="Z75" s="9"/>
      <c r="AA75" s="9"/>
      <c r="AB75" s="9"/>
      <c r="AC75" s="9"/>
      <c r="AD75" s="9"/>
      <c r="AE75" s="9"/>
      <c r="AF75" s="9"/>
      <c r="AG75" s="9"/>
      <c r="AH75" s="244">
        <f t="shared" si="2"/>
        <v>0</v>
      </c>
      <c r="AI75" s="245"/>
      <c r="AJ75" s="9" t="s">
        <v>1881</v>
      </c>
      <c r="AK75" s="9"/>
      <c r="AL75" s="9"/>
      <c r="AM75" s="9"/>
      <c r="AN75" s="9"/>
      <c r="AO75" s="9"/>
      <c r="AP75" s="9"/>
      <c r="AQ75" s="9"/>
      <c r="AR75" s="9"/>
      <c r="AS75" s="246"/>
      <c r="AT75" s="268"/>
    </row>
    <row r="76" spans="1:46" s="70" customFormat="1" x14ac:dyDescent="0.2">
      <c r="A76" s="9"/>
      <c r="B76" s="387">
        <v>81712006</v>
      </c>
      <c r="C76" s="9" t="s">
        <v>2013</v>
      </c>
      <c r="D76" s="9" t="s">
        <v>2005</v>
      </c>
      <c r="E76" s="9" t="s">
        <v>2014</v>
      </c>
      <c r="F76" s="9" t="s">
        <v>1917</v>
      </c>
      <c r="G76" s="9" t="s">
        <v>1880</v>
      </c>
      <c r="H76" s="9"/>
      <c r="I76" s="9"/>
      <c r="J76" s="9"/>
      <c r="K76" s="9"/>
      <c r="L76" s="9"/>
      <c r="M76" s="9"/>
      <c r="N76" s="9"/>
      <c r="O76" s="9"/>
      <c r="P76" s="242">
        <f t="shared" si="3"/>
        <v>0</v>
      </c>
      <c r="Q76" s="9"/>
      <c r="R76" s="9"/>
      <c r="S76" s="9">
        <v>1</v>
      </c>
      <c r="T76" s="9"/>
      <c r="U76" s="9"/>
      <c r="V76" s="9"/>
      <c r="W76" s="9"/>
      <c r="X76" s="243">
        <v>43628</v>
      </c>
      <c r="Y76" s="244">
        <f t="shared" si="4"/>
        <v>1</v>
      </c>
      <c r="Z76" s="9"/>
      <c r="AA76" s="9"/>
      <c r="AB76" s="9"/>
      <c r="AC76" s="9"/>
      <c r="AD76" s="9"/>
      <c r="AE76" s="9"/>
      <c r="AF76" s="9"/>
      <c r="AG76" s="9"/>
      <c r="AH76" s="244">
        <f t="shared" si="2"/>
        <v>0</v>
      </c>
      <c r="AI76" s="245"/>
      <c r="AJ76" s="9" t="s">
        <v>1881</v>
      </c>
      <c r="AK76" s="9"/>
      <c r="AL76" s="9"/>
      <c r="AM76" s="9" t="s">
        <v>1257</v>
      </c>
      <c r="AN76" s="9"/>
      <c r="AO76" s="9"/>
      <c r="AP76" s="9"/>
      <c r="AQ76" s="9"/>
      <c r="AR76" s="9"/>
      <c r="AS76" s="246"/>
      <c r="AT76" s="268"/>
    </row>
    <row r="77" spans="1:46" s="70" customFormat="1" x14ac:dyDescent="0.2">
      <c r="A77" s="9"/>
      <c r="B77" s="387">
        <v>81712006</v>
      </c>
      <c r="C77" s="9" t="s">
        <v>2015</v>
      </c>
      <c r="D77" s="9" t="s">
        <v>2005</v>
      </c>
      <c r="E77" s="9" t="s">
        <v>2016</v>
      </c>
      <c r="F77" s="9" t="s">
        <v>1917</v>
      </c>
      <c r="G77" s="9" t="s">
        <v>1880</v>
      </c>
      <c r="H77" s="9"/>
      <c r="I77" s="9"/>
      <c r="J77" s="9"/>
      <c r="K77" s="9"/>
      <c r="L77" s="9"/>
      <c r="M77" s="9"/>
      <c r="N77" s="9"/>
      <c r="O77" s="9"/>
      <c r="P77" s="242">
        <f t="shared" si="3"/>
        <v>0</v>
      </c>
      <c r="Q77" s="9"/>
      <c r="R77" s="9"/>
      <c r="S77" s="9"/>
      <c r="T77" s="9"/>
      <c r="U77" s="9"/>
      <c r="V77" s="9"/>
      <c r="W77" s="9">
        <v>1</v>
      </c>
      <c r="X77" s="243">
        <v>43628</v>
      </c>
      <c r="Y77" s="244">
        <f t="shared" si="4"/>
        <v>1</v>
      </c>
      <c r="Z77" s="9"/>
      <c r="AA77" s="9"/>
      <c r="AB77" s="9"/>
      <c r="AC77" s="9"/>
      <c r="AD77" s="9"/>
      <c r="AE77" s="9"/>
      <c r="AF77" s="9"/>
      <c r="AG77" s="9"/>
      <c r="AH77" s="244">
        <f t="shared" si="2"/>
        <v>0</v>
      </c>
      <c r="AI77" s="245"/>
      <c r="AJ77" s="9" t="s">
        <v>1881</v>
      </c>
      <c r="AK77" s="9"/>
      <c r="AL77" s="9"/>
      <c r="AM77" s="9"/>
      <c r="AN77" s="9"/>
      <c r="AO77" s="9"/>
      <c r="AP77" s="9"/>
      <c r="AQ77" s="9"/>
      <c r="AR77" s="9"/>
      <c r="AS77" s="246"/>
      <c r="AT77" s="268"/>
    </row>
    <row r="78" spans="1:46" s="70" customFormat="1" x14ac:dyDescent="0.2">
      <c r="A78" s="9"/>
      <c r="B78" s="387">
        <v>81712006</v>
      </c>
      <c r="C78" s="9" t="s">
        <v>2017</v>
      </c>
      <c r="D78" s="9" t="s">
        <v>2005</v>
      </c>
      <c r="E78" s="9" t="s">
        <v>2018</v>
      </c>
      <c r="F78" s="9" t="s">
        <v>1917</v>
      </c>
      <c r="G78" s="9" t="s">
        <v>1880</v>
      </c>
      <c r="H78" s="9"/>
      <c r="I78" s="9"/>
      <c r="J78" s="9"/>
      <c r="K78" s="9"/>
      <c r="L78" s="9"/>
      <c r="M78" s="9"/>
      <c r="N78" s="9"/>
      <c r="O78" s="9"/>
      <c r="P78" s="242">
        <f t="shared" si="3"/>
        <v>0</v>
      </c>
      <c r="Q78" s="9"/>
      <c r="R78" s="9"/>
      <c r="S78" s="9"/>
      <c r="T78" s="9"/>
      <c r="U78" s="9"/>
      <c r="V78" s="9"/>
      <c r="W78" s="9">
        <v>1</v>
      </c>
      <c r="X78" s="243">
        <v>43628</v>
      </c>
      <c r="Y78" s="244">
        <f t="shared" si="4"/>
        <v>1</v>
      </c>
      <c r="Z78" s="9"/>
      <c r="AA78" s="9"/>
      <c r="AB78" s="9"/>
      <c r="AC78" s="9"/>
      <c r="AD78" s="9"/>
      <c r="AE78" s="9"/>
      <c r="AF78" s="9"/>
      <c r="AG78" s="9"/>
      <c r="AH78" s="244">
        <f t="shared" ref="AH78:AH141" si="5">SUM($Z78:$AF78)</f>
        <v>0</v>
      </c>
      <c r="AI78" s="245"/>
      <c r="AJ78" s="9" t="s">
        <v>1881</v>
      </c>
      <c r="AK78" s="9"/>
      <c r="AL78" s="9"/>
      <c r="AM78" s="9"/>
      <c r="AN78" s="9"/>
      <c r="AO78" s="9"/>
      <c r="AP78" s="9"/>
      <c r="AQ78" s="9"/>
      <c r="AR78" s="9"/>
      <c r="AS78" s="246"/>
      <c r="AT78" s="268"/>
    </row>
    <row r="79" spans="1:46" s="70" customFormat="1" x14ac:dyDescent="0.2">
      <c r="A79" s="9"/>
      <c r="B79" s="387">
        <v>81712006</v>
      </c>
      <c r="C79" s="9" t="s">
        <v>2019</v>
      </c>
      <c r="D79" s="9" t="s">
        <v>2005</v>
      </c>
      <c r="E79" s="9" t="s">
        <v>2020</v>
      </c>
      <c r="F79" s="9" t="s">
        <v>1917</v>
      </c>
      <c r="G79" s="9" t="s">
        <v>1880</v>
      </c>
      <c r="H79" s="9"/>
      <c r="I79" s="9"/>
      <c r="J79" s="9"/>
      <c r="K79" s="9"/>
      <c r="L79" s="9"/>
      <c r="M79" s="9"/>
      <c r="N79" s="9"/>
      <c r="O79" s="9"/>
      <c r="P79" s="242">
        <f t="shared" si="3"/>
        <v>0</v>
      </c>
      <c r="Q79" s="9"/>
      <c r="R79" s="9"/>
      <c r="S79" s="9"/>
      <c r="T79" s="9"/>
      <c r="U79" s="9"/>
      <c r="V79" s="9"/>
      <c r="W79" s="9">
        <v>1</v>
      </c>
      <c r="X79" s="243">
        <v>43628</v>
      </c>
      <c r="Y79" s="244">
        <f t="shared" si="4"/>
        <v>1</v>
      </c>
      <c r="Z79" s="9"/>
      <c r="AA79" s="9"/>
      <c r="AB79" s="9"/>
      <c r="AC79" s="9"/>
      <c r="AD79" s="9"/>
      <c r="AE79" s="9"/>
      <c r="AF79" s="9"/>
      <c r="AG79" s="9"/>
      <c r="AH79" s="244">
        <f t="shared" si="5"/>
        <v>0</v>
      </c>
      <c r="AI79" s="245"/>
      <c r="AJ79" s="9" t="s">
        <v>1881</v>
      </c>
      <c r="AK79" s="9"/>
      <c r="AL79" s="9"/>
      <c r="AM79" s="9"/>
      <c r="AN79" s="9"/>
      <c r="AO79" s="9"/>
      <c r="AP79" s="9"/>
      <c r="AQ79" s="9"/>
      <c r="AR79" s="9"/>
      <c r="AS79" s="246"/>
      <c r="AT79" s="268"/>
    </row>
    <row r="80" spans="1:46" s="72" customFormat="1" ht="15.75" x14ac:dyDescent="0.2">
      <c r="A80" s="9"/>
      <c r="B80" s="387">
        <v>81712006</v>
      </c>
      <c r="C80" s="9" t="s">
        <v>2021</v>
      </c>
      <c r="D80" s="9" t="s">
        <v>2005</v>
      </c>
      <c r="E80" s="9" t="s">
        <v>2022</v>
      </c>
      <c r="F80" s="9" t="s">
        <v>1917</v>
      </c>
      <c r="G80" s="9" t="s">
        <v>1880</v>
      </c>
      <c r="H80" s="9"/>
      <c r="I80" s="9"/>
      <c r="J80" s="9"/>
      <c r="K80" s="9"/>
      <c r="L80" s="9"/>
      <c r="M80" s="9"/>
      <c r="N80" s="9"/>
      <c r="O80" s="9"/>
      <c r="P80" s="242">
        <f t="shared" si="3"/>
        <v>0</v>
      </c>
      <c r="Q80" s="9"/>
      <c r="R80" s="9"/>
      <c r="S80" s="9"/>
      <c r="T80" s="9"/>
      <c r="U80" s="9"/>
      <c r="V80" s="9"/>
      <c r="W80" s="9">
        <v>1</v>
      </c>
      <c r="X80" s="243">
        <v>43628</v>
      </c>
      <c r="Y80" s="244">
        <f t="shared" si="4"/>
        <v>1</v>
      </c>
      <c r="Z80" s="9"/>
      <c r="AA80" s="9"/>
      <c r="AB80" s="9"/>
      <c r="AC80" s="9"/>
      <c r="AD80" s="9"/>
      <c r="AE80" s="9"/>
      <c r="AF80" s="9"/>
      <c r="AG80" s="9"/>
      <c r="AH80" s="244">
        <f t="shared" si="5"/>
        <v>0</v>
      </c>
      <c r="AI80" s="245"/>
      <c r="AJ80" s="9" t="s">
        <v>1881</v>
      </c>
      <c r="AK80" s="9"/>
      <c r="AL80" s="9"/>
      <c r="AM80" s="9"/>
      <c r="AN80" s="9"/>
      <c r="AO80" s="9"/>
      <c r="AP80" s="9"/>
      <c r="AQ80" s="9"/>
      <c r="AR80" s="9"/>
      <c r="AS80" s="246"/>
      <c r="AT80" s="271"/>
    </row>
    <row r="81" spans="1:46" s="72" customFormat="1" ht="15.75" x14ac:dyDescent="0.2">
      <c r="A81" s="9"/>
      <c r="B81" s="9">
        <v>72602030</v>
      </c>
      <c r="C81" s="9" t="s">
        <v>2023</v>
      </c>
      <c r="D81" s="9" t="s">
        <v>1959</v>
      </c>
      <c r="E81" s="9" t="s">
        <v>2024</v>
      </c>
      <c r="F81" s="9" t="s">
        <v>1917</v>
      </c>
      <c r="G81" s="9" t="s">
        <v>1880</v>
      </c>
      <c r="H81" s="9"/>
      <c r="I81" s="9"/>
      <c r="J81" s="9"/>
      <c r="K81" s="9"/>
      <c r="L81" s="9"/>
      <c r="M81" s="9"/>
      <c r="N81" s="9"/>
      <c r="O81" s="9"/>
      <c r="P81" s="242">
        <f t="shared" si="3"/>
        <v>0</v>
      </c>
      <c r="Q81" s="9"/>
      <c r="R81" s="9"/>
      <c r="S81" s="9"/>
      <c r="T81" s="9"/>
      <c r="U81" s="9"/>
      <c r="V81" s="9"/>
      <c r="W81" s="9">
        <v>1</v>
      </c>
      <c r="X81" s="243">
        <v>43635</v>
      </c>
      <c r="Y81" s="244">
        <f t="shared" si="4"/>
        <v>1</v>
      </c>
      <c r="Z81" s="9"/>
      <c r="AA81" s="9"/>
      <c r="AB81" s="9"/>
      <c r="AC81" s="9"/>
      <c r="AD81" s="9"/>
      <c r="AE81" s="9"/>
      <c r="AF81" s="9"/>
      <c r="AG81" s="9"/>
      <c r="AH81" s="244">
        <f t="shared" si="5"/>
        <v>0</v>
      </c>
      <c r="AI81" s="245"/>
      <c r="AJ81" s="9" t="s">
        <v>1881</v>
      </c>
      <c r="AK81" s="9"/>
      <c r="AL81" s="9"/>
      <c r="AM81" s="9"/>
      <c r="AN81" s="9"/>
      <c r="AO81" s="9"/>
      <c r="AP81" s="9"/>
      <c r="AQ81" s="9"/>
      <c r="AR81" s="9"/>
      <c r="AS81" s="246"/>
      <c r="AT81" s="271"/>
    </row>
    <row r="82" spans="1:46" s="231" customFormat="1" ht="16.899999999999999" customHeight="1" x14ac:dyDescent="0.2">
      <c r="A82" s="9"/>
      <c r="B82" s="9">
        <v>72602031</v>
      </c>
      <c r="C82" s="9" t="s">
        <v>2025</v>
      </c>
      <c r="D82" s="9" t="s">
        <v>1959</v>
      </c>
      <c r="E82" s="9" t="s">
        <v>2026</v>
      </c>
      <c r="F82" s="9" t="s">
        <v>1917</v>
      </c>
      <c r="G82" s="9" t="s">
        <v>1880</v>
      </c>
      <c r="H82" s="9"/>
      <c r="I82" s="9"/>
      <c r="J82" s="9"/>
      <c r="K82" s="9"/>
      <c r="L82" s="9"/>
      <c r="M82" s="9"/>
      <c r="N82" s="9"/>
      <c r="O82" s="9"/>
      <c r="P82" s="242">
        <f t="shared" si="3"/>
        <v>0</v>
      </c>
      <c r="Q82" s="9"/>
      <c r="R82" s="9"/>
      <c r="S82" s="9"/>
      <c r="T82" s="9"/>
      <c r="U82" s="9"/>
      <c r="V82" s="9"/>
      <c r="W82" s="9">
        <v>1</v>
      </c>
      <c r="X82" s="243">
        <v>43635</v>
      </c>
      <c r="Y82" s="244">
        <f t="shared" si="4"/>
        <v>1</v>
      </c>
      <c r="Z82" s="9"/>
      <c r="AA82" s="9"/>
      <c r="AB82" s="9"/>
      <c r="AC82" s="9"/>
      <c r="AD82" s="9"/>
      <c r="AE82" s="9"/>
      <c r="AF82" s="9"/>
      <c r="AG82" s="9"/>
      <c r="AH82" s="244">
        <f t="shared" si="5"/>
        <v>0</v>
      </c>
      <c r="AI82" s="245"/>
      <c r="AJ82" s="9" t="s">
        <v>1881</v>
      </c>
      <c r="AK82" s="9"/>
      <c r="AL82" s="9"/>
      <c r="AM82" s="9"/>
      <c r="AN82" s="9"/>
      <c r="AO82" s="9"/>
      <c r="AP82" s="9"/>
      <c r="AQ82" s="9"/>
      <c r="AR82" s="9"/>
      <c r="AS82" s="246"/>
      <c r="AT82" s="269"/>
    </row>
    <row r="83" spans="1:46" s="231" customFormat="1" x14ac:dyDescent="0.2">
      <c r="A83" s="9"/>
      <c r="B83" s="9">
        <v>72602032</v>
      </c>
      <c r="C83" s="9" t="s">
        <v>2027</v>
      </c>
      <c r="D83" s="9" t="s">
        <v>1959</v>
      </c>
      <c r="E83" s="9" t="s">
        <v>2028</v>
      </c>
      <c r="F83" s="9" t="s">
        <v>1917</v>
      </c>
      <c r="G83" s="9" t="s">
        <v>1880</v>
      </c>
      <c r="H83" s="9"/>
      <c r="I83" s="9"/>
      <c r="J83" s="9"/>
      <c r="K83" s="9"/>
      <c r="L83" s="9"/>
      <c r="M83" s="9"/>
      <c r="N83" s="9"/>
      <c r="O83" s="9"/>
      <c r="P83" s="242">
        <f t="shared" si="3"/>
        <v>0</v>
      </c>
      <c r="Q83" s="9"/>
      <c r="R83" s="9"/>
      <c r="S83" s="9"/>
      <c r="T83" s="9"/>
      <c r="U83" s="9"/>
      <c r="V83" s="9"/>
      <c r="W83" s="9">
        <v>1</v>
      </c>
      <c r="X83" s="243">
        <v>43635</v>
      </c>
      <c r="Y83" s="244">
        <f t="shared" si="4"/>
        <v>1</v>
      </c>
      <c r="Z83" s="9"/>
      <c r="AA83" s="9"/>
      <c r="AB83" s="9"/>
      <c r="AC83" s="9"/>
      <c r="AD83" s="9"/>
      <c r="AE83" s="9"/>
      <c r="AF83" s="9"/>
      <c r="AG83" s="9"/>
      <c r="AH83" s="244">
        <f t="shared" si="5"/>
        <v>0</v>
      </c>
      <c r="AI83" s="245"/>
      <c r="AJ83" s="9" t="s">
        <v>1881</v>
      </c>
      <c r="AK83" s="9"/>
      <c r="AL83" s="9"/>
      <c r="AM83" s="9"/>
      <c r="AN83" s="9"/>
      <c r="AO83" s="9"/>
      <c r="AP83" s="9"/>
      <c r="AQ83" s="9"/>
      <c r="AR83" s="9"/>
      <c r="AS83" s="246"/>
      <c r="AT83" s="269"/>
    </row>
    <row r="84" spans="1:46" s="231" customFormat="1" x14ac:dyDescent="0.2">
      <c r="A84" s="9"/>
      <c r="B84" s="9">
        <v>72602027</v>
      </c>
      <c r="C84" s="9" t="s">
        <v>2029</v>
      </c>
      <c r="D84" s="9" t="s">
        <v>1959</v>
      </c>
      <c r="E84" s="9" t="s">
        <v>2030</v>
      </c>
      <c r="F84" s="9" t="s">
        <v>1917</v>
      </c>
      <c r="G84" s="9" t="s">
        <v>1880</v>
      </c>
      <c r="H84" s="9"/>
      <c r="I84" s="9"/>
      <c r="J84" s="9"/>
      <c r="K84" s="9"/>
      <c r="L84" s="9"/>
      <c r="M84" s="9"/>
      <c r="N84" s="9"/>
      <c r="O84" s="9"/>
      <c r="P84" s="242">
        <f t="shared" ref="P84:P147" si="6">SUM($H84:$N84)</f>
        <v>0</v>
      </c>
      <c r="Q84" s="9"/>
      <c r="R84" s="9"/>
      <c r="S84" s="9"/>
      <c r="T84" s="9"/>
      <c r="U84" s="9"/>
      <c r="V84" s="9"/>
      <c r="W84" s="9">
        <v>1</v>
      </c>
      <c r="X84" s="243">
        <v>43635</v>
      </c>
      <c r="Y84" s="244">
        <f t="shared" ref="Y84:Y147" si="7">SUM($Q84:$W84)</f>
        <v>1</v>
      </c>
      <c r="Z84" s="9"/>
      <c r="AA84" s="9"/>
      <c r="AB84" s="9"/>
      <c r="AC84" s="9"/>
      <c r="AD84" s="9"/>
      <c r="AE84" s="9"/>
      <c r="AF84" s="9"/>
      <c r="AG84" s="9"/>
      <c r="AH84" s="244">
        <f t="shared" si="5"/>
        <v>0</v>
      </c>
      <c r="AI84" s="245"/>
      <c r="AJ84" s="9" t="s">
        <v>1881</v>
      </c>
      <c r="AK84" s="9"/>
      <c r="AL84" s="9"/>
      <c r="AM84" s="9"/>
      <c r="AN84" s="9"/>
      <c r="AO84" s="9"/>
      <c r="AP84" s="9"/>
      <c r="AQ84" s="9"/>
      <c r="AR84" s="9"/>
      <c r="AS84" s="246"/>
      <c r="AT84" s="269"/>
    </row>
    <row r="85" spans="1:46" s="231" customFormat="1" ht="15.75" customHeight="1" x14ac:dyDescent="0.2">
      <c r="A85" s="9"/>
      <c r="B85" s="9">
        <v>72602028</v>
      </c>
      <c r="C85" s="9" t="s">
        <v>2031</v>
      </c>
      <c r="D85" s="9" t="s">
        <v>1959</v>
      </c>
      <c r="E85" s="9" t="s">
        <v>2032</v>
      </c>
      <c r="F85" s="9" t="s">
        <v>1917</v>
      </c>
      <c r="G85" s="9" t="s">
        <v>1880</v>
      </c>
      <c r="H85" s="9"/>
      <c r="I85" s="9"/>
      <c r="J85" s="9"/>
      <c r="K85" s="9"/>
      <c r="L85" s="9"/>
      <c r="M85" s="9"/>
      <c r="N85" s="9"/>
      <c r="O85" s="9"/>
      <c r="P85" s="242">
        <f t="shared" si="6"/>
        <v>0</v>
      </c>
      <c r="Q85" s="9"/>
      <c r="R85" s="9"/>
      <c r="S85" s="9"/>
      <c r="T85" s="9"/>
      <c r="U85" s="9"/>
      <c r="V85" s="9"/>
      <c r="W85" s="9">
        <v>1</v>
      </c>
      <c r="X85" s="243">
        <v>43635</v>
      </c>
      <c r="Y85" s="244">
        <f t="shared" si="7"/>
        <v>1</v>
      </c>
      <c r="Z85" s="9"/>
      <c r="AA85" s="9"/>
      <c r="AB85" s="9"/>
      <c r="AC85" s="9"/>
      <c r="AD85" s="9"/>
      <c r="AE85" s="9"/>
      <c r="AF85" s="9"/>
      <c r="AG85" s="9"/>
      <c r="AH85" s="244">
        <f t="shared" si="5"/>
        <v>0</v>
      </c>
      <c r="AI85" s="245"/>
      <c r="AJ85" s="9" t="s">
        <v>1881</v>
      </c>
      <c r="AK85" s="9"/>
      <c r="AL85" s="9"/>
      <c r="AM85" s="9"/>
      <c r="AN85" s="9"/>
      <c r="AO85" s="9"/>
      <c r="AP85" s="9"/>
      <c r="AQ85" s="9"/>
      <c r="AR85" s="9"/>
      <c r="AS85" s="246"/>
      <c r="AT85" s="269"/>
    </row>
    <row r="86" spans="1:46" s="231" customFormat="1" x14ac:dyDescent="0.2">
      <c r="A86" s="9"/>
      <c r="B86" s="9">
        <v>72602029</v>
      </c>
      <c r="C86" s="9" t="s">
        <v>2033</v>
      </c>
      <c r="D86" s="9" t="s">
        <v>1959</v>
      </c>
      <c r="E86" s="9" t="s">
        <v>2034</v>
      </c>
      <c r="F86" s="9" t="s">
        <v>1917</v>
      </c>
      <c r="G86" s="9" t="s">
        <v>1880</v>
      </c>
      <c r="H86" s="9"/>
      <c r="I86" s="9"/>
      <c r="J86" s="9"/>
      <c r="K86" s="9"/>
      <c r="L86" s="9"/>
      <c r="M86" s="9"/>
      <c r="N86" s="9"/>
      <c r="O86" s="9"/>
      <c r="P86" s="242">
        <f t="shared" si="6"/>
        <v>0</v>
      </c>
      <c r="Q86" s="9"/>
      <c r="R86" s="9"/>
      <c r="S86" s="9"/>
      <c r="T86" s="9"/>
      <c r="U86" s="9"/>
      <c r="V86" s="9"/>
      <c r="W86" s="9">
        <v>1</v>
      </c>
      <c r="X86" s="243">
        <v>43635</v>
      </c>
      <c r="Y86" s="244">
        <f t="shared" si="7"/>
        <v>1</v>
      </c>
      <c r="Z86" s="9"/>
      <c r="AA86" s="9"/>
      <c r="AB86" s="9"/>
      <c r="AC86" s="9"/>
      <c r="AD86" s="9"/>
      <c r="AE86" s="9"/>
      <c r="AF86" s="9"/>
      <c r="AG86" s="9"/>
      <c r="AH86" s="244">
        <f t="shared" si="5"/>
        <v>0</v>
      </c>
      <c r="AI86" s="245"/>
      <c r="AJ86" s="9" t="s">
        <v>1881</v>
      </c>
      <c r="AK86" s="9"/>
      <c r="AL86" s="9"/>
      <c r="AM86" s="9"/>
      <c r="AN86" s="9"/>
      <c r="AO86" s="9"/>
      <c r="AP86" s="9"/>
      <c r="AQ86" s="9"/>
      <c r="AR86" s="9"/>
      <c r="AS86" s="246"/>
      <c r="AT86" s="269"/>
    </row>
    <row r="87" spans="1:46" s="231" customFormat="1" x14ac:dyDescent="0.2">
      <c r="A87" s="9"/>
      <c r="B87" s="9">
        <v>72602050</v>
      </c>
      <c r="C87" s="9" t="s">
        <v>2035</v>
      </c>
      <c r="D87" s="9" t="s">
        <v>1959</v>
      </c>
      <c r="E87" s="9" t="s">
        <v>2036</v>
      </c>
      <c r="F87" s="9" t="s">
        <v>1917</v>
      </c>
      <c r="G87" s="9" t="s">
        <v>1880</v>
      </c>
      <c r="H87" s="9"/>
      <c r="I87" s="9"/>
      <c r="J87" s="9"/>
      <c r="K87" s="9"/>
      <c r="L87" s="9"/>
      <c r="M87" s="9"/>
      <c r="N87" s="9"/>
      <c r="O87" s="9"/>
      <c r="P87" s="242">
        <f t="shared" si="6"/>
        <v>0</v>
      </c>
      <c r="Q87" s="9"/>
      <c r="R87" s="9"/>
      <c r="S87" s="9"/>
      <c r="T87" s="9"/>
      <c r="U87" s="9"/>
      <c r="V87" s="9"/>
      <c r="W87" s="9">
        <v>1</v>
      </c>
      <c r="X87" s="243">
        <v>43635</v>
      </c>
      <c r="Y87" s="244">
        <f t="shared" si="7"/>
        <v>1</v>
      </c>
      <c r="Z87" s="9"/>
      <c r="AA87" s="9"/>
      <c r="AB87" s="9"/>
      <c r="AC87" s="9"/>
      <c r="AD87" s="9"/>
      <c r="AE87" s="9"/>
      <c r="AF87" s="9"/>
      <c r="AG87" s="9"/>
      <c r="AH87" s="244">
        <f t="shared" si="5"/>
        <v>0</v>
      </c>
      <c r="AI87" s="245"/>
      <c r="AJ87" s="9" t="s">
        <v>1881</v>
      </c>
      <c r="AK87" s="9"/>
      <c r="AL87" s="9"/>
      <c r="AM87" s="9"/>
      <c r="AN87" s="9"/>
      <c r="AO87" s="9"/>
      <c r="AP87" s="9"/>
      <c r="AQ87" s="9"/>
      <c r="AR87" s="9"/>
      <c r="AS87" s="246"/>
      <c r="AT87" s="269"/>
    </row>
    <row r="88" spans="1:46" s="231" customFormat="1" x14ac:dyDescent="0.2">
      <c r="A88" s="9"/>
      <c r="B88" s="9">
        <v>72602049</v>
      </c>
      <c r="C88" s="9" t="s">
        <v>2037</v>
      </c>
      <c r="D88" s="9" t="s">
        <v>1959</v>
      </c>
      <c r="E88" s="9" t="s">
        <v>2038</v>
      </c>
      <c r="F88" s="9" t="s">
        <v>1917</v>
      </c>
      <c r="G88" s="9" t="s">
        <v>1880</v>
      </c>
      <c r="H88" s="9"/>
      <c r="I88" s="9"/>
      <c r="J88" s="9"/>
      <c r="K88" s="9"/>
      <c r="L88" s="9"/>
      <c r="M88" s="9"/>
      <c r="N88" s="9"/>
      <c r="O88" s="9"/>
      <c r="P88" s="242">
        <f t="shared" si="6"/>
        <v>0</v>
      </c>
      <c r="Q88" s="9"/>
      <c r="R88" s="9"/>
      <c r="S88" s="9"/>
      <c r="T88" s="9"/>
      <c r="U88" s="9"/>
      <c r="V88" s="9"/>
      <c r="W88" s="9">
        <v>1</v>
      </c>
      <c r="X88" s="243">
        <v>43635</v>
      </c>
      <c r="Y88" s="244">
        <f t="shared" si="7"/>
        <v>1</v>
      </c>
      <c r="Z88" s="9"/>
      <c r="AA88" s="9"/>
      <c r="AB88" s="9"/>
      <c r="AC88" s="9"/>
      <c r="AD88" s="9"/>
      <c r="AE88" s="9"/>
      <c r="AF88" s="9"/>
      <c r="AG88" s="9"/>
      <c r="AH88" s="244">
        <f t="shared" si="5"/>
        <v>0</v>
      </c>
      <c r="AI88" s="245"/>
      <c r="AJ88" s="9" t="s">
        <v>1881</v>
      </c>
      <c r="AK88" s="9"/>
      <c r="AL88" s="9"/>
      <c r="AM88" s="9"/>
      <c r="AN88" s="9"/>
      <c r="AO88" s="9"/>
      <c r="AP88" s="9"/>
      <c r="AQ88" s="9"/>
      <c r="AR88" s="9"/>
      <c r="AS88" s="246"/>
      <c r="AT88" s="269"/>
    </row>
    <row r="89" spans="1:46" s="231" customFormat="1" x14ac:dyDescent="0.2">
      <c r="A89" s="9"/>
      <c r="B89" s="9">
        <v>72602048</v>
      </c>
      <c r="C89" s="9" t="s">
        <v>2039</v>
      </c>
      <c r="D89" s="9" t="s">
        <v>1959</v>
      </c>
      <c r="E89" s="9" t="s">
        <v>2040</v>
      </c>
      <c r="F89" s="9" t="s">
        <v>1917</v>
      </c>
      <c r="G89" s="9" t="s">
        <v>1880</v>
      </c>
      <c r="H89" s="9"/>
      <c r="I89" s="9"/>
      <c r="J89" s="9"/>
      <c r="K89" s="9"/>
      <c r="L89" s="9"/>
      <c r="M89" s="9"/>
      <c r="N89" s="9"/>
      <c r="O89" s="9"/>
      <c r="P89" s="242">
        <f t="shared" si="6"/>
        <v>0</v>
      </c>
      <c r="Q89" s="9"/>
      <c r="R89" s="9"/>
      <c r="S89" s="9"/>
      <c r="T89" s="9"/>
      <c r="U89" s="9"/>
      <c r="V89" s="9"/>
      <c r="W89" s="9">
        <v>1</v>
      </c>
      <c r="X89" s="243">
        <v>43635</v>
      </c>
      <c r="Y89" s="244">
        <f t="shared" si="7"/>
        <v>1</v>
      </c>
      <c r="Z89" s="9"/>
      <c r="AA89" s="9"/>
      <c r="AB89" s="9"/>
      <c r="AC89" s="9"/>
      <c r="AD89" s="9"/>
      <c r="AE89" s="9"/>
      <c r="AF89" s="9"/>
      <c r="AG89" s="9"/>
      <c r="AH89" s="244">
        <f t="shared" si="5"/>
        <v>0</v>
      </c>
      <c r="AI89" s="245"/>
      <c r="AJ89" s="9" t="s">
        <v>1881</v>
      </c>
      <c r="AK89" s="9"/>
      <c r="AL89" s="9"/>
      <c r="AM89" s="9"/>
      <c r="AN89" s="9"/>
      <c r="AO89" s="9"/>
      <c r="AP89" s="9"/>
      <c r="AQ89" s="9"/>
      <c r="AR89" s="9"/>
      <c r="AS89" s="246"/>
      <c r="AT89" s="269"/>
    </row>
    <row r="90" spans="1:46" s="72" customFormat="1" ht="25.5" x14ac:dyDescent="0.2">
      <c r="A90" s="9"/>
      <c r="B90" s="9">
        <v>72602045</v>
      </c>
      <c r="C90" s="9" t="s">
        <v>2041</v>
      </c>
      <c r="D90" s="9" t="s">
        <v>1959</v>
      </c>
      <c r="E90" s="9" t="s">
        <v>2042</v>
      </c>
      <c r="F90" s="9" t="s">
        <v>1917</v>
      </c>
      <c r="G90" s="9" t="s">
        <v>1880</v>
      </c>
      <c r="H90" s="9"/>
      <c r="I90" s="9"/>
      <c r="J90" s="9"/>
      <c r="K90" s="9"/>
      <c r="L90" s="9"/>
      <c r="M90" s="9"/>
      <c r="N90" s="9"/>
      <c r="O90" s="9"/>
      <c r="P90" s="242">
        <f t="shared" si="6"/>
        <v>0</v>
      </c>
      <c r="Q90" s="9"/>
      <c r="R90" s="9"/>
      <c r="S90" s="9"/>
      <c r="T90" s="9"/>
      <c r="U90" s="9"/>
      <c r="V90" s="9"/>
      <c r="W90" s="9">
        <v>1</v>
      </c>
      <c r="X90" s="243">
        <v>43635</v>
      </c>
      <c r="Y90" s="244">
        <f t="shared" si="7"/>
        <v>1</v>
      </c>
      <c r="Z90" s="9"/>
      <c r="AA90" s="9"/>
      <c r="AB90" s="9"/>
      <c r="AC90" s="9"/>
      <c r="AD90" s="9"/>
      <c r="AE90" s="9"/>
      <c r="AF90" s="9"/>
      <c r="AG90" s="9"/>
      <c r="AH90" s="244">
        <f t="shared" si="5"/>
        <v>0</v>
      </c>
      <c r="AI90" s="245"/>
      <c r="AJ90" s="9" t="s">
        <v>1881</v>
      </c>
      <c r="AK90" s="9"/>
      <c r="AL90" s="9"/>
      <c r="AM90" s="9"/>
      <c r="AN90" s="9"/>
      <c r="AO90" s="9"/>
      <c r="AP90" s="9"/>
      <c r="AQ90" s="9"/>
      <c r="AR90" s="9"/>
      <c r="AS90" s="246"/>
      <c r="AT90" s="271"/>
    </row>
    <row r="91" spans="1:46" s="72" customFormat="1" ht="25.5" x14ac:dyDescent="0.2">
      <c r="A91" s="9"/>
      <c r="B91" s="9">
        <v>72602044</v>
      </c>
      <c r="C91" s="9" t="s">
        <v>2043</v>
      </c>
      <c r="D91" s="9" t="s">
        <v>1959</v>
      </c>
      <c r="E91" s="9" t="s">
        <v>2044</v>
      </c>
      <c r="F91" s="9" t="s">
        <v>1917</v>
      </c>
      <c r="G91" s="9" t="s">
        <v>1880</v>
      </c>
      <c r="H91" s="9"/>
      <c r="I91" s="9"/>
      <c r="J91" s="9"/>
      <c r="K91" s="9"/>
      <c r="L91" s="9"/>
      <c r="M91" s="9"/>
      <c r="N91" s="9"/>
      <c r="O91" s="9"/>
      <c r="P91" s="242">
        <f t="shared" si="6"/>
        <v>0</v>
      </c>
      <c r="Q91" s="9"/>
      <c r="R91" s="9"/>
      <c r="S91" s="9"/>
      <c r="T91" s="9"/>
      <c r="U91" s="9"/>
      <c r="V91" s="9"/>
      <c r="W91" s="9">
        <v>1</v>
      </c>
      <c r="X91" s="243">
        <v>43635</v>
      </c>
      <c r="Y91" s="244">
        <f t="shared" si="7"/>
        <v>1</v>
      </c>
      <c r="Z91" s="9"/>
      <c r="AA91" s="9"/>
      <c r="AB91" s="9"/>
      <c r="AC91" s="9"/>
      <c r="AD91" s="9"/>
      <c r="AE91" s="9"/>
      <c r="AF91" s="9"/>
      <c r="AG91" s="9"/>
      <c r="AH91" s="244">
        <f t="shared" si="5"/>
        <v>0</v>
      </c>
      <c r="AI91" s="245"/>
      <c r="AJ91" s="9" t="s">
        <v>1881</v>
      </c>
      <c r="AK91" s="9"/>
      <c r="AL91" s="9"/>
      <c r="AM91" s="9"/>
      <c r="AN91" s="9"/>
      <c r="AO91" s="9"/>
      <c r="AP91" s="9"/>
      <c r="AQ91" s="9"/>
      <c r="AR91" s="9"/>
      <c r="AS91" s="246"/>
      <c r="AT91" s="271"/>
    </row>
    <row r="92" spans="1:46" s="73" customFormat="1" ht="25.5" x14ac:dyDescent="0.2">
      <c r="A92" s="9"/>
      <c r="B92" s="9">
        <v>72602043</v>
      </c>
      <c r="C92" s="9" t="s">
        <v>2045</v>
      </c>
      <c r="D92" s="9" t="s">
        <v>1959</v>
      </c>
      <c r="E92" s="9" t="s">
        <v>2046</v>
      </c>
      <c r="F92" s="9" t="s">
        <v>1917</v>
      </c>
      <c r="G92" s="9" t="s">
        <v>1880</v>
      </c>
      <c r="H92" s="9"/>
      <c r="I92" s="9"/>
      <c r="J92" s="9"/>
      <c r="K92" s="9"/>
      <c r="L92" s="9"/>
      <c r="M92" s="9"/>
      <c r="N92" s="9"/>
      <c r="O92" s="9"/>
      <c r="P92" s="242">
        <f t="shared" si="6"/>
        <v>0</v>
      </c>
      <c r="Q92" s="9"/>
      <c r="R92" s="9"/>
      <c r="S92" s="9"/>
      <c r="T92" s="9"/>
      <c r="U92" s="9"/>
      <c r="V92" s="9"/>
      <c r="W92" s="9">
        <v>1</v>
      </c>
      <c r="X92" s="243">
        <v>43635</v>
      </c>
      <c r="Y92" s="244">
        <f t="shared" si="7"/>
        <v>1</v>
      </c>
      <c r="Z92" s="9"/>
      <c r="AA92" s="9"/>
      <c r="AB92" s="9"/>
      <c r="AC92" s="9"/>
      <c r="AD92" s="9"/>
      <c r="AE92" s="9"/>
      <c r="AF92" s="9"/>
      <c r="AG92" s="9"/>
      <c r="AH92" s="244">
        <f t="shared" si="5"/>
        <v>0</v>
      </c>
      <c r="AI92" s="245"/>
      <c r="AJ92" s="9" t="s">
        <v>1881</v>
      </c>
      <c r="AK92" s="9"/>
      <c r="AL92" s="9"/>
      <c r="AM92" s="9"/>
      <c r="AN92" s="9"/>
      <c r="AO92" s="9"/>
      <c r="AP92" s="9"/>
      <c r="AQ92" s="9"/>
      <c r="AR92" s="9"/>
      <c r="AS92" s="246"/>
      <c r="AT92" s="272"/>
    </row>
    <row r="93" spans="1:46" s="73" customFormat="1" ht="25.5" customHeight="1" x14ac:dyDescent="0.2">
      <c r="A93" s="9"/>
      <c r="B93" s="9">
        <v>76708055</v>
      </c>
      <c r="C93" s="9" t="s">
        <v>2047</v>
      </c>
      <c r="D93" s="9" t="s">
        <v>2048</v>
      </c>
      <c r="E93" s="9" t="s">
        <v>2049</v>
      </c>
      <c r="F93" s="9" t="s">
        <v>1917</v>
      </c>
      <c r="G93" s="9" t="s">
        <v>1880</v>
      </c>
      <c r="H93" s="9"/>
      <c r="I93" s="9"/>
      <c r="J93" s="9"/>
      <c r="K93" s="9"/>
      <c r="L93" s="9"/>
      <c r="M93" s="9"/>
      <c r="N93" s="9"/>
      <c r="O93" s="9"/>
      <c r="P93" s="242">
        <f t="shared" si="6"/>
        <v>0</v>
      </c>
      <c r="Q93" s="9"/>
      <c r="R93" s="9"/>
      <c r="S93" s="9"/>
      <c r="T93" s="9"/>
      <c r="U93" s="9"/>
      <c r="V93" s="9"/>
      <c r="W93" s="9">
        <v>1</v>
      </c>
      <c r="X93" s="243">
        <v>43636</v>
      </c>
      <c r="Y93" s="244">
        <f t="shared" si="7"/>
        <v>1</v>
      </c>
      <c r="Z93" s="9"/>
      <c r="AA93" s="9"/>
      <c r="AB93" s="9"/>
      <c r="AC93" s="9"/>
      <c r="AD93" s="9"/>
      <c r="AE93" s="9"/>
      <c r="AF93" s="9"/>
      <c r="AG93" s="9"/>
      <c r="AH93" s="244">
        <f t="shared" si="5"/>
        <v>0</v>
      </c>
      <c r="AI93" s="245"/>
      <c r="AJ93" s="9" t="s">
        <v>1881</v>
      </c>
      <c r="AK93" s="9"/>
      <c r="AL93" s="9"/>
      <c r="AM93" s="9"/>
      <c r="AN93" s="9"/>
      <c r="AO93" s="9"/>
      <c r="AP93" s="9"/>
      <c r="AQ93" s="9"/>
      <c r="AR93" s="9"/>
      <c r="AS93" s="246"/>
      <c r="AT93" s="272"/>
    </row>
    <row r="94" spans="1:46" s="73" customFormat="1" ht="25.5" x14ac:dyDescent="0.2">
      <c r="A94" s="9"/>
      <c r="B94" s="9">
        <v>76708054</v>
      </c>
      <c r="C94" s="9" t="s">
        <v>2050</v>
      </c>
      <c r="D94" s="9" t="s">
        <v>2048</v>
      </c>
      <c r="E94" s="9" t="s">
        <v>2051</v>
      </c>
      <c r="F94" s="9" t="s">
        <v>1917</v>
      </c>
      <c r="G94" s="9" t="s">
        <v>1880</v>
      </c>
      <c r="H94" s="9"/>
      <c r="I94" s="9"/>
      <c r="J94" s="9"/>
      <c r="K94" s="9"/>
      <c r="L94" s="9"/>
      <c r="M94" s="9"/>
      <c r="N94" s="9"/>
      <c r="O94" s="9"/>
      <c r="P94" s="242">
        <f t="shared" si="6"/>
        <v>0</v>
      </c>
      <c r="Q94" s="9"/>
      <c r="R94" s="9"/>
      <c r="S94" s="9"/>
      <c r="T94" s="9"/>
      <c r="U94" s="9"/>
      <c r="V94" s="9"/>
      <c r="W94" s="9">
        <v>1</v>
      </c>
      <c r="X94" s="243">
        <v>43636</v>
      </c>
      <c r="Y94" s="244">
        <f t="shared" si="7"/>
        <v>1</v>
      </c>
      <c r="Z94" s="9"/>
      <c r="AA94" s="9"/>
      <c r="AB94" s="9"/>
      <c r="AC94" s="9"/>
      <c r="AD94" s="9"/>
      <c r="AE94" s="9"/>
      <c r="AF94" s="9"/>
      <c r="AG94" s="9"/>
      <c r="AH94" s="244">
        <f t="shared" si="5"/>
        <v>0</v>
      </c>
      <c r="AI94" s="245"/>
      <c r="AJ94" s="9" t="s">
        <v>1881</v>
      </c>
      <c r="AK94" s="9"/>
      <c r="AL94" s="9"/>
      <c r="AM94" s="9"/>
      <c r="AN94" s="9"/>
      <c r="AO94" s="9"/>
      <c r="AP94" s="9"/>
      <c r="AQ94" s="9"/>
      <c r="AR94" s="9"/>
      <c r="AS94" s="246"/>
      <c r="AT94" s="272"/>
    </row>
    <row r="95" spans="1:46" s="231" customFormat="1" ht="25.5" x14ac:dyDescent="0.2">
      <c r="A95" s="9"/>
      <c r="B95" s="9">
        <v>76708053</v>
      </c>
      <c r="C95" s="9" t="s">
        <v>2052</v>
      </c>
      <c r="D95" s="9" t="s">
        <v>2048</v>
      </c>
      <c r="E95" s="9" t="s">
        <v>2053</v>
      </c>
      <c r="F95" s="9" t="s">
        <v>1917</v>
      </c>
      <c r="G95" s="9" t="s">
        <v>1880</v>
      </c>
      <c r="H95" s="9"/>
      <c r="I95" s="9"/>
      <c r="J95" s="9"/>
      <c r="K95" s="9"/>
      <c r="L95" s="9"/>
      <c r="M95" s="9"/>
      <c r="N95" s="9"/>
      <c r="O95" s="9"/>
      <c r="P95" s="242">
        <f t="shared" si="6"/>
        <v>0</v>
      </c>
      <c r="Q95" s="9"/>
      <c r="R95" s="9"/>
      <c r="S95" s="9"/>
      <c r="T95" s="9"/>
      <c r="U95" s="9"/>
      <c r="V95" s="9"/>
      <c r="W95" s="9">
        <v>1</v>
      </c>
      <c r="X95" s="243">
        <v>43636</v>
      </c>
      <c r="Y95" s="244">
        <f t="shared" si="7"/>
        <v>1</v>
      </c>
      <c r="Z95" s="9"/>
      <c r="AA95" s="9"/>
      <c r="AB95" s="9"/>
      <c r="AC95" s="9"/>
      <c r="AD95" s="9"/>
      <c r="AE95" s="9"/>
      <c r="AF95" s="9"/>
      <c r="AG95" s="9"/>
      <c r="AH95" s="244">
        <f t="shared" si="5"/>
        <v>0</v>
      </c>
      <c r="AI95" s="245"/>
      <c r="AJ95" s="9" t="s">
        <v>1881</v>
      </c>
      <c r="AK95" s="9"/>
      <c r="AL95" s="9"/>
      <c r="AM95" s="9"/>
      <c r="AN95" s="9"/>
      <c r="AO95" s="9"/>
      <c r="AP95" s="9"/>
      <c r="AQ95" s="9"/>
      <c r="AR95" s="9"/>
      <c r="AS95" s="246"/>
      <c r="AT95" s="269"/>
    </row>
    <row r="96" spans="1:46" s="231" customFormat="1" ht="25.5" x14ac:dyDescent="0.2">
      <c r="A96" s="9"/>
      <c r="B96" s="9">
        <v>76708052</v>
      </c>
      <c r="C96" s="9" t="s">
        <v>2054</v>
      </c>
      <c r="D96" s="9" t="s">
        <v>2048</v>
      </c>
      <c r="E96" s="9" t="s">
        <v>2055</v>
      </c>
      <c r="F96" s="9" t="s">
        <v>1917</v>
      </c>
      <c r="G96" s="9" t="s">
        <v>1880</v>
      </c>
      <c r="H96" s="9"/>
      <c r="I96" s="9"/>
      <c r="J96" s="9"/>
      <c r="K96" s="9"/>
      <c r="L96" s="9"/>
      <c r="M96" s="9"/>
      <c r="N96" s="9"/>
      <c r="O96" s="9"/>
      <c r="P96" s="242">
        <f t="shared" si="6"/>
        <v>0</v>
      </c>
      <c r="Q96" s="9"/>
      <c r="R96" s="9"/>
      <c r="S96" s="9"/>
      <c r="T96" s="9"/>
      <c r="U96" s="9"/>
      <c r="V96" s="9"/>
      <c r="W96" s="9">
        <v>1</v>
      </c>
      <c r="X96" s="243">
        <v>43636</v>
      </c>
      <c r="Y96" s="244">
        <f t="shared" si="7"/>
        <v>1</v>
      </c>
      <c r="Z96" s="9"/>
      <c r="AA96" s="9"/>
      <c r="AB96" s="9"/>
      <c r="AC96" s="9"/>
      <c r="AD96" s="9"/>
      <c r="AE96" s="9"/>
      <c r="AF96" s="9"/>
      <c r="AG96" s="9"/>
      <c r="AH96" s="244">
        <f t="shared" si="5"/>
        <v>0</v>
      </c>
      <c r="AI96" s="245"/>
      <c r="AJ96" s="9" t="s">
        <v>1881</v>
      </c>
      <c r="AK96" s="9"/>
      <c r="AL96" s="9"/>
      <c r="AM96" s="9"/>
      <c r="AN96" s="9"/>
      <c r="AO96" s="9"/>
      <c r="AP96" s="9"/>
      <c r="AQ96" s="9"/>
      <c r="AR96" s="9"/>
      <c r="AS96" s="246"/>
      <c r="AT96" s="269"/>
    </row>
    <row r="97" spans="1:46" s="231" customFormat="1" ht="25.5" x14ac:dyDescent="0.2">
      <c r="A97" s="9"/>
      <c r="B97" s="9">
        <v>76708051</v>
      </c>
      <c r="C97" s="9" t="s">
        <v>2056</v>
      </c>
      <c r="D97" s="9" t="s">
        <v>2048</v>
      </c>
      <c r="E97" s="9" t="s">
        <v>2057</v>
      </c>
      <c r="F97" s="9" t="s">
        <v>1917</v>
      </c>
      <c r="G97" s="9" t="s">
        <v>1880</v>
      </c>
      <c r="H97" s="9"/>
      <c r="I97" s="9"/>
      <c r="J97" s="9"/>
      <c r="K97" s="9"/>
      <c r="L97" s="9"/>
      <c r="M97" s="9"/>
      <c r="N97" s="9"/>
      <c r="O97" s="9"/>
      <c r="P97" s="242">
        <f t="shared" si="6"/>
        <v>0</v>
      </c>
      <c r="Q97" s="9"/>
      <c r="R97" s="9"/>
      <c r="S97" s="9"/>
      <c r="T97" s="9"/>
      <c r="U97" s="9"/>
      <c r="V97" s="9"/>
      <c r="W97" s="9">
        <v>1</v>
      </c>
      <c r="X97" s="243">
        <v>43636</v>
      </c>
      <c r="Y97" s="244">
        <f t="shared" si="7"/>
        <v>1</v>
      </c>
      <c r="Z97" s="9"/>
      <c r="AA97" s="9"/>
      <c r="AB97" s="9"/>
      <c r="AC97" s="9"/>
      <c r="AD97" s="9"/>
      <c r="AE97" s="9"/>
      <c r="AF97" s="9"/>
      <c r="AG97" s="9"/>
      <c r="AH97" s="244">
        <f t="shared" si="5"/>
        <v>0</v>
      </c>
      <c r="AI97" s="245"/>
      <c r="AJ97" s="9" t="s">
        <v>1881</v>
      </c>
      <c r="AK97" s="9"/>
      <c r="AL97" s="9"/>
      <c r="AM97" s="9"/>
      <c r="AN97" s="9"/>
      <c r="AO97" s="9"/>
      <c r="AP97" s="9"/>
      <c r="AQ97" s="9"/>
      <c r="AR97" s="9"/>
      <c r="AS97" s="246"/>
      <c r="AT97" s="269"/>
    </row>
    <row r="98" spans="1:46" s="231" customFormat="1" ht="25.5" x14ac:dyDescent="0.2">
      <c r="A98" s="9"/>
      <c r="B98" s="9">
        <v>76708050</v>
      </c>
      <c r="C98" s="9" t="s">
        <v>2058</v>
      </c>
      <c r="D98" s="9" t="s">
        <v>2048</v>
      </c>
      <c r="E98" s="9" t="s">
        <v>2059</v>
      </c>
      <c r="F98" s="9" t="s">
        <v>1917</v>
      </c>
      <c r="G98" s="9" t="s">
        <v>1880</v>
      </c>
      <c r="H98" s="9"/>
      <c r="I98" s="9"/>
      <c r="J98" s="9"/>
      <c r="K98" s="9"/>
      <c r="L98" s="9"/>
      <c r="M98" s="9"/>
      <c r="N98" s="9"/>
      <c r="O98" s="9"/>
      <c r="P98" s="242">
        <f t="shared" si="6"/>
        <v>0</v>
      </c>
      <c r="Q98" s="9"/>
      <c r="R98" s="9"/>
      <c r="S98" s="9"/>
      <c r="T98" s="9"/>
      <c r="U98" s="9"/>
      <c r="V98" s="9"/>
      <c r="W98" s="9">
        <v>1</v>
      </c>
      <c r="X98" s="243">
        <v>43636</v>
      </c>
      <c r="Y98" s="244">
        <f t="shared" si="7"/>
        <v>1</v>
      </c>
      <c r="Z98" s="9"/>
      <c r="AA98" s="9"/>
      <c r="AB98" s="9"/>
      <c r="AC98" s="9"/>
      <c r="AD98" s="9"/>
      <c r="AE98" s="9"/>
      <c r="AF98" s="9"/>
      <c r="AG98" s="9"/>
      <c r="AH98" s="244">
        <f t="shared" si="5"/>
        <v>0</v>
      </c>
      <c r="AI98" s="245"/>
      <c r="AJ98" s="9" t="s">
        <v>1881</v>
      </c>
      <c r="AK98" s="9"/>
      <c r="AL98" s="9"/>
      <c r="AM98" s="9"/>
      <c r="AN98" s="9"/>
      <c r="AO98" s="9"/>
      <c r="AP98" s="9"/>
      <c r="AQ98" s="9"/>
      <c r="AR98" s="9"/>
      <c r="AS98" s="246"/>
      <c r="AT98" s="269"/>
    </row>
    <row r="99" spans="1:46" s="231" customFormat="1" ht="25.5" x14ac:dyDescent="0.2">
      <c r="A99" s="9"/>
      <c r="B99" s="9">
        <v>76708049</v>
      </c>
      <c r="C99" s="9" t="s">
        <v>2060</v>
      </c>
      <c r="D99" s="9" t="s">
        <v>2048</v>
      </c>
      <c r="E99" s="9" t="s">
        <v>2061</v>
      </c>
      <c r="F99" s="9" t="s">
        <v>1917</v>
      </c>
      <c r="G99" s="9" t="s">
        <v>1880</v>
      </c>
      <c r="H99" s="9"/>
      <c r="I99" s="9"/>
      <c r="J99" s="9"/>
      <c r="K99" s="9"/>
      <c r="L99" s="9"/>
      <c r="M99" s="9"/>
      <c r="N99" s="9"/>
      <c r="O99" s="9"/>
      <c r="P99" s="242">
        <f t="shared" si="6"/>
        <v>0</v>
      </c>
      <c r="Q99" s="9"/>
      <c r="R99" s="9"/>
      <c r="S99" s="9"/>
      <c r="T99" s="9"/>
      <c r="U99" s="9"/>
      <c r="V99" s="9"/>
      <c r="W99" s="9">
        <v>1</v>
      </c>
      <c r="X99" s="243">
        <v>43636</v>
      </c>
      <c r="Y99" s="244">
        <f t="shared" si="7"/>
        <v>1</v>
      </c>
      <c r="Z99" s="9"/>
      <c r="AA99" s="9"/>
      <c r="AB99" s="9"/>
      <c r="AC99" s="9"/>
      <c r="AD99" s="9"/>
      <c r="AE99" s="9"/>
      <c r="AF99" s="9"/>
      <c r="AG99" s="9"/>
      <c r="AH99" s="244">
        <f t="shared" si="5"/>
        <v>0</v>
      </c>
      <c r="AI99" s="245"/>
      <c r="AJ99" s="9" t="s">
        <v>1881</v>
      </c>
      <c r="AK99" s="9"/>
      <c r="AL99" s="9"/>
      <c r="AM99" s="9"/>
      <c r="AN99" s="9"/>
      <c r="AO99" s="9"/>
      <c r="AP99" s="9"/>
      <c r="AQ99" s="9"/>
      <c r="AR99" s="9"/>
      <c r="AS99" s="246"/>
      <c r="AT99" s="269"/>
    </row>
    <row r="100" spans="1:46" s="231" customFormat="1" ht="25.5" x14ac:dyDescent="0.2">
      <c r="A100" s="9"/>
      <c r="B100" s="9">
        <v>76708048</v>
      </c>
      <c r="C100" s="9" t="s">
        <v>2062</v>
      </c>
      <c r="D100" s="9" t="s">
        <v>2048</v>
      </c>
      <c r="E100" s="9" t="s">
        <v>2063</v>
      </c>
      <c r="F100" s="9" t="s">
        <v>1917</v>
      </c>
      <c r="G100" s="9" t="s">
        <v>1880</v>
      </c>
      <c r="H100" s="9"/>
      <c r="I100" s="9"/>
      <c r="J100" s="9"/>
      <c r="K100" s="9"/>
      <c r="L100" s="9"/>
      <c r="M100" s="9"/>
      <c r="N100" s="9"/>
      <c r="O100" s="9"/>
      <c r="P100" s="242">
        <f t="shared" si="6"/>
        <v>0</v>
      </c>
      <c r="Q100" s="9"/>
      <c r="R100" s="9"/>
      <c r="S100" s="9"/>
      <c r="T100" s="9"/>
      <c r="U100" s="9"/>
      <c r="V100" s="9"/>
      <c r="W100" s="9">
        <v>1</v>
      </c>
      <c r="X100" s="243">
        <v>43636</v>
      </c>
      <c r="Y100" s="244">
        <f t="shared" si="7"/>
        <v>1</v>
      </c>
      <c r="Z100" s="9"/>
      <c r="AA100" s="9"/>
      <c r="AB100" s="9"/>
      <c r="AC100" s="9"/>
      <c r="AD100" s="9"/>
      <c r="AE100" s="9"/>
      <c r="AF100" s="9"/>
      <c r="AG100" s="9"/>
      <c r="AH100" s="244">
        <f t="shared" si="5"/>
        <v>0</v>
      </c>
      <c r="AI100" s="245"/>
      <c r="AJ100" s="9" t="s">
        <v>1881</v>
      </c>
      <c r="AK100" s="9"/>
      <c r="AL100" s="9"/>
      <c r="AM100" s="9"/>
      <c r="AN100" s="9"/>
      <c r="AO100" s="9"/>
      <c r="AP100" s="9"/>
      <c r="AQ100" s="9"/>
      <c r="AR100" s="9"/>
      <c r="AS100" s="246"/>
      <c r="AT100" s="269"/>
    </row>
    <row r="101" spans="1:46" s="231" customFormat="1" x14ac:dyDescent="0.2">
      <c r="A101" s="9"/>
      <c r="B101" s="9">
        <v>76708057</v>
      </c>
      <c r="C101" s="9" t="s">
        <v>2064</v>
      </c>
      <c r="D101" s="9" t="s">
        <v>2048</v>
      </c>
      <c r="E101" s="9" t="s">
        <v>2065</v>
      </c>
      <c r="F101" s="9" t="s">
        <v>1879</v>
      </c>
      <c r="G101" s="9" t="s">
        <v>1880</v>
      </c>
      <c r="H101" s="9"/>
      <c r="I101" s="9"/>
      <c r="J101" s="9"/>
      <c r="K101" s="9"/>
      <c r="L101" s="9"/>
      <c r="M101" s="9"/>
      <c r="N101" s="9"/>
      <c r="O101" s="9"/>
      <c r="P101" s="242">
        <f t="shared" si="6"/>
        <v>0</v>
      </c>
      <c r="Q101" s="9"/>
      <c r="R101" s="9"/>
      <c r="S101" s="9"/>
      <c r="T101" s="9"/>
      <c r="U101" s="9"/>
      <c r="V101" s="9"/>
      <c r="W101" s="9">
        <v>1</v>
      </c>
      <c r="X101" s="243">
        <v>43636</v>
      </c>
      <c r="Y101" s="244">
        <f t="shared" si="7"/>
        <v>1</v>
      </c>
      <c r="Z101" s="9"/>
      <c r="AA101" s="9"/>
      <c r="AB101" s="9"/>
      <c r="AC101" s="9"/>
      <c r="AD101" s="9"/>
      <c r="AE101" s="9"/>
      <c r="AF101" s="9"/>
      <c r="AG101" s="9"/>
      <c r="AH101" s="244">
        <f t="shared" si="5"/>
        <v>0</v>
      </c>
      <c r="AI101" s="245"/>
      <c r="AJ101" s="9" t="s">
        <v>1881</v>
      </c>
      <c r="AK101" s="9"/>
      <c r="AL101" s="9"/>
      <c r="AM101" s="9"/>
      <c r="AN101" s="9"/>
      <c r="AO101" s="9"/>
      <c r="AP101" s="9"/>
      <c r="AQ101" s="9"/>
      <c r="AR101" s="9"/>
      <c r="AS101" s="246"/>
      <c r="AT101" s="269"/>
    </row>
    <row r="102" spans="1:46" s="231" customFormat="1" x14ac:dyDescent="0.2">
      <c r="A102" s="9"/>
      <c r="B102" s="9">
        <v>76708058</v>
      </c>
      <c r="C102" s="9" t="s">
        <v>2066</v>
      </c>
      <c r="D102" s="9" t="s">
        <v>2048</v>
      </c>
      <c r="E102" s="9" t="s">
        <v>2067</v>
      </c>
      <c r="F102" s="9" t="s">
        <v>1879</v>
      </c>
      <c r="G102" s="9" t="s">
        <v>1880</v>
      </c>
      <c r="H102" s="9"/>
      <c r="I102" s="9"/>
      <c r="J102" s="9"/>
      <c r="K102" s="9"/>
      <c r="L102" s="9"/>
      <c r="M102" s="9"/>
      <c r="N102" s="9"/>
      <c r="O102" s="9"/>
      <c r="P102" s="242">
        <f t="shared" si="6"/>
        <v>0</v>
      </c>
      <c r="Q102" s="9"/>
      <c r="R102" s="9"/>
      <c r="S102" s="9"/>
      <c r="T102" s="9"/>
      <c r="U102" s="9"/>
      <c r="V102" s="9"/>
      <c r="W102" s="9">
        <v>1</v>
      </c>
      <c r="X102" s="243">
        <v>43636</v>
      </c>
      <c r="Y102" s="244">
        <f t="shared" si="7"/>
        <v>1</v>
      </c>
      <c r="Z102" s="9"/>
      <c r="AA102" s="9"/>
      <c r="AB102" s="9"/>
      <c r="AC102" s="9"/>
      <c r="AD102" s="9"/>
      <c r="AE102" s="9"/>
      <c r="AF102" s="9"/>
      <c r="AG102" s="9"/>
      <c r="AH102" s="244">
        <f t="shared" si="5"/>
        <v>0</v>
      </c>
      <c r="AI102" s="245"/>
      <c r="AJ102" s="9" t="s">
        <v>1881</v>
      </c>
      <c r="AK102" s="9"/>
      <c r="AL102" s="9"/>
      <c r="AM102" s="9"/>
      <c r="AN102" s="9"/>
      <c r="AO102" s="9"/>
      <c r="AP102" s="9"/>
      <c r="AQ102" s="9"/>
      <c r="AR102" s="9"/>
      <c r="AS102" s="246"/>
      <c r="AT102" s="269"/>
    </row>
    <row r="103" spans="1:46" s="231" customFormat="1" x14ac:dyDescent="0.2">
      <c r="A103" s="9"/>
      <c r="B103" s="9">
        <v>76708059</v>
      </c>
      <c r="C103" s="9" t="s">
        <v>2068</v>
      </c>
      <c r="D103" s="9" t="s">
        <v>2048</v>
      </c>
      <c r="E103" s="9" t="s">
        <v>2069</v>
      </c>
      <c r="F103" s="9" t="s">
        <v>1879</v>
      </c>
      <c r="G103" s="9" t="s">
        <v>1880</v>
      </c>
      <c r="H103" s="9"/>
      <c r="I103" s="9"/>
      <c r="J103" s="9"/>
      <c r="K103" s="9"/>
      <c r="L103" s="9"/>
      <c r="M103" s="9"/>
      <c r="N103" s="9"/>
      <c r="O103" s="9"/>
      <c r="P103" s="242">
        <f t="shared" si="6"/>
        <v>0</v>
      </c>
      <c r="Q103" s="9"/>
      <c r="R103" s="9"/>
      <c r="S103" s="9"/>
      <c r="T103" s="9"/>
      <c r="U103" s="9"/>
      <c r="V103" s="9"/>
      <c r="W103" s="9">
        <v>1</v>
      </c>
      <c r="X103" s="243">
        <v>43636</v>
      </c>
      <c r="Y103" s="244">
        <f t="shared" si="7"/>
        <v>1</v>
      </c>
      <c r="Z103" s="9"/>
      <c r="AA103" s="9"/>
      <c r="AB103" s="9"/>
      <c r="AC103" s="9"/>
      <c r="AD103" s="9"/>
      <c r="AE103" s="9"/>
      <c r="AF103" s="9"/>
      <c r="AG103" s="9"/>
      <c r="AH103" s="244">
        <f t="shared" si="5"/>
        <v>0</v>
      </c>
      <c r="AI103" s="245"/>
      <c r="AJ103" s="9" t="s">
        <v>1881</v>
      </c>
      <c r="AK103" s="9"/>
      <c r="AL103" s="9"/>
      <c r="AM103" s="9"/>
      <c r="AN103" s="9"/>
      <c r="AO103" s="9"/>
      <c r="AP103" s="9"/>
      <c r="AQ103" s="9"/>
      <c r="AR103" s="9"/>
      <c r="AS103" s="246"/>
      <c r="AT103" s="269"/>
    </row>
    <row r="104" spans="1:46" s="231" customFormat="1" x14ac:dyDescent="0.2">
      <c r="A104" s="9"/>
      <c r="B104" s="9">
        <v>76708060</v>
      </c>
      <c r="C104" s="9" t="s">
        <v>2070</v>
      </c>
      <c r="D104" s="9" t="s">
        <v>2048</v>
      </c>
      <c r="E104" s="9" t="s">
        <v>2071</v>
      </c>
      <c r="F104" s="9" t="s">
        <v>1917</v>
      </c>
      <c r="G104" s="9" t="s">
        <v>1880</v>
      </c>
      <c r="H104" s="9"/>
      <c r="I104" s="9"/>
      <c r="J104" s="9"/>
      <c r="K104" s="9"/>
      <c r="L104" s="9"/>
      <c r="M104" s="9"/>
      <c r="N104" s="9"/>
      <c r="O104" s="9"/>
      <c r="P104" s="242">
        <f t="shared" si="6"/>
        <v>0</v>
      </c>
      <c r="Q104" s="9"/>
      <c r="R104" s="9"/>
      <c r="S104" s="9"/>
      <c r="T104" s="9"/>
      <c r="U104" s="9"/>
      <c r="V104" s="9"/>
      <c r="W104" s="9">
        <v>1</v>
      </c>
      <c r="X104" s="243">
        <v>43636</v>
      </c>
      <c r="Y104" s="244">
        <f t="shared" si="7"/>
        <v>1</v>
      </c>
      <c r="Z104" s="9"/>
      <c r="AA104" s="9"/>
      <c r="AB104" s="9"/>
      <c r="AC104" s="9"/>
      <c r="AD104" s="9"/>
      <c r="AE104" s="9"/>
      <c r="AF104" s="9"/>
      <c r="AG104" s="9"/>
      <c r="AH104" s="244">
        <f t="shared" si="5"/>
        <v>0</v>
      </c>
      <c r="AI104" s="245"/>
      <c r="AJ104" s="9" t="s">
        <v>1881</v>
      </c>
      <c r="AK104" s="9"/>
      <c r="AL104" s="9"/>
      <c r="AM104" s="9"/>
      <c r="AN104" s="9"/>
      <c r="AO104" s="9"/>
      <c r="AP104" s="9"/>
      <c r="AQ104" s="9"/>
      <c r="AR104" s="9"/>
      <c r="AS104" s="246"/>
      <c r="AT104" s="269"/>
    </row>
    <row r="105" spans="1:46" s="72" customFormat="1" ht="15.75" x14ac:dyDescent="0.2">
      <c r="A105" s="9"/>
      <c r="B105" s="9">
        <v>76708061</v>
      </c>
      <c r="C105" s="9" t="s">
        <v>2072</v>
      </c>
      <c r="D105" s="9" t="s">
        <v>2048</v>
      </c>
      <c r="E105" s="9" t="s">
        <v>2073</v>
      </c>
      <c r="F105" s="9" t="s">
        <v>1917</v>
      </c>
      <c r="G105" s="9" t="s">
        <v>1880</v>
      </c>
      <c r="H105" s="9"/>
      <c r="I105" s="9"/>
      <c r="J105" s="9"/>
      <c r="K105" s="9"/>
      <c r="L105" s="9"/>
      <c r="M105" s="9"/>
      <c r="N105" s="9"/>
      <c r="O105" s="9"/>
      <c r="P105" s="242">
        <f t="shared" si="6"/>
        <v>0</v>
      </c>
      <c r="Q105" s="9"/>
      <c r="R105" s="9"/>
      <c r="S105" s="9"/>
      <c r="T105" s="9"/>
      <c r="U105" s="9"/>
      <c r="V105" s="9"/>
      <c r="W105" s="9">
        <v>1</v>
      </c>
      <c r="X105" s="243">
        <v>43636</v>
      </c>
      <c r="Y105" s="244">
        <f t="shared" si="7"/>
        <v>1</v>
      </c>
      <c r="Z105" s="9"/>
      <c r="AA105" s="9"/>
      <c r="AB105" s="9"/>
      <c r="AC105" s="9"/>
      <c r="AD105" s="9"/>
      <c r="AE105" s="9"/>
      <c r="AF105" s="9"/>
      <c r="AG105" s="9"/>
      <c r="AH105" s="244">
        <f t="shared" si="5"/>
        <v>0</v>
      </c>
      <c r="AI105" s="245"/>
      <c r="AJ105" s="9" t="s">
        <v>1881</v>
      </c>
      <c r="AK105" s="9"/>
      <c r="AL105" s="9"/>
      <c r="AM105" s="9"/>
      <c r="AN105" s="9"/>
      <c r="AO105" s="9"/>
      <c r="AP105" s="9"/>
      <c r="AQ105" s="9"/>
      <c r="AR105" s="9"/>
      <c r="AS105" s="246"/>
      <c r="AT105" s="271"/>
    </row>
    <row r="106" spans="1:46" s="72" customFormat="1" ht="29.25" customHeight="1" x14ac:dyDescent="0.2">
      <c r="A106" s="9"/>
      <c r="B106" s="9">
        <v>72860068</v>
      </c>
      <c r="C106" s="9" t="s">
        <v>2074</v>
      </c>
      <c r="D106" s="9" t="s">
        <v>1886</v>
      </c>
      <c r="E106" s="9" t="s">
        <v>2075</v>
      </c>
      <c r="F106" s="9" t="s">
        <v>1879</v>
      </c>
      <c r="G106" s="9" t="s">
        <v>1880</v>
      </c>
      <c r="H106" s="9"/>
      <c r="I106" s="9"/>
      <c r="J106" s="9"/>
      <c r="K106" s="9"/>
      <c r="L106" s="9"/>
      <c r="M106" s="9"/>
      <c r="N106" s="9"/>
      <c r="O106" s="9"/>
      <c r="P106" s="242">
        <f t="shared" si="6"/>
        <v>0</v>
      </c>
      <c r="Q106" s="9"/>
      <c r="R106" s="9"/>
      <c r="S106" s="9"/>
      <c r="T106" s="9"/>
      <c r="U106" s="9"/>
      <c r="V106" s="9"/>
      <c r="W106" s="9">
        <v>1</v>
      </c>
      <c r="X106" s="243">
        <v>43640</v>
      </c>
      <c r="Y106" s="244">
        <f t="shared" si="7"/>
        <v>1</v>
      </c>
      <c r="Z106" s="9"/>
      <c r="AA106" s="9"/>
      <c r="AB106" s="9"/>
      <c r="AC106" s="9"/>
      <c r="AD106" s="9"/>
      <c r="AE106" s="9"/>
      <c r="AF106" s="9"/>
      <c r="AG106" s="9"/>
      <c r="AH106" s="244">
        <f t="shared" si="5"/>
        <v>0</v>
      </c>
      <c r="AI106" s="245"/>
      <c r="AJ106" s="9" t="s">
        <v>1881</v>
      </c>
      <c r="AK106" s="9"/>
      <c r="AL106" s="9"/>
      <c r="AM106" s="9"/>
      <c r="AN106" s="9"/>
      <c r="AO106" s="9"/>
      <c r="AP106" s="9"/>
      <c r="AQ106" s="9"/>
      <c r="AR106" s="9"/>
      <c r="AS106" s="246"/>
      <c r="AT106" s="271"/>
    </row>
    <row r="107" spans="1:46" s="231" customFormat="1" ht="15.6" customHeight="1" x14ac:dyDescent="0.2">
      <c r="A107" s="9"/>
      <c r="B107" s="9">
        <v>72860067</v>
      </c>
      <c r="C107" s="9" t="s">
        <v>2076</v>
      </c>
      <c r="D107" s="9" t="s">
        <v>1886</v>
      </c>
      <c r="E107" s="9" t="s">
        <v>2077</v>
      </c>
      <c r="F107" s="9" t="s">
        <v>1879</v>
      </c>
      <c r="G107" s="9" t="s">
        <v>1880</v>
      </c>
      <c r="H107" s="9"/>
      <c r="I107" s="9"/>
      <c r="J107" s="9"/>
      <c r="K107" s="9"/>
      <c r="L107" s="9"/>
      <c r="M107" s="9"/>
      <c r="N107" s="9"/>
      <c r="O107" s="9"/>
      <c r="P107" s="242">
        <f t="shared" si="6"/>
        <v>0</v>
      </c>
      <c r="Q107" s="9"/>
      <c r="R107" s="9"/>
      <c r="S107" s="9"/>
      <c r="T107" s="9"/>
      <c r="U107" s="9"/>
      <c r="V107" s="9"/>
      <c r="W107" s="9">
        <v>1</v>
      </c>
      <c r="X107" s="243">
        <v>43640</v>
      </c>
      <c r="Y107" s="244">
        <f t="shared" si="7"/>
        <v>1</v>
      </c>
      <c r="Z107" s="9"/>
      <c r="AA107" s="9"/>
      <c r="AB107" s="9"/>
      <c r="AC107" s="9"/>
      <c r="AD107" s="9"/>
      <c r="AE107" s="9"/>
      <c r="AF107" s="9"/>
      <c r="AG107" s="9"/>
      <c r="AH107" s="244">
        <f t="shared" si="5"/>
        <v>0</v>
      </c>
      <c r="AI107" s="245"/>
      <c r="AJ107" s="9" t="s">
        <v>1881</v>
      </c>
      <c r="AK107" s="9"/>
      <c r="AL107" s="9"/>
      <c r="AM107" s="9"/>
      <c r="AN107" s="9"/>
      <c r="AO107" s="9"/>
      <c r="AP107" s="9"/>
      <c r="AQ107" s="9"/>
      <c r="AR107" s="9"/>
      <c r="AS107" s="246"/>
      <c r="AT107" s="269"/>
    </row>
    <row r="108" spans="1:46" s="70" customFormat="1" ht="39.75" customHeight="1" x14ac:dyDescent="0.2">
      <c r="A108" s="9"/>
      <c r="B108" s="9">
        <v>76755014</v>
      </c>
      <c r="C108" s="9" t="s">
        <v>2078</v>
      </c>
      <c r="D108" s="9" t="s">
        <v>2079</v>
      </c>
      <c r="E108" s="9" t="s">
        <v>2080</v>
      </c>
      <c r="F108" s="9" t="s">
        <v>1917</v>
      </c>
      <c r="G108" s="9" t="s">
        <v>1880</v>
      </c>
      <c r="H108" s="9"/>
      <c r="I108" s="9"/>
      <c r="J108" s="9"/>
      <c r="K108" s="9"/>
      <c r="L108" s="9"/>
      <c r="M108" s="9"/>
      <c r="N108" s="9"/>
      <c r="O108" s="9"/>
      <c r="P108" s="242">
        <f t="shared" si="6"/>
        <v>0</v>
      </c>
      <c r="Q108" s="9"/>
      <c r="R108" s="9"/>
      <c r="S108" s="9"/>
      <c r="T108" s="9"/>
      <c r="U108" s="9"/>
      <c r="V108" s="9"/>
      <c r="W108" s="9">
        <v>1</v>
      </c>
      <c r="X108" s="243">
        <v>43691</v>
      </c>
      <c r="Y108" s="244">
        <f t="shared" si="7"/>
        <v>1</v>
      </c>
      <c r="Z108" s="9"/>
      <c r="AA108" s="9"/>
      <c r="AB108" s="9"/>
      <c r="AC108" s="9"/>
      <c r="AD108" s="9"/>
      <c r="AE108" s="9"/>
      <c r="AF108" s="9"/>
      <c r="AG108" s="9"/>
      <c r="AH108" s="244">
        <f t="shared" si="5"/>
        <v>0</v>
      </c>
      <c r="AI108" s="245"/>
      <c r="AJ108" s="9" t="s">
        <v>1881</v>
      </c>
      <c r="AK108" s="9"/>
      <c r="AL108" s="9"/>
      <c r="AM108" s="9"/>
      <c r="AN108" s="9"/>
      <c r="AO108" s="9"/>
      <c r="AP108" s="9"/>
      <c r="AQ108" s="9"/>
      <c r="AR108" s="9"/>
      <c r="AS108" s="246"/>
      <c r="AT108" s="268"/>
    </row>
    <row r="109" spans="1:46" s="70" customFormat="1" ht="38.25" customHeight="1" x14ac:dyDescent="0.2">
      <c r="A109" s="9"/>
      <c r="B109" s="9">
        <v>76755015</v>
      </c>
      <c r="C109" s="9" t="s">
        <v>2081</v>
      </c>
      <c r="D109" s="9" t="s">
        <v>2079</v>
      </c>
      <c r="E109" s="9" t="s">
        <v>2082</v>
      </c>
      <c r="F109" s="9" t="s">
        <v>1917</v>
      </c>
      <c r="G109" s="9" t="s">
        <v>1880</v>
      </c>
      <c r="H109" s="9"/>
      <c r="I109" s="9"/>
      <c r="J109" s="9"/>
      <c r="K109" s="9"/>
      <c r="L109" s="9"/>
      <c r="M109" s="9"/>
      <c r="N109" s="9"/>
      <c r="O109" s="9"/>
      <c r="P109" s="242">
        <f t="shared" si="6"/>
        <v>0</v>
      </c>
      <c r="Q109" s="9"/>
      <c r="R109" s="9"/>
      <c r="S109" s="9"/>
      <c r="T109" s="9"/>
      <c r="U109" s="9"/>
      <c r="V109" s="9"/>
      <c r="W109" s="9">
        <v>1</v>
      </c>
      <c r="X109" s="243">
        <v>43691</v>
      </c>
      <c r="Y109" s="244">
        <f t="shared" si="7"/>
        <v>1</v>
      </c>
      <c r="Z109" s="9"/>
      <c r="AA109" s="9"/>
      <c r="AB109" s="9"/>
      <c r="AC109" s="9"/>
      <c r="AD109" s="9"/>
      <c r="AE109" s="9"/>
      <c r="AF109" s="9"/>
      <c r="AG109" s="9"/>
      <c r="AH109" s="244">
        <f t="shared" si="5"/>
        <v>0</v>
      </c>
      <c r="AI109" s="245"/>
      <c r="AJ109" s="9" t="s">
        <v>1881</v>
      </c>
      <c r="AK109" s="9"/>
      <c r="AL109" s="9"/>
      <c r="AM109" s="9"/>
      <c r="AN109" s="9"/>
      <c r="AO109" s="9"/>
      <c r="AP109" s="9"/>
      <c r="AQ109" s="9"/>
      <c r="AR109" s="9"/>
      <c r="AS109" s="246"/>
      <c r="AT109" s="268"/>
    </row>
    <row r="110" spans="1:46" s="70" customFormat="1" x14ac:dyDescent="0.2">
      <c r="A110" s="9"/>
      <c r="B110" s="9">
        <v>72660071</v>
      </c>
      <c r="C110" s="9" t="s">
        <v>2083</v>
      </c>
      <c r="D110" s="9" t="s">
        <v>1886</v>
      </c>
      <c r="E110" s="9" t="s">
        <v>2084</v>
      </c>
      <c r="F110" s="9" t="s">
        <v>1879</v>
      </c>
      <c r="G110" s="9" t="s">
        <v>1880</v>
      </c>
      <c r="H110" s="9"/>
      <c r="I110" s="9"/>
      <c r="J110" s="9"/>
      <c r="K110" s="9"/>
      <c r="L110" s="9"/>
      <c r="M110" s="9"/>
      <c r="N110" s="9"/>
      <c r="O110" s="9"/>
      <c r="P110" s="242">
        <f t="shared" si="6"/>
        <v>0</v>
      </c>
      <c r="Q110" s="9"/>
      <c r="R110" s="9"/>
      <c r="S110" s="9"/>
      <c r="T110" s="9"/>
      <c r="U110" s="9"/>
      <c r="V110" s="9"/>
      <c r="W110" s="9">
        <v>1</v>
      </c>
      <c r="X110" s="243">
        <v>43696</v>
      </c>
      <c r="Y110" s="244">
        <f t="shared" si="7"/>
        <v>1</v>
      </c>
      <c r="Z110" s="9"/>
      <c r="AA110" s="9"/>
      <c r="AB110" s="9"/>
      <c r="AC110" s="9"/>
      <c r="AD110" s="9"/>
      <c r="AE110" s="9"/>
      <c r="AF110" s="9"/>
      <c r="AG110" s="9"/>
      <c r="AH110" s="244">
        <f t="shared" si="5"/>
        <v>0</v>
      </c>
      <c r="AI110" s="245"/>
      <c r="AJ110" s="9" t="s">
        <v>1881</v>
      </c>
      <c r="AK110" s="9"/>
      <c r="AL110" s="9"/>
      <c r="AM110" s="9"/>
      <c r="AN110" s="9"/>
      <c r="AO110" s="9"/>
      <c r="AP110" s="9"/>
      <c r="AQ110" s="9"/>
      <c r="AR110" s="9"/>
      <c r="AS110" s="246"/>
      <c r="AT110" s="268"/>
    </row>
    <row r="111" spans="1:46" s="70" customFormat="1" x14ac:dyDescent="0.2">
      <c r="A111" s="9"/>
      <c r="B111" s="9">
        <v>72660072</v>
      </c>
      <c r="C111" s="9" t="s">
        <v>2085</v>
      </c>
      <c r="D111" s="9" t="s">
        <v>1886</v>
      </c>
      <c r="E111" s="9" t="s">
        <v>2086</v>
      </c>
      <c r="F111" s="9" t="s">
        <v>1879</v>
      </c>
      <c r="G111" s="9" t="s">
        <v>1880</v>
      </c>
      <c r="H111" s="9"/>
      <c r="I111" s="9"/>
      <c r="J111" s="9"/>
      <c r="K111" s="9"/>
      <c r="L111" s="9"/>
      <c r="M111" s="9"/>
      <c r="N111" s="9"/>
      <c r="O111" s="9"/>
      <c r="P111" s="242">
        <f t="shared" si="6"/>
        <v>0</v>
      </c>
      <c r="Q111" s="9"/>
      <c r="R111" s="9"/>
      <c r="S111" s="9"/>
      <c r="T111" s="9"/>
      <c r="U111" s="9"/>
      <c r="V111" s="9"/>
      <c r="W111" s="9">
        <v>1</v>
      </c>
      <c r="X111" s="243">
        <v>43696</v>
      </c>
      <c r="Y111" s="244">
        <f t="shared" si="7"/>
        <v>1</v>
      </c>
      <c r="Z111" s="9"/>
      <c r="AA111" s="9"/>
      <c r="AB111" s="9"/>
      <c r="AC111" s="9"/>
      <c r="AD111" s="9"/>
      <c r="AE111" s="9"/>
      <c r="AF111" s="9"/>
      <c r="AG111" s="9"/>
      <c r="AH111" s="244">
        <f t="shared" si="5"/>
        <v>0</v>
      </c>
      <c r="AI111" s="245"/>
      <c r="AJ111" s="9" t="s">
        <v>1881</v>
      </c>
      <c r="AK111" s="9"/>
      <c r="AL111" s="9"/>
      <c r="AM111" s="9"/>
      <c r="AN111" s="9"/>
      <c r="AO111" s="9"/>
      <c r="AP111" s="9"/>
      <c r="AQ111" s="9"/>
      <c r="AR111" s="9"/>
      <c r="AS111" s="246"/>
      <c r="AT111" s="268"/>
    </row>
    <row r="112" spans="1:46" s="70" customFormat="1" x14ac:dyDescent="0.2">
      <c r="A112" s="9"/>
      <c r="B112" s="387">
        <v>72660071</v>
      </c>
      <c r="C112" s="9" t="s">
        <v>2087</v>
      </c>
      <c r="D112" s="9" t="s">
        <v>1886</v>
      </c>
      <c r="E112" s="9" t="s">
        <v>2088</v>
      </c>
      <c r="F112" s="9" t="s">
        <v>1879</v>
      </c>
      <c r="G112" s="9" t="s">
        <v>1880</v>
      </c>
      <c r="H112" s="9"/>
      <c r="I112" s="9"/>
      <c r="J112" s="9"/>
      <c r="K112" s="9"/>
      <c r="L112" s="9"/>
      <c r="M112" s="9"/>
      <c r="N112" s="9"/>
      <c r="O112" s="9"/>
      <c r="P112" s="242">
        <f t="shared" si="6"/>
        <v>0</v>
      </c>
      <c r="Q112" s="9"/>
      <c r="R112" s="9"/>
      <c r="S112" s="9"/>
      <c r="T112" s="9"/>
      <c r="U112" s="9"/>
      <c r="V112" s="9"/>
      <c r="W112" s="9">
        <v>1</v>
      </c>
      <c r="X112" s="243">
        <v>43696</v>
      </c>
      <c r="Y112" s="244">
        <f t="shared" si="7"/>
        <v>1</v>
      </c>
      <c r="Z112" s="9"/>
      <c r="AA112" s="9"/>
      <c r="AB112" s="9"/>
      <c r="AC112" s="9"/>
      <c r="AD112" s="9"/>
      <c r="AE112" s="9"/>
      <c r="AF112" s="9"/>
      <c r="AG112" s="9"/>
      <c r="AH112" s="244">
        <f t="shared" si="5"/>
        <v>0</v>
      </c>
      <c r="AI112" s="245"/>
      <c r="AJ112" s="9" t="s">
        <v>1881</v>
      </c>
      <c r="AK112" s="9"/>
      <c r="AL112" s="9"/>
      <c r="AM112" s="9"/>
      <c r="AN112" s="9"/>
      <c r="AO112" s="9"/>
      <c r="AP112" s="9"/>
      <c r="AQ112" s="9"/>
      <c r="AR112" s="9"/>
      <c r="AS112" s="246"/>
      <c r="AT112" s="268"/>
    </row>
    <row r="113" spans="1:46" s="70" customFormat="1" x14ac:dyDescent="0.2">
      <c r="A113" s="9"/>
      <c r="B113" s="9">
        <v>72660074</v>
      </c>
      <c r="C113" s="9" t="s">
        <v>2089</v>
      </c>
      <c r="D113" s="9" t="s">
        <v>1886</v>
      </c>
      <c r="E113" s="243" t="s">
        <v>2091</v>
      </c>
      <c r="F113" s="9" t="s">
        <v>1879</v>
      </c>
      <c r="G113" s="9" t="s">
        <v>1880</v>
      </c>
      <c r="H113" s="9"/>
      <c r="I113" s="9"/>
      <c r="J113" s="9"/>
      <c r="K113" s="9"/>
      <c r="L113" s="9"/>
      <c r="M113" s="9"/>
      <c r="N113" s="9"/>
      <c r="O113" s="9"/>
      <c r="P113" s="242">
        <f t="shared" si="6"/>
        <v>0</v>
      </c>
      <c r="Q113" s="9"/>
      <c r="R113" s="9"/>
      <c r="S113" s="9"/>
      <c r="T113" s="9"/>
      <c r="U113" s="9"/>
      <c r="V113" s="9"/>
      <c r="W113" s="9">
        <v>1</v>
      </c>
      <c r="X113" s="243">
        <v>43696</v>
      </c>
      <c r="Y113" s="244">
        <f t="shared" si="7"/>
        <v>1</v>
      </c>
      <c r="Z113" s="9"/>
      <c r="AA113" s="9"/>
      <c r="AB113" s="9"/>
      <c r="AC113" s="9"/>
      <c r="AD113" s="9"/>
      <c r="AE113" s="9"/>
      <c r="AF113" s="9"/>
      <c r="AG113" s="9"/>
      <c r="AH113" s="244">
        <f t="shared" si="5"/>
        <v>0</v>
      </c>
      <c r="AI113" s="245"/>
      <c r="AJ113" s="9" t="s">
        <v>1881</v>
      </c>
      <c r="AK113" s="9"/>
      <c r="AL113" s="9"/>
      <c r="AM113" s="9"/>
      <c r="AN113" s="9"/>
      <c r="AO113" s="9"/>
      <c r="AP113" s="9"/>
      <c r="AQ113" s="9"/>
      <c r="AR113" s="9"/>
      <c r="AS113" s="246"/>
      <c r="AT113" s="268"/>
    </row>
    <row r="114" spans="1:46" s="70" customFormat="1" x14ac:dyDescent="0.2">
      <c r="A114" s="9"/>
      <c r="B114" s="9">
        <v>72861005</v>
      </c>
      <c r="C114" s="9" t="s">
        <v>2090</v>
      </c>
      <c r="D114" s="9" t="s">
        <v>1886</v>
      </c>
      <c r="E114" s="9" t="s">
        <v>2092</v>
      </c>
      <c r="F114" s="9" t="s">
        <v>1879</v>
      </c>
      <c r="G114" s="9" t="s">
        <v>1880</v>
      </c>
      <c r="H114" s="9"/>
      <c r="I114" s="9"/>
      <c r="J114" s="9"/>
      <c r="K114" s="9"/>
      <c r="L114" s="9"/>
      <c r="M114" s="9"/>
      <c r="N114" s="9"/>
      <c r="O114" s="9"/>
      <c r="P114" s="242">
        <f t="shared" si="6"/>
        <v>0</v>
      </c>
      <c r="Q114" s="9"/>
      <c r="R114" s="9"/>
      <c r="S114" s="9"/>
      <c r="T114" s="9"/>
      <c r="U114" s="9"/>
      <c r="V114" s="9"/>
      <c r="W114" s="9">
        <v>1</v>
      </c>
      <c r="X114" s="243">
        <v>43696</v>
      </c>
      <c r="Y114" s="244">
        <f t="shared" si="7"/>
        <v>1</v>
      </c>
      <c r="Z114" s="9"/>
      <c r="AA114" s="9"/>
      <c r="AB114" s="9"/>
      <c r="AC114" s="9"/>
      <c r="AD114" s="9"/>
      <c r="AE114" s="9"/>
      <c r="AF114" s="9"/>
      <c r="AG114" s="9"/>
      <c r="AH114" s="244">
        <f t="shared" si="5"/>
        <v>0</v>
      </c>
      <c r="AI114" s="245"/>
      <c r="AJ114" s="9" t="s">
        <v>1881</v>
      </c>
      <c r="AK114" s="9"/>
      <c r="AL114" s="9"/>
      <c r="AM114" s="9"/>
      <c r="AN114" s="9"/>
      <c r="AO114" s="9"/>
      <c r="AP114" s="9"/>
      <c r="AQ114" s="9"/>
      <c r="AR114" s="9"/>
      <c r="AS114" s="246"/>
      <c r="AT114" s="268"/>
    </row>
    <row r="115" spans="1:46" s="231" customFormat="1" x14ac:dyDescent="0.2">
      <c r="A115" s="9"/>
      <c r="B115" s="9">
        <v>72861006</v>
      </c>
      <c r="C115" s="9" t="s">
        <v>2093</v>
      </c>
      <c r="D115" s="9" t="s">
        <v>1886</v>
      </c>
      <c r="E115" s="9" t="s">
        <v>2094</v>
      </c>
      <c r="F115" s="9" t="s">
        <v>1879</v>
      </c>
      <c r="G115" s="9" t="s">
        <v>1880</v>
      </c>
      <c r="H115" s="9"/>
      <c r="I115" s="9"/>
      <c r="J115" s="9"/>
      <c r="K115" s="9"/>
      <c r="L115" s="9"/>
      <c r="M115" s="9"/>
      <c r="N115" s="9"/>
      <c r="O115" s="9"/>
      <c r="P115" s="242">
        <f t="shared" si="6"/>
        <v>0</v>
      </c>
      <c r="Q115" s="9"/>
      <c r="R115" s="9"/>
      <c r="S115" s="9"/>
      <c r="T115" s="9"/>
      <c r="U115" s="9"/>
      <c r="V115" s="9"/>
      <c r="W115" s="9">
        <v>1</v>
      </c>
      <c r="X115" s="243">
        <v>43696</v>
      </c>
      <c r="Y115" s="244">
        <f t="shared" si="7"/>
        <v>1</v>
      </c>
      <c r="Z115" s="9"/>
      <c r="AA115" s="9"/>
      <c r="AB115" s="9"/>
      <c r="AC115" s="9"/>
      <c r="AD115" s="9"/>
      <c r="AE115" s="9"/>
      <c r="AF115" s="9"/>
      <c r="AG115" s="9"/>
      <c r="AH115" s="244">
        <f t="shared" si="5"/>
        <v>0</v>
      </c>
      <c r="AI115" s="245"/>
      <c r="AJ115" s="9" t="s">
        <v>1881</v>
      </c>
      <c r="AK115" s="9"/>
      <c r="AL115" s="9"/>
      <c r="AM115" s="9"/>
      <c r="AN115" s="9"/>
      <c r="AO115" s="9"/>
      <c r="AP115" s="9"/>
      <c r="AQ115" s="9"/>
      <c r="AR115" s="9"/>
      <c r="AS115" s="246"/>
      <c r="AT115" s="269"/>
    </row>
    <row r="116" spans="1:46" s="231" customFormat="1" x14ac:dyDescent="0.2">
      <c r="A116" s="9"/>
      <c r="B116" s="387">
        <v>72861006</v>
      </c>
      <c r="C116" s="387" t="s">
        <v>2093</v>
      </c>
      <c r="D116" s="387" t="s">
        <v>1886</v>
      </c>
      <c r="E116" s="387" t="s">
        <v>2094</v>
      </c>
      <c r="F116" s="9" t="s">
        <v>1893</v>
      </c>
      <c r="G116" s="9" t="s">
        <v>1894</v>
      </c>
      <c r="H116" s="9"/>
      <c r="I116" s="9"/>
      <c r="J116" s="9"/>
      <c r="K116" s="9"/>
      <c r="L116" s="9"/>
      <c r="M116" s="9"/>
      <c r="N116" s="9"/>
      <c r="O116" s="9"/>
      <c r="P116" s="242">
        <f t="shared" si="6"/>
        <v>0</v>
      </c>
      <c r="Q116" s="9"/>
      <c r="R116" s="9"/>
      <c r="S116" s="9"/>
      <c r="T116" s="9"/>
      <c r="U116" s="9"/>
      <c r="V116" s="9">
        <v>1</v>
      </c>
      <c r="W116" s="9"/>
      <c r="X116" s="243">
        <v>43696</v>
      </c>
      <c r="Y116" s="244">
        <f t="shared" si="7"/>
        <v>1</v>
      </c>
      <c r="Z116" s="9"/>
      <c r="AA116" s="9"/>
      <c r="AB116" s="9"/>
      <c r="AC116" s="9"/>
      <c r="AD116" s="9"/>
      <c r="AE116" s="9"/>
      <c r="AF116" s="9"/>
      <c r="AG116" s="9"/>
      <c r="AH116" s="244">
        <f t="shared" si="5"/>
        <v>0</v>
      </c>
      <c r="AI116" s="245"/>
      <c r="AJ116" s="9" t="s">
        <v>1881</v>
      </c>
      <c r="AK116" s="9"/>
      <c r="AL116" s="9"/>
      <c r="AM116" s="9"/>
      <c r="AN116" s="9" t="s">
        <v>1899</v>
      </c>
      <c r="AO116" s="9"/>
      <c r="AP116" s="9"/>
      <c r="AQ116" s="9"/>
      <c r="AR116" s="9"/>
      <c r="AS116" s="246"/>
      <c r="AT116" s="269"/>
    </row>
    <row r="117" spans="1:46" s="231" customFormat="1" x14ac:dyDescent="0.2">
      <c r="A117" s="9"/>
      <c r="B117" s="9">
        <v>72861025</v>
      </c>
      <c r="C117" s="9" t="s">
        <v>2095</v>
      </c>
      <c r="D117" s="9" t="s">
        <v>1886</v>
      </c>
      <c r="E117" s="9" t="s">
        <v>2096</v>
      </c>
      <c r="F117" s="9" t="s">
        <v>1879</v>
      </c>
      <c r="G117" s="9" t="s">
        <v>1880</v>
      </c>
      <c r="H117" s="9"/>
      <c r="I117" s="9"/>
      <c r="J117" s="9"/>
      <c r="K117" s="9"/>
      <c r="L117" s="9"/>
      <c r="M117" s="9"/>
      <c r="N117" s="9"/>
      <c r="O117" s="9"/>
      <c r="P117" s="242">
        <f t="shared" si="6"/>
        <v>0</v>
      </c>
      <c r="Q117" s="9"/>
      <c r="R117" s="9"/>
      <c r="S117" s="9"/>
      <c r="T117" s="9"/>
      <c r="U117" s="9"/>
      <c r="V117" s="9"/>
      <c r="W117" s="9">
        <v>1</v>
      </c>
      <c r="X117" s="243">
        <v>43696</v>
      </c>
      <c r="Y117" s="244">
        <f t="shared" si="7"/>
        <v>1</v>
      </c>
      <c r="Z117" s="9"/>
      <c r="AA117" s="9"/>
      <c r="AB117" s="9"/>
      <c r="AC117" s="9"/>
      <c r="AD117" s="9"/>
      <c r="AE117" s="9"/>
      <c r="AF117" s="9"/>
      <c r="AG117" s="9"/>
      <c r="AH117" s="244">
        <f t="shared" si="5"/>
        <v>0</v>
      </c>
      <c r="AI117" s="245"/>
      <c r="AJ117" s="9" t="s">
        <v>1881</v>
      </c>
      <c r="AK117" s="9"/>
      <c r="AL117" s="9"/>
      <c r="AM117" s="9"/>
      <c r="AN117" s="9"/>
      <c r="AO117" s="9"/>
      <c r="AP117" s="9"/>
      <c r="AQ117" s="9"/>
      <c r="AR117" s="9"/>
      <c r="AS117" s="246"/>
      <c r="AT117" s="269"/>
    </row>
    <row r="118" spans="1:46" s="231" customFormat="1" x14ac:dyDescent="0.2">
      <c r="A118" s="9"/>
      <c r="B118" s="387">
        <v>72861025</v>
      </c>
      <c r="C118" s="387" t="s">
        <v>2095</v>
      </c>
      <c r="D118" s="387" t="s">
        <v>1886</v>
      </c>
      <c r="E118" s="387" t="s">
        <v>2096</v>
      </c>
      <c r="F118" s="9" t="s">
        <v>1893</v>
      </c>
      <c r="G118" s="9" t="s">
        <v>1894</v>
      </c>
      <c r="H118" s="9"/>
      <c r="I118" s="9"/>
      <c r="J118" s="9"/>
      <c r="K118" s="9"/>
      <c r="L118" s="9"/>
      <c r="M118" s="9"/>
      <c r="N118" s="9"/>
      <c r="O118" s="9"/>
      <c r="P118" s="242">
        <f t="shared" si="6"/>
        <v>0</v>
      </c>
      <c r="Q118" s="9"/>
      <c r="R118" s="9"/>
      <c r="S118" s="9"/>
      <c r="T118" s="9"/>
      <c r="U118" s="9"/>
      <c r="V118" s="9">
        <v>1</v>
      </c>
      <c r="W118" s="9"/>
      <c r="X118" s="243">
        <v>43696</v>
      </c>
      <c r="Y118" s="244">
        <f t="shared" si="7"/>
        <v>1</v>
      </c>
      <c r="Z118" s="9"/>
      <c r="AA118" s="9"/>
      <c r="AB118" s="9"/>
      <c r="AC118" s="9"/>
      <c r="AD118" s="9"/>
      <c r="AE118" s="9"/>
      <c r="AF118" s="9"/>
      <c r="AG118" s="9"/>
      <c r="AH118" s="244">
        <f t="shared" si="5"/>
        <v>0</v>
      </c>
      <c r="AI118" s="245"/>
      <c r="AJ118" s="9" t="s">
        <v>1881</v>
      </c>
      <c r="AK118" s="9"/>
      <c r="AL118" s="9"/>
      <c r="AM118" s="9"/>
      <c r="AN118" s="9" t="s">
        <v>1899</v>
      </c>
      <c r="AO118" s="9"/>
      <c r="AP118" s="9"/>
      <c r="AQ118" s="9"/>
      <c r="AR118" s="9"/>
      <c r="AS118" s="246"/>
      <c r="AT118" s="269"/>
    </row>
    <row r="119" spans="1:46" s="231" customFormat="1" x14ac:dyDescent="0.2">
      <c r="A119" s="9"/>
      <c r="B119" s="9">
        <v>72861026</v>
      </c>
      <c r="C119" s="9" t="s">
        <v>2097</v>
      </c>
      <c r="D119" s="9" t="s">
        <v>1886</v>
      </c>
      <c r="E119" s="9" t="s">
        <v>2098</v>
      </c>
      <c r="F119" s="9" t="s">
        <v>1879</v>
      </c>
      <c r="G119" s="9" t="s">
        <v>1880</v>
      </c>
      <c r="H119" s="9"/>
      <c r="I119" s="9"/>
      <c r="J119" s="9"/>
      <c r="K119" s="9"/>
      <c r="L119" s="9"/>
      <c r="M119" s="9"/>
      <c r="N119" s="9"/>
      <c r="O119" s="9"/>
      <c r="P119" s="242">
        <f t="shared" si="6"/>
        <v>0</v>
      </c>
      <c r="Q119" s="9"/>
      <c r="R119" s="9"/>
      <c r="S119" s="9"/>
      <c r="T119" s="9"/>
      <c r="U119" s="9"/>
      <c r="V119" s="9"/>
      <c r="W119" s="9">
        <v>1</v>
      </c>
      <c r="X119" s="243">
        <v>43696</v>
      </c>
      <c r="Y119" s="244">
        <f t="shared" si="7"/>
        <v>1</v>
      </c>
      <c r="Z119" s="9"/>
      <c r="AA119" s="9"/>
      <c r="AB119" s="9"/>
      <c r="AC119" s="9"/>
      <c r="AD119" s="9"/>
      <c r="AE119" s="9"/>
      <c r="AF119" s="9"/>
      <c r="AG119" s="9"/>
      <c r="AH119" s="244">
        <f t="shared" si="5"/>
        <v>0</v>
      </c>
      <c r="AI119" s="245"/>
      <c r="AJ119" s="9" t="s">
        <v>1881</v>
      </c>
      <c r="AK119" s="9"/>
      <c r="AL119" s="9"/>
      <c r="AM119" s="9"/>
      <c r="AN119" s="9"/>
      <c r="AO119" s="9"/>
      <c r="AP119" s="9"/>
      <c r="AQ119" s="9"/>
      <c r="AR119" s="9"/>
      <c r="AS119" s="246"/>
      <c r="AT119" s="269"/>
    </row>
    <row r="120" spans="1:46" s="231" customFormat="1" x14ac:dyDescent="0.2">
      <c r="A120" s="9"/>
      <c r="B120" s="9">
        <v>72860067</v>
      </c>
      <c r="C120" s="9" t="s">
        <v>2099</v>
      </c>
      <c r="D120" s="9" t="s">
        <v>1886</v>
      </c>
      <c r="E120" s="9" t="s">
        <v>2100</v>
      </c>
      <c r="F120" s="9" t="s">
        <v>1879</v>
      </c>
      <c r="G120" s="9" t="s">
        <v>1880</v>
      </c>
      <c r="H120" s="9"/>
      <c r="I120" s="9"/>
      <c r="J120" s="9"/>
      <c r="K120" s="9"/>
      <c r="L120" s="9"/>
      <c r="M120" s="9"/>
      <c r="N120" s="9"/>
      <c r="O120" s="9"/>
      <c r="P120" s="242">
        <f t="shared" si="6"/>
        <v>0</v>
      </c>
      <c r="Q120" s="9"/>
      <c r="R120" s="9"/>
      <c r="S120" s="9"/>
      <c r="T120" s="9"/>
      <c r="U120" s="9"/>
      <c r="V120" s="9"/>
      <c r="W120" s="9">
        <v>1</v>
      </c>
      <c r="X120" s="243">
        <v>43741</v>
      </c>
      <c r="Y120" s="244">
        <f t="shared" si="7"/>
        <v>1</v>
      </c>
      <c r="Z120" s="9"/>
      <c r="AA120" s="9"/>
      <c r="AB120" s="9"/>
      <c r="AC120" s="9"/>
      <c r="AD120" s="9"/>
      <c r="AE120" s="9"/>
      <c r="AF120" s="9"/>
      <c r="AG120" s="9"/>
      <c r="AH120" s="244">
        <f t="shared" si="5"/>
        <v>0</v>
      </c>
      <c r="AI120" s="245"/>
      <c r="AJ120" s="9" t="s">
        <v>1881</v>
      </c>
      <c r="AK120" s="9"/>
      <c r="AL120" s="9"/>
      <c r="AM120" s="9"/>
      <c r="AN120" s="9"/>
      <c r="AO120" s="9"/>
      <c r="AP120" s="9"/>
      <c r="AQ120" s="9"/>
      <c r="AR120" s="9"/>
      <c r="AS120" s="246"/>
      <c r="AT120" s="269"/>
    </row>
    <row r="121" spans="1:46" s="231" customFormat="1" x14ac:dyDescent="0.2">
      <c r="A121" s="9"/>
      <c r="B121" s="9">
        <v>72861007</v>
      </c>
      <c r="C121" s="9" t="s">
        <v>2101</v>
      </c>
      <c r="D121" s="9" t="s">
        <v>1886</v>
      </c>
      <c r="E121" s="9" t="s">
        <v>2102</v>
      </c>
      <c r="F121" s="9" t="s">
        <v>1879</v>
      </c>
      <c r="G121" s="9" t="s">
        <v>1880</v>
      </c>
      <c r="H121" s="9"/>
      <c r="I121" s="9"/>
      <c r="J121" s="9"/>
      <c r="K121" s="9"/>
      <c r="L121" s="9"/>
      <c r="M121" s="9"/>
      <c r="N121" s="9"/>
      <c r="O121" s="9"/>
      <c r="P121" s="242">
        <f t="shared" si="6"/>
        <v>0</v>
      </c>
      <c r="Q121" s="9"/>
      <c r="R121" s="9"/>
      <c r="S121" s="9"/>
      <c r="T121" s="9"/>
      <c r="U121" s="9"/>
      <c r="V121" s="9"/>
      <c r="W121" s="9">
        <v>1</v>
      </c>
      <c r="X121" s="243">
        <v>43741</v>
      </c>
      <c r="Y121" s="244">
        <f t="shared" si="7"/>
        <v>1</v>
      </c>
      <c r="Z121" s="9"/>
      <c r="AA121" s="9"/>
      <c r="AB121" s="9"/>
      <c r="AC121" s="9"/>
      <c r="AD121" s="9"/>
      <c r="AE121" s="9"/>
      <c r="AF121" s="9"/>
      <c r="AG121" s="9"/>
      <c r="AH121" s="244">
        <f t="shared" si="5"/>
        <v>0</v>
      </c>
      <c r="AI121" s="245"/>
      <c r="AJ121" s="9" t="s">
        <v>1881</v>
      </c>
      <c r="AK121" s="9"/>
      <c r="AL121" s="9"/>
      <c r="AM121" s="9"/>
      <c r="AN121" s="9"/>
      <c r="AO121" s="9"/>
      <c r="AP121" s="9"/>
      <c r="AQ121" s="9"/>
      <c r="AR121" s="9"/>
      <c r="AS121" s="246"/>
      <c r="AT121" s="269"/>
    </row>
    <row r="122" spans="1:46" s="231" customFormat="1" ht="25.5" x14ac:dyDescent="0.2">
      <c r="A122" s="9"/>
      <c r="B122" s="9">
        <v>72861004</v>
      </c>
      <c r="C122" s="9" t="s">
        <v>2103</v>
      </c>
      <c r="D122" s="9" t="s">
        <v>1886</v>
      </c>
      <c r="E122" s="9" t="s">
        <v>2104</v>
      </c>
      <c r="F122" s="9" t="s">
        <v>1879</v>
      </c>
      <c r="G122" s="9" t="s">
        <v>1880</v>
      </c>
      <c r="H122" s="9"/>
      <c r="I122" s="9"/>
      <c r="J122" s="9"/>
      <c r="K122" s="9"/>
      <c r="L122" s="9"/>
      <c r="M122" s="9"/>
      <c r="N122" s="9"/>
      <c r="O122" s="9"/>
      <c r="P122" s="242">
        <f t="shared" si="6"/>
        <v>0</v>
      </c>
      <c r="Q122" s="9"/>
      <c r="R122" s="9"/>
      <c r="S122" s="9"/>
      <c r="T122" s="9"/>
      <c r="U122" s="9"/>
      <c r="V122" s="9"/>
      <c r="W122" s="9">
        <v>1</v>
      </c>
      <c r="X122" s="243">
        <v>43741</v>
      </c>
      <c r="Y122" s="244">
        <f t="shared" si="7"/>
        <v>1</v>
      </c>
      <c r="Z122" s="9"/>
      <c r="AA122" s="9"/>
      <c r="AB122" s="9"/>
      <c r="AC122" s="9"/>
      <c r="AD122" s="9"/>
      <c r="AE122" s="9"/>
      <c r="AF122" s="9"/>
      <c r="AG122" s="9"/>
      <c r="AH122" s="244">
        <f t="shared" si="5"/>
        <v>0</v>
      </c>
      <c r="AI122" s="245"/>
      <c r="AJ122" s="9" t="s">
        <v>1881</v>
      </c>
      <c r="AK122" s="9"/>
      <c r="AL122" s="9"/>
      <c r="AM122" s="9"/>
      <c r="AN122" s="9"/>
      <c r="AO122" s="9"/>
      <c r="AP122" s="9"/>
      <c r="AQ122" s="9"/>
      <c r="AR122" s="9"/>
      <c r="AS122" s="246"/>
      <c r="AT122" s="269"/>
    </row>
    <row r="123" spans="1:46" s="231" customFormat="1" ht="25.5" x14ac:dyDescent="0.2">
      <c r="A123" s="9"/>
      <c r="B123" s="9">
        <v>72861003</v>
      </c>
      <c r="C123" s="9" t="s">
        <v>2105</v>
      </c>
      <c r="D123" s="9" t="s">
        <v>1886</v>
      </c>
      <c r="E123" s="9" t="s">
        <v>2106</v>
      </c>
      <c r="F123" s="9" t="s">
        <v>1879</v>
      </c>
      <c r="G123" s="9" t="s">
        <v>1880</v>
      </c>
      <c r="H123" s="9"/>
      <c r="I123" s="9"/>
      <c r="J123" s="9"/>
      <c r="K123" s="9"/>
      <c r="L123" s="9"/>
      <c r="M123" s="9"/>
      <c r="N123" s="9"/>
      <c r="O123" s="9"/>
      <c r="P123" s="242">
        <f t="shared" si="6"/>
        <v>0</v>
      </c>
      <c r="Q123" s="9"/>
      <c r="R123" s="9"/>
      <c r="S123" s="9"/>
      <c r="T123" s="9"/>
      <c r="U123" s="9"/>
      <c r="V123" s="9"/>
      <c r="W123" s="9">
        <v>1</v>
      </c>
      <c r="X123" s="243">
        <v>43741</v>
      </c>
      <c r="Y123" s="244">
        <f t="shared" si="7"/>
        <v>1</v>
      </c>
      <c r="Z123" s="9"/>
      <c r="AA123" s="9"/>
      <c r="AB123" s="9"/>
      <c r="AC123" s="9"/>
      <c r="AD123" s="9"/>
      <c r="AE123" s="9"/>
      <c r="AF123" s="9"/>
      <c r="AG123" s="9"/>
      <c r="AH123" s="244">
        <f t="shared" si="5"/>
        <v>0</v>
      </c>
      <c r="AI123" s="245"/>
      <c r="AJ123" s="9" t="s">
        <v>1881</v>
      </c>
      <c r="AK123" s="9"/>
      <c r="AL123" s="9"/>
      <c r="AM123" s="9"/>
      <c r="AN123" s="9"/>
      <c r="AO123" s="9"/>
      <c r="AP123" s="9"/>
      <c r="AQ123" s="9"/>
      <c r="AR123" s="9"/>
      <c r="AS123" s="246"/>
      <c r="AT123" s="269"/>
    </row>
    <row r="124" spans="1:46" s="231" customFormat="1" ht="25.5" x14ac:dyDescent="0.2">
      <c r="A124" s="9"/>
      <c r="B124" s="9">
        <v>72861002</v>
      </c>
      <c r="C124" s="9" t="s">
        <v>2107</v>
      </c>
      <c r="D124" s="9" t="s">
        <v>1886</v>
      </c>
      <c r="E124" s="9" t="s">
        <v>2108</v>
      </c>
      <c r="F124" s="9" t="s">
        <v>1879</v>
      </c>
      <c r="G124" s="9" t="s">
        <v>1880</v>
      </c>
      <c r="H124" s="9"/>
      <c r="I124" s="9"/>
      <c r="J124" s="9"/>
      <c r="K124" s="9"/>
      <c r="L124" s="9"/>
      <c r="M124" s="9"/>
      <c r="N124" s="9"/>
      <c r="O124" s="9"/>
      <c r="P124" s="242">
        <f t="shared" si="6"/>
        <v>0</v>
      </c>
      <c r="Q124" s="9"/>
      <c r="R124" s="9"/>
      <c r="S124" s="9"/>
      <c r="T124" s="9"/>
      <c r="U124" s="9"/>
      <c r="V124" s="9"/>
      <c r="W124" s="9">
        <v>1</v>
      </c>
      <c r="X124" s="243">
        <v>43741</v>
      </c>
      <c r="Y124" s="244">
        <f t="shared" si="7"/>
        <v>1</v>
      </c>
      <c r="Z124" s="9"/>
      <c r="AA124" s="9"/>
      <c r="AB124" s="9"/>
      <c r="AC124" s="9"/>
      <c r="AD124" s="9"/>
      <c r="AE124" s="9"/>
      <c r="AF124" s="9"/>
      <c r="AG124" s="9"/>
      <c r="AH124" s="244">
        <f t="shared" si="5"/>
        <v>0</v>
      </c>
      <c r="AI124" s="245"/>
      <c r="AJ124" s="9" t="s">
        <v>1881</v>
      </c>
      <c r="AK124" s="9"/>
      <c r="AL124" s="9"/>
      <c r="AM124" s="9"/>
      <c r="AN124" s="9"/>
      <c r="AO124" s="9"/>
      <c r="AP124" s="9"/>
      <c r="AQ124" s="9"/>
      <c r="AR124" s="9"/>
      <c r="AS124" s="246"/>
      <c r="AT124" s="269"/>
    </row>
    <row r="125" spans="1:46" s="231" customFormat="1" ht="25.5" x14ac:dyDescent="0.2">
      <c r="A125" s="9"/>
      <c r="B125" s="387">
        <v>72861002</v>
      </c>
      <c r="C125" s="387" t="s">
        <v>2107</v>
      </c>
      <c r="D125" s="387" t="s">
        <v>1886</v>
      </c>
      <c r="E125" s="387" t="s">
        <v>2108</v>
      </c>
      <c r="F125" s="9" t="s">
        <v>1893</v>
      </c>
      <c r="G125" s="9" t="s">
        <v>1894</v>
      </c>
      <c r="H125" s="9"/>
      <c r="I125" s="9"/>
      <c r="J125" s="9"/>
      <c r="K125" s="9"/>
      <c r="L125" s="9"/>
      <c r="M125" s="9"/>
      <c r="N125" s="9"/>
      <c r="O125" s="9"/>
      <c r="P125" s="242">
        <f t="shared" si="6"/>
        <v>0</v>
      </c>
      <c r="Q125" s="9"/>
      <c r="R125" s="9"/>
      <c r="S125" s="9"/>
      <c r="T125" s="9"/>
      <c r="U125" s="9"/>
      <c r="V125" s="9">
        <v>1</v>
      </c>
      <c r="W125" s="9"/>
      <c r="X125" s="243">
        <v>43741</v>
      </c>
      <c r="Y125" s="244">
        <f t="shared" si="7"/>
        <v>1</v>
      </c>
      <c r="Z125" s="9"/>
      <c r="AA125" s="9"/>
      <c r="AB125" s="9"/>
      <c r="AC125" s="9"/>
      <c r="AD125" s="9"/>
      <c r="AE125" s="9"/>
      <c r="AF125" s="9"/>
      <c r="AG125" s="9"/>
      <c r="AH125" s="244">
        <f t="shared" si="5"/>
        <v>0</v>
      </c>
      <c r="AI125" s="245"/>
      <c r="AJ125" s="9" t="s">
        <v>1881</v>
      </c>
      <c r="AK125" s="9"/>
      <c r="AL125" s="9"/>
      <c r="AM125" s="9"/>
      <c r="AN125" s="9" t="s">
        <v>1899</v>
      </c>
      <c r="AO125" s="9"/>
      <c r="AP125" s="9"/>
      <c r="AQ125" s="9"/>
      <c r="AR125" s="9"/>
      <c r="AS125" s="246"/>
      <c r="AT125" s="269"/>
    </row>
    <row r="126" spans="1:46" s="231" customFormat="1" x14ac:dyDescent="0.2">
      <c r="A126" s="9"/>
      <c r="B126" s="9">
        <v>72602033</v>
      </c>
      <c r="C126" s="9" t="s">
        <v>2109</v>
      </c>
      <c r="D126" s="9" t="s">
        <v>1959</v>
      </c>
      <c r="E126" s="9" t="s">
        <v>2110</v>
      </c>
      <c r="F126" s="9" t="s">
        <v>1917</v>
      </c>
      <c r="G126" s="9" t="s">
        <v>1880</v>
      </c>
      <c r="H126" s="9"/>
      <c r="I126" s="9"/>
      <c r="J126" s="9"/>
      <c r="K126" s="9"/>
      <c r="L126" s="9"/>
      <c r="M126" s="9"/>
      <c r="N126" s="9"/>
      <c r="O126" s="9"/>
      <c r="P126" s="242">
        <f t="shared" si="6"/>
        <v>0</v>
      </c>
      <c r="Q126" s="9"/>
      <c r="R126" s="9"/>
      <c r="S126" s="9"/>
      <c r="T126" s="9"/>
      <c r="U126" s="9"/>
      <c r="V126" s="9"/>
      <c r="W126" s="9">
        <v>1</v>
      </c>
      <c r="X126" s="243">
        <v>43748</v>
      </c>
      <c r="Y126" s="244">
        <f t="shared" si="7"/>
        <v>1</v>
      </c>
      <c r="Z126" s="9"/>
      <c r="AA126" s="9"/>
      <c r="AB126" s="9"/>
      <c r="AC126" s="9"/>
      <c r="AD126" s="9"/>
      <c r="AE126" s="9"/>
      <c r="AF126" s="9"/>
      <c r="AG126" s="9"/>
      <c r="AH126" s="244">
        <f t="shared" si="5"/>
        <v>0</v>
      </c>
      <c r="AI126" s="245"/>
      <c r="AJ126" s="9" t="s">
        <v>1881</v>
      </c>
      <c r="AK126" s="9"/>
      <c r="AL126" s="9"/>
      <c r="AM126" s="9"/>
      <c r="AN126" s="9"/>
      <c r="AO126" s="9"/>
      <c r="AP126" s="9"/>
      <c r="AQ126" s="9"/>
      <c r="AR126" s="9"/>
      <c r="AS126" s="246"/>
      <c r="AT126" s="269"/>
    </row>
    <row r="127" spans="1:46" s="231" customFormat="1" x14ac:dyDescent="0.2">
      <c r="A127" s="9"/>
      <c r="B127" s="9">
        <v>72602014</v>
      </c>
      <c r="C127" s="9" t="s">
        <v>2112</v>
      </c>
      <c r="D127" s="9" t="s">
        <v>1959</v>
      </c>
      <c r="E127" s="9" t="s">
        <v>2111</v>
      </c>
      <c r="F127" s="9" t="s">
        <v>1917</v>
      </c>
      <c r="G127" s="9" t="s">
        <v>1880</v>
      </c>
      <c r="H127" s="9"/>
      <c r="I127" s="9"/>
      <c r="J127" s="9"/>
      <c r="K127" s="9"/>
      <c r="L127" s="9"/>
      <c r="M127" s="9"/>
      <c r="N127" s="9"/>
      <c r="O127" s="9"/>
      <c r="P127" s="242">
        <f t="shared" si="6"/>
        <v>0</v>
      </c>
      <c r="Q127" s="9"/>
      <c r="R127" s="9"/>
      <c r="S127" s="9"/>
      <c r="T127" s="9"/>
      <c r="U127" s="9"/>
      <c r="V127" s="9"/>
      <c r="W127" s="9">
        <v>1</v>
      </c>
      <c r="X127" s="243">
        <v>43748</v>
      </c>
      <c r="Y127" s="244">
        <f t="shared" si="7"/>
        <v>1</v>
      </c>
      <c r="Z127" s="9"/>
      <c r="AA127" s="9"/>
      <c r="AB127" s="9"/>
      <c r="AC127" s="9"/>
      <c r="AD127" s="9"/>
      <c r="AE127" s="9"/>
      <c r="AF127" s="9"/>
      <c r="AG127" s="9"/>
      <c r="AH127" s="244">
        <f t="shared" si="5"/>
        <v>0</v>
      </c>
      <c r="AI127" s="245"/>
      <c r="AJ127" s="9" t="s">
        <v>1881</v>
      </c>
      <c r="AK127" s="9"/>
      <c r="AL127" s="9"/>
      <c r="AM127" s="9"/>
      <c r="AN127" s="9"/>
      <c r="AO127" s="9"/>
      <c r="AP127" s="9"/>
      <c r="AQ127" s="9"/>
      <c r="AR127" s="9"/>
      <c r="AS127" s="246"/>
      <c r="AT127" s="269"/>
    </row>
    <row r="128" spans="1:46" s="231" customFormat="1" x14ac:dyDescent="0.2">
      <c r="A128" s="9"/>
      <c r="B128" s="9">
        <v>72602034</v>
      </c>
      <c r="C128" s="9" t="s">
        <v>2113</v>
      </c>
      <c r="D128" s="9" t="s">
        <v>1959</v>
      </c>
      <c r="E128" s="9" t="s">
        <v>2114</v>
      </c>
      <c r="F128" s="9" t="s">
        <v>1917</v>
      </c>
      <c r="G128" s="9" t="s">
        <v>1880</v>
      </c>
      <c r="H128" s="9"/>
      <c r="I128" s="9"/>
      <c r="J128" s="9"/>
      <c r="K128" s="9"/>
      <c r="L128" s="9"/>
      <c r="M128" s="9"/>
      <c r="N128" s="9"/>
      <c r="O128" s="9"/>
      <c r="P128" s="242">
        <f t="shared" si="6"/>
        <v>0</v>
      </c>
      <c r="Q128" s="9"/>
      <c r="R128" s="9"/>
      <c r="S128" s="9"/>
      <c r="T128" s="9"/>
      <c r="U128" s="9"/>
      <c r="V128" s="9"/>
      <c r="W128" s="9">
        <v>1</v>
      </c>
      <c r="X128" s="243">
        <v>43748</v>
      </c>
      <c r="Y128" s="244">
        <f t="shared" si="7"/>
        <v>1</v>
      </c>
      <c r="Z128" s="9"/>
      <c r="AA128" s="9"/>
      <c r="AB128" s="9"/>
      <c r="AC128" s="9"/>
      <c r="AD128" s="9"/>
      <c r="AE128" s="9"/>
      <c r="AF128" s="9"/>
      <c r="AG128" s="9"/>
      <c r="AH128" s="244">
        <f t="shared" si="5"/>
        <v>0</v>
      </c>
      <c r="AI128" s="245"/>
      <c r="AJ128" s="9" t="s">
        <v>1881</v>
      </c>
      <c r="AK128" s="9"/>
      <c r="AL128" s="9"/>
      <c r="AM128" s="9"/>
      <c r="AN128" s="9"/>
      <c r="AO128" s="9"/>
      <c r="AP128" s="9"/>
      <c r="AQ128" s="9"/>
      <c r="AR128" s="9"/>
      <c r="AS128" s="246"/>
      <c r="AT128" s="269"/>
    </row>
    <row r="129" spans="1:46" s="231" customFormat="1" x14ac:dyDescent="0.2">
      <c r="A129" s="9"/>
      <c r="B129" s="9">
        <v>72602035</v>
      </c>
      <c r="C129" s="9" t="s">
        <v>2115</v>
      </c>
      <c r="D129" s="9" t="s">
        <v>1959</v>
      </c>
      <c r="E129" s="9" t="s">
        <v>2116</v>
      </c>
      <c r="F129" s="9" t="s">
        <v>1917</v>
      </c>
      <c r="G129" s="9" t="s">
        <v>1880</v>
      </c>
      <c r="H129" s="9"/>
      <c r="I129" s="9"/>
      <c r="J129" s="9"/>
      <c r="K129" s="9"/>
      <c r="L129" s="9"/>
      <c r="M129" s="9"/>
      <c r="N129" s="9"/>
      <c r="O129" s="9"/>
      <c r="P129" s="242">
        <f t="shared" si="6"/>
        <v>0</v>
      </c>
      <c r="Q129" s="9"/>
      <c r="R129" s="9"/>
      <c r="S129" s="9"/>
      <c r="T129" s="9"/>
      <c r="U129" s="9"/>
      <c r="V129" s="9"/>
      <c r="W129" s="9">
        <v>1</v>
      </c>
      <c r="X129" s="243">
        <v>43748</v>
      </c>
      <c r="Y129" s="244">
        <f t="shared" si="7"/>
        <v>1</v>
      </c>
      <c r="Z129" s="9"/>
      <c r="AA129" s="9"/>
      <c r="AB129" s="9"/>
      <c r="AC129" s="9"/>
      <c r="AD129" s="9"/>
      <c r="AE129" s="9"/>
      <c r="AF129" s="9"/>
      <c r="AG129" s="9"/>
      <c r="AH129" s="244">
        <f t="shared" si="5"/>
        <v>0</v>
      </c>
      <c r="AI129" s="245"/>
      <c r="AJ129" s="9" t="s">
        <v>1881</v>
      </c>
      <c r="AK129" s="9"/>
      <c r="AL129" s="9"/>
      <c r="AM129" s="9"/>
      <c r="AN129" s="9"/>
      <c r="AO129" s="9"/>
      <c r="AP129" s="9"/>
      <c r="AQ129" s="9"/>
      <c r="AR129" s="9"/>
      <c r="AS129" s="246"/>
      <c r="AT129" s="269"/>
    </row>
    <row r="130" spans="1:46" s="231" customFormat="1" x14ac:dyDescent="0.2">
      <c r="A130" s="9"/>
      <c r="B130" s="9">
        <v>72602047</v>
      </c>
      <c r="C130" s="9" t="s">
        <v>2117</v>
      </c>
      <c r="D130" s="9" t="s">
        <v>1959</v>
      </c>
      <c r="E130" s="9" t="s">
        <v>2118</v>
      </c>
      <c r="F130" s="9" t="s">
        <v>1917</v>
      </c>
      <c r="G130" s="9" t="s">
        <v>1880</v>
      </c>
      <c r="H130" s="9"/>
      <c r="I130" s="9"/>
      <c r="J130" s="9"/>
      <c r="K130" s="9"/>
      <c r="L130" s="9"/>
      <c r="M130" s="9"/>
      <c r="N130" s="9"/>
      <c r="O130" s="9"/>
      <c r="P130" s="242">
        <f t="shared" si="6"/>
        <v>0</v>
      </c>
      <c r="Q130" s="9"/>
      <c r="R130" s="9"/>
      <c r="S130" s="9"/>
      <c r="T130" s="9"/>
      <c r="U130" s="9"/>
      <c r="V130" s="9"/>
      <c r="W130" s="9">
        <v>1</v>
      </c>
      <c r="X130" s="243">
        <v>43748</v>
      </c>
      <c r="Y130" s="244">
        <f t="shared" si="7"/>
        <v>1</v>
      </c>
      <c r="Z130" s="9"/>
      <c r="AA130" s="9"/>
      <c r="AB130" s="9"/>
      <c r="AC130" s="9"/>
      <c r="AD130" s="9"/>
      <c r="AE130" s="9"/>
      <c r="AF130" s="9"/>
      <c r="AG130" s="9"/>
      <c r="AH130" s="244">
        <f t="shared" si="5"/>
        <v>0</v>
      </c>
      <c r="AI130" s="245"/>
      <c r="AJ130" s="9" t="s">
        <v>1881</v>
      </c>
      <c r="AK130" s="9"/>
      <c r="AL130" s="9"/>
      <c r="AM130" s="9"/>
      <c r="AN130" s="9"/>
      <c r="AO130" s="9"/>
      <c r="AP130" s="9"/>
      <c r="AQ130" s="9"/>
      <c r="AR130" s="9"/>
      <c r="AS130" s="246"/>
      <c r="AT130" s="269"/>
    </row>
    <row r="131" spans="1:46" s="231" customFormat="1" x14ac:dyDescent="0.2">
      <c r="A131" s="9"/>
      <c r="B131" s="9">
        <v>72602037</v>
      </c>
      <c r="C131" s="9" t="s">
        <v>2119</v>
      </c>
      <c r="D131" s="9" t="s">
        <v>1959</v>
      </c>
      <c r="E131" s="9" t="s">
        <v>2120</v>
      </c>
      <c r="F131" s="9" t="s">
        <v>1917</v>
      </c>
      <c r="G131" s="9" t="s">
        <v>1880</v>
      </c>
      <c r="H131" s="9"/>
      <c r="I131" s="9"/>
      <c r="J131" s="9"/>
      <c r="K131" s="9"/>
      <c r="L131" s="9"/>
      <c r="M131" s="9"/>
      <c r="N131" s="9"/>
      <c r="O131" s="9"/>
      <c r="P131" s="242">
        <f t="shared" si="6"/>
        <v>0</v>
      </c>
      <c r="Q131" s="9"/>
      <c r="R131" s="9"/>
      <c r="S131" s="9"/>
      <c r="T131" s="9"/>
      <c r="U131" s="9"/>
      <c r="V131" s="9"/>
      <c r="W131" s="9">
        <v>1</v>
      </c>
      <c r="X131" s="243">
        <v>43748</v>
      </c>
      <c r="Y131" s="244">
        <f t="shared" si="7"/>
        <v>1</v>
      </c>
      <c r="Z131" s="9"/>
      <c r="AA131" s="9"/>
      <c r="AB131" s="9"/>
      <c r="AC131" s="9"/>
      <c r="AD131" s="9"/>
      <c r="AE131" s="9"/>
      <c r="AF131" s="9"/>
      <c r="AG131" s="9"/>
      <c r="AH131" s="244">
        <f t="shared" si="5"/>
        <v>0</v>
      </c>
      <c r="AI131" s="245"/>
      <c r="AJ131" s="9" t="s">
        <v>1881</v>
      </c>
      <c r="AK131" s="9"/>
      <c r="AL131" s="9"/>
      <c r="AM131" s="9"/>
      <c r="AN131" s="9"/>
      <c r="AO131" s="9"/>
      <c r="AP131" s="9"/>
      <c r="AQ131" s="9"/>
      <c r="AR131" s="9"/>
      <c r="AS131" s="246"/>
      <c r="AT131" s="269"/>
    </row>
    <row r="132" spans="1:46" s="231" customFormat="1" x14ac:dyDescent="0.2">
      <c r="A132" s="9"/>
      <c r="B132" s="9">
        <v>72602046</v>
      </c>
      <c r="C132" s="9" t="s">
        <v>2121</v>
      </c>
      <c r="D132" s="9" t="s">
        <v>1959</v>
      </c>
      <c r="E132" s="9" t="s">
        <v>2122</v>
      </c>
      <c r="F132" s="9" t="s">
        <v>1917</v>
      </c>
      <c r="G132" s="9" t="s">
        <v>1880</v>
      </c>
      <c r="H132" s="9"/>
      <c r="I132" s="9"/>
      <c r="J132" s="9"/>
      <c r="K132" s="9"/>
      <c r="L132" s="9"/>
      <c r="M132" s="9"/>
      <c r="N132" s="9"/>
      <c r="O132" s="9"/>
      <c r="P132" s="242">
        <f t="shared" si="6"/>
        <v>0</v>
      </c>
      <c r="Q132" s="9"/>
      <c r="R132" s="9"/>
      <c r="S132" s="9"/>
      <c r="T132" s="9"/>
      <c r="U132" s="9"/>
      <c r="V132" s="9"/>
      <c r="W132" s="9">
        <v>1</v>
      </c>
      <c r="X132" s="243">
        <v>43748</v>
      </c>
      <c r="Y132" s="244">
        <f t="shared" si="7"/>
        <v>1</v>
      </c>
      <c r="Z132" s="9"/>
      <c r="AA132" s="9"/>
      <c r="AB132" s="9"/>
      <c r="AC132" s="9"/>
      <c r="AD132" s="9"/>
      <c r="AE132" s="9"/>
      <c r="AF132" s="9"/>
      <c r="AG132" s="9"/>
      <c r="AH132" s="244">
        <f t="shared" si="5"/>
        <v>0</v>
      </c>
      <c r="AI132" s="245"/>
      <c r="AJ132" s="9" t="s">
        <v>1881</v>
      </c>
      <c r="AK132" s="9"/>
      <c r="AL132" s="9"/>
      <c r="AM132" s="9"/>
      <c r="AN132" s="9"/>
      <c r="AO132" s="9"/>
      <c r="AP132" s="9"/>
      <c r="AQ132" s="9"/>
      <c r="AR132" s="9"/>
      <c r="AS132" s="246"/>
      <c r="AT132" s="269"/>
    </row>
    <row r="133" spans="1:46" s="231" customFormat="1" ht="25.5" x14ac:dyDescent="0.2">
      <c r="A133" s="9"/>
      <c r="B133" s="9">
        <v>72602038</v>
      </c>
      <c r="C133" s="9" t="s">
        <v>2125</v>
      </c>
      <c r="D133" s="9" t="s">
        <v>1959</v>
      </c>
      <c r="E133" s="9" t="s">
        <v>2123</v>
      </c>
      <c r="F133" s="9" t="s">
        <v>1917</v>
      </c>
      <c r="G133" s="9" t="s">
        <v>1880</v>
      </c>
      <c r="H133" s="9"/>
      <c r="I133" s="9"/>
      <c r="J133" s="9"/>
      <c r="K133" s="9"/>
      <c r="L133" s="9"/>
      <c r="M133" s="9"/>
      <c r="N133" s="9"/>
      <c r="O133" s="9"/>
      <c r="P133" s="242">
        <f t="shared" si="6"/>
        <v>0</v>
      </c>
      <c r="Q133" s="9"/>
      <c r="R133" s="9"/>
      <c r="S133" s="9"/>
      <c r="T133" s="9"/>
      <c r="U133" s="9"/>
      <c r="V133" s="9"/>
      <c r="W133" s="9">
        <v>1</v>
      </c>
      <c r="X133" s="243">
        <v>43748</v>
      </c>
      <c r="Y133" s="244">
        <f t="shared" si="7"/>
        <v>1</v>
      </c>
      <c r="Z133" s="9"/>
      <c r="AA133" s="9"/>
      <c r="AB133" s="9"/>
      <c r="AC133" s="9"/>
      <c r="AD133" s="9"/>
      <c r="AE133" s="9"/>
      <c r="AF133" s="9"/>
      <c r="AG133" s="9"/>
      <c r="AH133" s="244">
        <f t="shared" si="5"/>
        <v>0</v>
      </c>
      <c r="AI133" s="245"/>
      <c r="AJ133" s="9" t="s">
        <v>1881</v>
      </c>
      <c r="AK133" s="9"/>
      <c r="AL133" s="9"/>
      <c r="AM133" s="9"/>
      <c r="AN133" s="9"/>
      <c r="AO133" s="9"/>
      <c r="AP133" s="9"/>
      <c r="AQ133" s="9"/>
      <c r="AR133" s="9"/>
      <c r="AS133" s="246"/>
      <c r="AT133" s="269"/>
    </row>
    <row r="134" spans="1:46" s="231" customFormat="1" ht="25.5" x14ac:dyDescent="0.2">
      <c r="A134" s="9"/>
      <c r="B134" s="9">
        <v>72602042</v>
      </c>
      <c r="C134" s="9" t="s">
        <v>2124</v>
      </c>
      <c r="D134" s="9" t="s">
        <v>1959</v>
      </c>
      <c r="E134" s="9" t="s">
        <v>2126</v>
      </c>
      <c r="F134" s="9" t="s">
        <v>1917</v>
      </c>
      <c r="G134" s="9" t="s">
        <v>1880</v>
      </c>
      <c r="H134" s="9"/>
      <c r="I134" s="9"/>
      <c r="J134" s="9"/>
      <c r="K134" s="9"/>
      <c r="L134" s="9"/>
      <c r="M134" s="9"/>
      <c r="N134" s="9"/>
      <c r="O134" s="9"/>
      <c r="P134" s="242">
        <f t="shared" si="6"/>
        <v>0</v>
      </c>
      <c r="Q134" s="9"/>
      <c r="R134" s="9"/>
      <c r="S134" s="9"/>
      <c r="T134" s="9"/>
      <c r="U134" s="9"/>
      <c r="V134" s="9"/>
      <c r="W134" s="9">
        <v>1</v>
      </c>
      <c r="X134" s="243">
        <v>43748</v>
      </c>
      <c r="Y134" s="244">
        <f t="shared" si="7"/>
        <v>1</v>
      </c>
      <c r="Z134" s="9"/>
      <c r="AA134" s="9"/>
      <c r="AB134" s="9"/>
      <c r="AC134" s="9"/>
      <c r="AD134" s="9"/>
      <c r="AE134" s="9"/>
      <c r="AF134" s="9"/>
      <c r="AG134" s="9"/>
      <c r="AH134" s="244">
        <f t="shared" si="5"/>
        <v>0</v>
      </c>
      <c r="AI134" s="245"/>
      <c r="AJ134" s="9" t="s">
        <v>1881</v>
      </c>
      <c r="AK134" s="9"/>
      <c r="AL134" s="9"/>
      <c r="AM134" s="9"/>
      <c r="AN134" s="9"/>
      <c r="AO134" s="9"/>
      <c r="AP134" s="9"/>
      <c r="AQ134" s="9"/>
      <c r="AR134" s="9"/>
      <c r="AS134" s="246"/>
      <c r="AT134" s="269"/>
    </row>
    <row r="135" spans="1:46" s="231" customFormat="1" ht="25.5" x14ac:dyDescent="0.2">
      <c r="A135" s="9"/>
      <c r="B135" s="9">
        <v>72602039</v>
      </c>
      <c r="C135" s="9" t="s">
        <v>2127</v>
      </c>
      <c r="D135" s="9" t="s">
        <v>1959</v>
      </c>
      <c r="E135" s="9" t="s">
        <v>2128</v>
      </c>
      <c r="F135" s="9" t="s">
        <v>1917</v>
      </c>
      <c r="G135" s="9" t="s">
        <v>1880</v>
      </c>
      <c r="H135" s="9"/>
      <c r="I135" s="9"/>
      <c r="J135" s="9"/>
      <c r="K135" s="9"/>
      <c r="L135" s="9"/>
      <c r="M135" s="9"/>
      <c r="N135" s="9"/>
      <c r="O135" s="9"/>
      <c r="P135" s="242">
        <f t="shared" si="6"/>
        <v>0</v>
      </c>
      <c r="Q135" s="9"/>
      <c r="R135" s="9"/>
      <c r="S135" s="9"/>
      <c r="T135" s="9"/>
      <c r="U135" s="9"/>
      <c r="V135" s="9"/>
      <c r="W135" s="9">
        <v>1</v>
      </c>
      <c r="X135" s="243">
        <v>43748</v>
      </c>
      <c r="Y135" s="244">
        <f t="shared" si="7"/>
        <v>1</v>
      </c>
      <c r="Z135" s="9"/>
      <c r="AA135" s="9"/>
      <c r="AB135" s="9"/>
      <c r="AC135" s="9"/>
      <c r="AD135" s="9"/>
      <c r="AE135" s="9"/>
      <c r="AF135" s="9"/>
      <c r="AG135" s="9"/>
      <c r="AH135" s="244">
        <f t="shared" si="5"/>
        <v>0</v>
      </c>
      <c r="AI135" s="245"/>
      <c r="AJ135" s="9" t="s">
        <v>1881</v>
      </c>
      <c r="AK135" s="9"/>
      <c r="AL135" s="9"/>
      <c r="AM135" s="9"/>
      <c r="AN135" s="9"/>
      <c r="AO135" s="9"/>
      <c r="AP135" s="9"/>
      <c r="AQ135" s="9"/>
      <c r="AR135" s="9"/>
      <c r="AS135" s="246"/>
      <c r="AT135" s="269"/>
    </row>
    <row r="136" spans="1:46" s="231" customFormat="1" ht="25.5" x14ac:dyDescent="0.2">
      <c r="A136" s="9"/>
      <c r="B136" s="9">
        <v>72602041</v>
      </c>
      <c r="C136" s="9" t="s">
        <v>2209</v>
      </c>
      <c r="D136" s="9" t="s">
        <v>1959</v>
      </c>
      <c r="E136" s="9" t="s">
        <v>2129</v>
      </c>
      <c r="F136" s="9" t="s">
        <v>1917</v>
      </c>
      <c r="G136" s="9" t="s">
        <v>1880</v>
      </c>
      <c r="H136" s="9"/>
      <c r="I136" s="9"/>
      <c r="J136" s="9"/>
      <c r="K136" s="9"/>
      <c r="L136" s="9"/>
      <c r="M136" s="9"/>
      <c r="N136" s="9"/>
      <c r="O136" s="9"/>
      <c r="P136" s="242">
        <f t="shared" si="6"/>
        <v>0</v>
      </c>
      <c r="Q136" s="9"/>
      <c r="R136" s="9"/>
      <c r="S136" s="9">
        <v>1</v>
      </c>
      <c r="T136" s="9"/>
      <c r="U136" s="9"/>
      <c r="V136" s="9"/>
      <c r="W136" s="9"/>
      <c r="X136" s="243">
        <v>43748</v>
      </c>
      <c r="Y136" s="244">
        <f t="shared" si="7"/>
        <v>1</v>
      </c>
      <c r="Z136" s="9"/>
      <c r="AA136" s="9"/>
      <c r="AB136" s="9"/>
      <c r="AC136" s="9"/>
      <c r="AD136" s="9"/>
      <c r="AE136" s="9"/>
      <c r="AF136" s="9"/>
      <c r="AG136" s="9"/>
      <c r="AH136" s="244">
        <f t="shared" si="5"/>
        <v>0</v>
      </c>
      <c r="AI136" s="245"/>
      <c r="AJ136" s="9" t="s">
        <v>1881</v>
      </c>
      <c r="AK136" s="9"/>
      <c r="AL136" s="9"/>
      <c r="AM136" s="9" t="s">
        <v>1257</v>
      </c>
      <c r="AN136" s="9"/>
      <c r="AO136" s="9"/>
      <c r="AP136" s="9"/>
      <c r="AQ136" s="9"/>
      <c r="AR136" s="9"/>
      <c r="AS136" s="246"/>
      <c r="AT136" s="269"/>
    </row>
    <row r="137" spans="1:46" s="231" customFormat="1" ht="25.5" x14ac:dyDescent="0.2">
      <c r="A137" s="9"/>
      <c r="B137" s="9">
        <v>72602040</v>
      </c>
      <c r="C137" s="9" t="s">
        <v>2130</v>
      </c>
      <c r="D137" s="9" t="s">
        <v>1959</v>
      </c>
      <c r="E137" s="9" t="s">
        <v>2131</v>
      </c>
      <c r="F137" s="9" t="s">
        <v>1917</v>
      </c>
      <c r="G137" s="9" t="s">
        <v>1880</v>
      </c>
      <c r="H137" s="9"/>
      <c r="I137" s="9"/>
      <c r="J137" s="9"/>
      <c r="K137" s="9"/>
      <c r="L137" s="9"/>
      <c r="M137" s="9"/>
      <c r="N137" s="9"/>
      <c r="O137" s="9"/>
      <c r="P137" s="242">
        <f t="shared" si="6"/>
        <v>0</v>
      </c>
      <c r="Q137" s="9"/>
      <c r="R137" s="9"/>
      <c r="S137" s="9"/>
      <c r="T137" s="9"/>
      <c r="U137" s="9"/>
      <c r="V137" s="9"/>
      <c r="W137" s="9">
        <v>1</v>
      </c>
      <c r="X137" s="243">
        <v>43748</v>
      </c>
      <c r="Y137" s="244">
        <f t="shared" si="7"/>
        <v>1</v>
      </c>
      <c r="Z137" s="9"/>
      <c r="AA137" s="9"/>
      <c r="AB137" s="9"/>
      <c r="AC137" s="9"/>
      <c r="AD137" s="9"/>
      <c r="AE137" s="9"/>
      <c r="AF137" s="9"/>
      <c r="AG137" s="9"/>
      <c r="AH137" s="244">
        <f t="shared" si="5"/>
        <v>0</v>
      </c>
      <c r="AI137" s="245"/>
      <c r="AJ137" s="9" t="s">
        <v>1881</v>
      </c>
      <c r="AK137" s="9"/>
      <c r="AL137" s="9"/>
      <c r="AM137" s="9"/>
      <c r="AN137" s="9"/>
      <c r="AO137" s="9"/>
      <c r="AP137" s="9"/>
      <c r="AQ137" s="9"/>
      <c r="AR137" s="9"/>
      <c r="AS137" s="246"/>
      <c r="AT137" s="269"/>
    </row>
    <row r="138" spans="1:46" s="231" customFormat="1" x14ac:dyDescent="0.2">
      <c r="A138" s="9"/>
      <c r="B138" s="9">
        <v>81712006</v>
      </c>
      <c r="C138" s="9" t="s">
        <v>2132</v>
      </c>
      <c r="D138" s="9" t="s">
        <v>2005</v>
      </c>
      <c r="E138" s="9" t="s">
        <v>2133</v>
      </c>
      <c r="F138" s="9" t="s">
        <v>1917</v>
      </c>
      <c r="G138" s="9" t="s">
        <v>1880</v>
      </c>
      <c r="H138" s="9"/>
      <c r="I138" s="9"/>
      <c r="J138" s="9"/>
      <c r="K138" s="9"/>
      <c r="L138" s="9"/>
      <c r="M138" s="9"/>
      <c r="N138" s="9"/>
      <c r="O138" s="9"/>
      <c r="P138" s="242">
        <f t="shared" si="6"/>
        <v>0</v>
      </c>
      <c r="Q138" s="9"/>
      <c r="R138" s="9"/>
      <c r="S138" s="9"/>
      <c r="T138" s="9"/>
      <c r="U138" s="9"/>
      <c r="V138" s="9"/>
      <c r="W138" s="9">
        <v>1</v>
      </c>
      <c r="X138" s="243">
        <v>43755</v>
      </c>
      <c r="Y138" s="244">
        <f t="shared" si="7"/>
        <v>1</v>
      </c>
      <c r="Z138" s="9"/>
      <c r="AA138" s="9"/>
      <c r="AB138" s="9"/>
      <c r="AC138" s="9"/>
      <c r="AD138" s="9"/>
      <c r="AE138" s="9"/>
      <c r="AF138" s="9"/>
      <c r="AG138" s="9"/>
      <c r="AH138" s="244">
        <f t="shared" si="5"/>
        <v>0</v>
      </c>
      <c r="AI138" s="245"/>
      <c r="AJ138" s="9" t="s">
        <v>1881</v>
      </c>
      <c r="AK138" s="9"/>
      <c r="AL138" s="9"/>
      <c r="AM138" s="9"/>
      <c r="AN138" s="9"/>
      <c r="AO138" s="9"/>
      <c r="AP138" s="9"/>
      <c r="AQ138" s="9"/>
      <c r="AR138" s="9"/>
      <c r="AS138" s="246"/>
      <c r="AT138" s="269"/>
    </row>
    <row r="139" spans="1:46" s="231" customFormat="1" x14ac:dyDescent="0.2">
      <c r="A139" s="9"/>
      <c r="B139" s="387">
        <v>81712006</v>
      </c>
      <c r="C139" s="9" t="s">
        <v>2134</v>
      </c>
      <c r="D139" s="9" t="s">
        <v>2005</v>
      </c>
      <c r="E139" s="9" t="s">
        <v>2135</v>
      </c>
      <c r="F139" s="9" t="s">
        <v>1917</v>
      </c>
      <c r="G139" s="9" t="s">
        <v>1880</v>
      </c>
      <c r="H139" s="9"/>
      <c r="I139" s="9"/>
      <c r="J139" s="9"/>
      <c r="K139" s="9"/>
      <c r="L139" s="9"/>
      <c r="M139" s="9"/>
      <c r="N139" s="9"/>
      <c r="O139" s="9"/>
      <c r="P139" s="242">
        <f t="shared" si="6"/>
        <v>0</v>
      </c>
      <c r="Q139" s="9"/>
      <c r="R139" s="9"/>
      <c r="S139" s="9"/>
      <c r="T139" s="9"/>
      <c r="U139" s="9"/>
      <c r="V139" s="9"/>
      <c r="W139" s="9">
        <v>1</v>
      </c>
      <c r="X139" s="243">
        <v>43755</v>
      </c>
      <c r="Y139" s="244">
        <f t="shared" si="7"/>
        <v>1</v>
      </c>
      <c r="Z139" s="9"/>
      <c r="AA139" s="9"/>
      <c r="AB139" s="9"/>
      <c r="AC139" s="9"/>
      <c r="AD139" s="9"/>
      <c r="AE139" s="9"/>
      <c r="AF139" s="9"/>
      <c r="AG139" s="9"/>
      <c r="AH139" s="244">
        <f t="shared" si="5"/>
        <v>0</v>
      </c>
      <c r="AI139" s="245"/>
      <c r="AJ139" s="9" t="s">
        <v>1881</v>
      </c>
      <c r="AK139" s="9"/>
      <c r="AL139" s="9"/>
      <c r="AM139" s="9"/>
      <c r="AN139" s="9"/>
      <c r="AO139" s="9"/>
      <c r="AP139" s="9"/>
      <c r="AQ139" s="9"/>
      <c r="AR139" s="9"/>
      <c r="AS139" s="246"/>
      <c r="AT139" s="269"/>
    </row>
    <row r="140" spans="1:46" s="231" customFormat="1" x14ac:dyDescent="0.2">
      <c r="A140" s="9"/>
      <c r="B140" s="387">
        <v>81712006</v>
      </c>
      <c r="C140" s="9" t="s">
        <v>2136</v>
      </c>
      <c r="D140" s="9" t="s">
        <v>2005</v>
      </c>
      <c r="E140" s="9" t="s">
        <v>2137</v>
      </c>
      <c r="F140" s="9" t="s">
        <v>1917</v>
      </c>
      <c r="G140" s="9" t="s">
        <v>1880</v>
      </c>
      <c r="H140" s="9"/>
      <c r="I140" s="9"/>
      <c r="J140" s="9"/>
      <c r="K140" s="9"/>
      <c r="L140" s="9"/>
      <c r="M140" s="9"/>
      <c r="N140" s="9"/>
      <c r="O140" s="9"/>
      <c r="P140" s="242">
        <f t="shared" si="6"/>
        <v>0</v>
      </c>
      <c r="Q140" s="9"/>
      <c r="R140" s="9"/>
      <c r="S140" s="9"/>
      <c r="T140" s="9"/>
      <c r="U140" s="9"/>
      <c r="V140" s="9"/>
      <c r="W140" s="9">
        <v>1</v>
      </c>
      <c r="X140" s="243">
        <v>43755</v>
      </c>
      <c r="Y140" s="244">
        <f t="shared" si="7"/>
        <v>1</v>
      </c>
      <c r="Z140" s="9"/>
      <c r="AA140" s="9"/>
      <c r="AB140" s="9"/>
      <c r="AC140" s="9"/>
      <c r="AD140" s="9"/>
      <c r="AE140" s="9"/>
      <c r="AF140" s="9"/>
      <c r="AG140" s="9"/>
      <c r="AH140" s="244">
        <f t="shared" si="5"/>
        <v>0</v>
      </c>
      <c r="AI140" s="245"/>
      <c r="AJ140" s="9" t="s">
        <v>1881</v>
      </c>
      <c r="AK140" s="9"/>
      <c r="AL140" s="9"/>
      <c r="AM140" s="9"/>
      <c r="AN140" s="9"/>
      <c r="AO140" s="9"/>
      <c r="AP140" s="9"/>
      <c r="AQ140" s="9"/>
      <c r="AR140" s="9"/>
      <c r="AS140" s="246"/>
      <c r="AT140" s="269"/>
    </row>
    <row r="141" spans="1:46" s="231" customFormat="1" x14ac:dyDescent="0.2">
      <c r="A141" s="9"/>
      <c r="B141" s="387">
        <v>81712006</v>
      </c>
      <c r="C141" s="9" t="s">
        <v>2138</v>
      </c>
      <c r="D141" s="9" t="s">
        <v>2005</v>
      </c>
      <c r="E141" s="9" t="s">
        <v>2139</v>
      </c>
      <c r="F141" s="9" t="s">
        <v>1917</v>
      </c>
      <c r="G141" s="9" t="s">
        <v>1880</v>
      </c>
      <c r="H141" s="9"/>
      <c r="I141" s="9"/>
      <c r="J141" s="9"/>
      <c r="K141" s="9"/>
      <c r="L141" s="9"/>
      <c r="M141" s="9"/>
      <c r="N141" s="9"/>
      <c r="O141" s="9"/>
      <c r="P141" s="242">
        <f t="shared" si="6"/>
        <v>0</v>
      </c>
      <c r="Q141" s="9"/>
      <c r="R141" s="9"/>
      <c r="S141" s="9"/>
      <c r="T141" s="9"/>
      <c r="U141" s="9"/>
      <c r="V141" s="9"/>
      <c r="W141" s="9">
        <v>1</v>
      </c>
      <c r="X141" s="243">
        <v>43755</v>
      </c>
      <c r="Y141" s="244">
        <f t="shared" si="7"/>
        <v>1</v>
      </c>
      <c r="Z141" s="9"/>
      <c r="AA141" s="9"/>
      <c r="AB141" s="9"/>
      <c r="AC141" s="9"/>
      <c r="AD141" s="9"/>
      <c r="AE141" s="9"/>
      <c r="AF141" s="9"/>
      <c r="AG141" s="9"/>
      <c r="AH141" s="244">
        <f t="shared" si="5"/>
        <v>0</v>
      </c>
      <c r="AI141" s="245"/>
      <c r="AJ141" s="9" t="s">
        <v>1881</v>
      </c>
      <c r="AK141" s="9"/>
      <c r="AL141" s="9"/>
      <c r="AM141" s="9"/>
      <c r="AN141" s="9"/>
      <c r="AO141" s="9"/>
      <c r="AP141" s="9"/>
      <c r="AQ141" s="9"/>
      <c r="AR141" s="9"/>
      <c r="AS141" s="246"/>
      <c r="AT141" s="269"/>
    </row>
    <row r="142" spans="1:46" s="231" customFormat="1" x14ac:dyDescent="0.2">
      <c r="A142" s="9"/>
      <c r="B142" s="387">
        <v>81712006</v>
      </c>
      <c r="C142" s="9" t="s">
        <v>2140</v>
      </c>
      <c r="D142" s="9" t="s">
        <v>2005</v>
      </c>
      <c r="E142" s="9" t="s">
        <v>2141</v>
      </c>
      <c r="F142" s="9" t="s">
        <v>1917</v>
      </c>
      <c r="G142" s="9" t="s">
        <v>1880</v>
      </c>
      <c r="H142" s="9"/>
      <c r="I142" s="9"/>
      <c r="J142" s="9"/>
      <c r="K142" s="9"/>
      <c r="L142" s="9"/>
      <c r="M142" s="9"/>
      <c r="N142" s="9"/>
      <c r="O142" s="9"/>
      <c r="P142" s="242">
        <f t="shared" si="6"/>
        <v>0</v>
      </c>
      <c r="Q142" s="9"/>
      <c r="R142" s="9"/>
      <c r="S142" s="9">
        <v>1</v>
      </c>
      <c r="T142" s="9"/>
      <c r="U142" s="9"/>
      <c r="V142" s="9"/>
      <c r="W142" s="9"/>
      <c r="X142" s="243">
        <v>43755</v>
      </c>
      <c r="Y142" s="244">
        <f t="shared" si="7"/>
        <v>1</v>
      </c>
      <c r="Z142" s="9"/>
      <c r="AA142" s="9"/>
      <c r="AB142" s="9"/>
      <c r="AC142" s="9"/>
      <c r="AD142" s="9"/>
      <c r="AE142" s="9"/>
      <c r="AF142" s="9"/>
      <c r="AG142" s="9"/>
      <c r="AH142" s="244">
        <f t="shared" ref="AH142:AH205" si="8">SUM($Z142:$AF142)</f>
        <v>0</v>
      </c>
      <c r="AI142" s="245"/>
      <c r="AJ142" s="9" t="s">
        <v>1881</v>
      </c>
      <c r="AK142" s="9"/>
      <c r="AL142" s="9"/>
      <c r="AM142" s="9" t="s">
        <v>1257</v>
      </c>
      <c r="AN142" s="9"/>
      <c r="AO142" s="9"/>
      <c r="AP142" s="9"/>
      <c r="AQ142" s="9"/>
      <c r="AR142" s="9"/>
      <c r="AS142" s="246"/>
      <c r="AT142" s="269"/>
    </row>
    <row r="143" spans="1:46" s="231" customFormat="1" x14ac:dyDescent="0.2">
      <c r="A143" s="9"/>
      <c r="B143" s="387">
        <v>81712006</v>
      </c>
      <c r="C143" s="9" t="s">
        <v>2142</v>
      </c>
      <c r="D143" s="9" t="s">
        <v>2005</v>
      </c>
      <c r="E143" s="9" t="s">
        <v>2143</v>
      </c>
      <c r="F143" s="9" t="s">
        <v>1917</v>
      </c>
      <c r="G143" s="9" t="s">
        <v>1880</v>
      </c>
      <c r="H143" s="9"/>
      <c r="I143" s="9"/>
      <c r="J143" s="9"/>
      <c r="K143" s="9"/>
      <c r="L143" s="9"/>
      <c r="M143" s="9"/>
      <c r="N143" s="9"/>
      <c r="O143" s="9"/>
      <c r="P143" s="242">
        <f t="shared" si="6"/>
        <v>0</v>
      </c>
      <c r="Q143" s="9"/>
      <c r="R143" s="9"/>
      <c r="S143" s="9">
        <v>1</v>
      </c>
      <c r="T143" s="9"/>
      <c r="U143" s="9"/>
      <c r="V143" s="9"/>
      <c r="W143" s="9"/>
      <c r="X143" s="243">
        <v>43755</v>
      </c>
      <c r="Y143" s="244">
        <f t="shared" si="7"/>
        <v>1</v>
      </c>
      <c r="Z143" s="9"/>
      <c r="AA143" s="9"/>
      <c r="AB143" s="9"/>
      <c r="AC143" s="9"/>
      <c r="AD143" s="9"/>
      <c r="AE143" s="9"/>
      <c r="AF143" s="9"/>
      <c r="AG143" s="9"/>
      <c r="AH143" s="244">
        <f t="shared" si="8"/>
        <v>0</v>
      </c>
      <c r="AI143" s="245"/>
      <c r="AJ143" s="9" t="s">
        <v>1881</v>
      </c>
      <c r="AK143" s="9"/>
      <c r="AL143" s="9"/>
      <c r="AM143" s="9" t="s">
        <v>1257</v>
      </c>
      <c r="AN143" s="9"/>
      <c r="AO143" s="9"/>
      <c r="AP143" s="9"/>
      <c r="AQ143" s="9"/>
      <c r="AR143" s="9"/>
      <c r="AS143" s="246"/>
      <c r="AT143" s="269"/>
    </row>
    <row r="144" spans="1:46" s="231" customFormat="1" x14ac:dyDescent="0.2">
      <c r="A144" s="9"/>
      <c r="B144" s="387">
        <v>81712006</v>
      </c>
      <c r="C144" s="9" t="s">
        <v>2144</v>
      </c>
      <c r="D144" s="9" t="s">
        <v>2005</v>
      </c>
      <c r="E144" s="9" t="s">
        <v>2145</v>
      </c>
      <c r="F144" s="9" t="s">
        <v>1917</v>
      </c>
      <c r="G144" s="9" t="s">
        <v>1880</v>
      </c>
      <c r="H144" s="9"/>
      <c r="I144" s="9"/>
      <c r="J144" s="9"/>
      <c r="K144" s="9"/>
      <c r="L144" s="9"/>
      <c r="M144" s="9"/>
      <c r="N144" s="9"/>
      <c r="O144" s="9"/>
      <c r="P144" s="242">
        <f t="shared" si="6"/>
        <v>0</v>
      </c>
      <c r="Q144" s="9"/>
      <c r="R144" s="9"/>
      <c r="S144" s="9"/>
      <c r="T144" s="9"/>
      <c r="U144" s="9"/>
      <c r="V144" s="9"/>
      <c r="W144" s="9">
        <v>1</v>
      </c>
      <c r="X144" s="243">
        <v>43755</v>
      </c>
      <c r="Y144" s="244">
        <f t="shared" si="7"/>
        <v>1</v>
      </c>
      <c r="Z144" s="9"/>
      <c r="AA144" s="9"/>
      <c r="AB144" s="9"/>
      <c r="AC144" s="9"/>
      <c r="AD144" s="9"/>
      <c r="AE144" s="9"/>
      <c r="AF144" s="9"/>
      <c r="AG144" s="9"/>
      <c r="AH144" s="244">
        <f t="shared" si="8"/>
        <v>0</v>
      </c>
      <c r="AI144" s="245"/>
      <c r="AJ144" s="9" t="s">
        <v>1881</v>
      </c>
      <c r="AK144" s="9"/>
      <c r="AL144" s="9"/>
      <c r="AM144" s="9"/>
      <c r="AN144" s="9"/>
      <c r="AO144" s="9"/>
      <c r="AP144" s="9"/>
      <c r="AQ144" s="9"/>
      <c r="AR144" s="9"/>
      <c r="AS144" s="246"/>
      <c r="AT144" s="269"/>
    </row>
    <row r="145" spans="1:46" s="231" customFormat="1" x14ac:dyDescent="0.2">
      <c r="A145" s="9"/>
      <c r="B145" s="387">
        <v>81712006</v>
      </c>
      <c r="C145" s="9" t="s">
        <v>2146</v>
      </c>
      <c r="D145" s="9" t="s">
        <v>2005</v>
      </c>
      <c r="E145" s="9" t="s">
        <v>2147</v>
      </c>
      <c r="F145" s="9" t="s">
        <v>1917</v>
      </c>
      <c r="G145" s="9" t="s">
        <v>1880</v>
      </c>
      <c r="H145" s="9"/>
      <c r="I145" s="9"/>
      <c r="J145" s="9"/>
      <c r="K145" s="9"/>
      <c r="L145" s="9"/>
      <c r="M145" s="9"/>
      <c r="N145" s="9"/>
      <c r="O145" s="9"/>
      <c r="P145" s="242">
        <f t="shared" si="6"/>
        <v>0</v>
      </c>
      <c r="Q145" s="9"/>
      <c r="R145" s="9"/>
      <c r="S145" s="9"/>
      <c r="T145" s="9"/>
      <c r="U145" s="9"/>
      <c r="V145" s="9"/>
      <c r="W145" s="9">
        <v>1</v>
      </c>
      <c r="X145" s="243">
        <v>43755</v>
      </c>
      <c r="Y145" s="244">
        <f t="shared" si="7"/>
        <v>1</v>
      </c>
      <c r="Z145" s="9"/>
      <c r="AA145" s="9"/>
      <c r="AB145" s="9"/>
      <c r="AC145" s="9"/>
      <c r="AD145" s="9"/>
      <c r="AE145" s="9"/>
      <c r="AF145" s="9"/>
      <c r="AG145" s="9"/>
      <c r="AH145" s="244">
        <f t="shared" si="8"/>
        <v>0</v>
      </c>
      <c r="AI145" s="245"/>
      <c r="AJ145" s="9" t="s">
        <v>1881</v>
      </c>
      <c r="AK145" s="9"/>
      <c r="AL145" s="9"/>
      <c r="AM145" s="9"/>
      <c r="AN145" s="9"/>
      <c r="AO145" s="9"/>
      <c r="AP145" s="9"/>
      <c r="AQ145" s="9"/>
      <c r="AR145" s="9"/>
      <c r="AS145" s="246"/>
      <c r="AT145" s="269"/>
    </row>
    <row r="146" spans="1:46" s="231" customFormat="1" x14ac:dyDescent="0.2">
      <c r="A146" s="9"/>
      <c r="B146" s="387">
        <v>81712006</v>
      </c>
      <c r="C146" s="9" t="s">
        <v>2148</v>
      </c>
      <c r="D146" s="9" t="s">
        <v>2005</v>
      </c>
      <c r="E146" s="9" t="s">
        <v>2149</v>
      </c>
      <c r="F146" s="9" t="s">
        <v>1917</v>
      </c>
      <c r="G146" s="9" t="s">
        <v>1880</v>
      </c>
      <c r="H146" s="9"/>
      <c r="I146" s="9"/>
      <c r="J146" s="9"/>
      <c r="K146" s="9"/>
      <c r="L146" s="9"/>
      <c r="M146" s="9"/>
      <c r="N146" s="9"/>
      <c r="O146" s="9"/>
      <c r="P146" s="242">
        <f t="shared" si="6"/>
        <v>0</v>
      </c>
      <c r="Q146" s="9"/>
      <c r="R146" s="9"/>
      <c r="S146" s="9">
        <v>1</v>
      </c>
      <c r="T146" s="9"/>
      <c r="U146" s="9"/>
      <c r="V146" s="9"/>
      <c r="W146" s="9"/>
      <c r="X146" s="243">
        <v>43755</v>
      </c>
      <c r="Y146" s="244">
        <f t="shared" si="7"/>
        <v>1</v>
      </c>
      <c r="Z146" s="9"/>
      <c r="AA146" s="9"/>
      <c r="AB146" s="9"/>
      <c r="AC146" s="9"/>
      <c r="AD146" s="9"/>
      <c r="AE146" s="9"/>
      <c r="AF146" s="9"/>
      <c r="AG146" s="9"/>
      <c r="AH146" s="244">
        <f t="shared" si="8"/>
        <v>0</v>
      </c>
      <c r="AI146" s="245"/>
      <c r="AJ146" s="9" t="s">
        <v>1881</v>
      </c>
      <c r="AK146" s="9"/>
      <c r="AL146" s="9"/>
      <c r="AM146" s="9" t="s">
        <v>1257</v>
      </c>
      <c r="AN146" s="9"/>
      <c r="AO146" s="9"/>
      <c r="AP146" s="9"/>
      <c r="AQ146" s="9"/>
      <c r="AR146" s="9"/>
      <c r="AS146" s="246"/>
      <c r="AT146" s="269"/>
    </row>
    <row r="147" spans="1:46" s="231" customFormat="1" x14ac:dyDescent="0.2">
      <c r="A147" s="9"/>
      <c r="B147" s="387">
        <v>81712006</v>
      </c>
      <c r="C147" s="9" t="s">
        <v>2150</v>
      </c>
      <c r="D147" s="9" t="s">
        <v>2005</v>
      </c>
      <c r="E147" s="9" t="s">
        <v>2151</v>
      </c>
      <c r="F147" s="9" t="s">
        <v>1917</v>
      </c>
      <c r="G147" s="9" t="s">
        <v>1880</v>
      </c>
      <c r="H147" s="9"/>
      <c r="I147" s="9"/>
      <c r="J147" s="9"/>
      <c r="K147" s="9"/>
      <c r="L147" s="9"/>
      <c r="M147" s="9"/>
      <c r="N147" s="9"/>
      <c r="O147" s="9"/>
      <c r="P147" s="242">
        <f t="shared" si="6"/>
        <v>0</v>
      </c>
      <c r="Q147" s="9"/>
      <c r="R147" s="9"/>
      <c r="S147" s="9"/>
      <c r="T147" s="9"/>
      <c r="U147" s="9"/>
      <c r="V147" s="9"/>
      <c r="W147" s="9">
        <v>1</v>
      </c>
      <c r="X147" s="243">
        <v>43755</v>
      </c>
      <c r="Y147" s="244">
        <f t="shared" si="7"/>
        <v>1</v>
      </c>
      <c r="Z147" s="9"/>
      <c r="AA147" s="9"/>
      <c r="AB147" s="9"/>
      <c r="AC147" s="9"/>
      <c r="AD147" s="9"/>
      <c r="AE147" s="9"/>
      <c r="AF147" s="9"/>
      <c r="AG147" s="9"/>
      <c r="AH147" s="244">
        <f t="shared" si="8"/>
        <v>0</v>
      </c>
      <c r="AI147" s="245"/>
      <c r="AJ147" s="9" t="s">
        <v>1881</v>
      </c>
      <c r="AK147" s="9"/>
      <c r="AL147" s="9"/>
      <c r="AM147" s="9"/>
      <c r="AN147" s="9"/>
      <c r="AO147" s="9"/>
      <c r="AP147" s="9"/>
      <c r="AQ147" s="9"/>
      <c r="AR147" s="9"/>
      <c r="AS147" s="246"/>
      <c r="AT147" s="269"/>
    </row>
    <row r="148" spans="1:46" s="231" customFormat="1" x14ac:dyDescent="0.2">
      <c r="A148" s="9"/>
      <c r="B148" s="9">
        <v>72861024</v>
      </c>
      <c r="C148" s="9" t="s">
        <v>2152</v>
      </c>
      <c r="D148" s="9" t="s">
        <v>1886</v>
      </c>
      <c r="E148" s="9" t="s">
        <v>2153</v>
      </c>
      <c r="F148" s="9" t="s">
        <v>1879</v>
      </c>
      <c r="G148" s="9" t="s">
        <v>1880</v>
      </c>
      <c r="H148" s="9"/>
      <c r="I148" s="9"/>
      <c r="J148" s="9"/>
      <c r="K148" s="9"/>
      <c r="L148" s="9"/>
      <c r="M148" s="9"/>
      <c r="N148" s="9"/>
      <c r="O148" s="9"/>
      <c r="P148" s="242">
        <f t="shared" ref="P148:P211" si="9">SUM($H148:$N148)</f>
        <v>0</v>
      </c>
      <c r="Q148" s="9"/>
      <c r="R148" s="9"/>
      <c r="S148" s="9"/>
      <c r="T148" s="9"/>
      <c r="U148" s="9"/>
      <c r="V148" s="9"/>
      <c r="W148" s="9">
        <v>1</v>
      </c>
      <c r="X148" s="243">
        <v>43769</v>
      </c>
      <c r="Y148" s="244">
        <f t="shared" ref="Y148:Y211" si="10">SUM($Q148:$W148)</f>
        <v>1</v>
      </c>
      <c r="Z148" s="9"/>
      <c r="AA148" s="9"/>
      <c r="AB148" s="9"/>
      <c r="AC148" s="9"/>
      <c r="AD148" s="9"/>
      <c r="AE148" s="9"/>
      <c r="AF148" s="9"/>
      <c r="AG148" s="9"/>
      <c r="AH148" s="244">
        <f t="shared" si="8"/>
        <v>0</v>
      </c>
      <c r="AI148" s="245"/>
      <c r="AJ148" s="9" t="s">
        <v>1881</v>
      </c>
      <c r="AK148" s="9"/>
      <c r="AL148" s="9"/>
      <c r="AM148" s="9"/>
      <c r="AN148" s="9"/>
      <c r="AO148" s="9"/>
      <c r="AP148" s="9"/>
      <c r="AQ148" s="9"/>
      <c r="AR148" s="9"/>
      <c r="AS148" s="246"/>
      <c r="AT148" s="269"/>
    </row>
    <row r="149" spans="1:46" s="231" customFormat="1" x14ac:dyDescent="0.2">
      <c r="A149" s="9"/>
      <c r="B149" s="387">
        <v>72861024</v>
      </c>
      <c r="C149" s="387" t="s">
        <v>2152</v>
      </c>
      <c r="D149" s="387" t="s">
        <v>1886</v>
      </c>
      <c r="E149" s="387" t="s">
        <v>2153</v>
      </c>
      <c r="F149" s="9" t="s">
        <v>1893</v>
      </c>
      <c r="G149" s="9" t="s">
        <v>1894</v>
      </c>
      <c r="H149" s="9"/>
      <c r="I149" s="9"/>
      <c r="J149" s="9"/>
      <c r="K149" s="9"/>
      <c r="L149" s="9"/>
      <c r="M149" s="9"/>
      <c r="N149" s="9"/>
      <c r="O149" s="9"/>
      <c r="P149" s="242">
        <f t="shared" si="9"/>
        <v>0</v>
      </c>
      <c r="Q149" s="9"/>
      <c r="R149" s="9"/>
      <c r="S149" s="9"/>
      <c r="T149" s="9"/>
      <c r="U149" s="9"/>
      <c r="V149" s="9">
        <v>1</v>
      </c>
      <c r="W149" s="9"/>
      <c r="X149" s="243">
        <v>43769</v>
      </c>
      <c r="Y149" s="244">
        <f t="shared" si="10"/>
        <v>1</v>
      </c>
      <c r="Z149" s="9"/>
      <c r="AA149" s="9"/>
      <c r="AB149" s="9"/>
      <c r="AC149" s="9"/>
      <c r="AD149" s="9"/>
      <c r="AE149" s="9"/>
      <c r="AF149" s="9"/>
      <c r="AG149" s="9"/>
      <c r="AH149" s="244">
        <f t="shared" si="8"/>
        <v>0</v>
      </c>
      <c r="AI149" s="245"/>
      <c r="AJ149" s="9" t="s">
        <v>1881</v>
      </c>
      <c r="AK149" s="9"/>
      <c r="AL149" s="9"/>
      <c r="AM149" s="9"/>
      <c r="AN149" s="9" t="s">
        <v>1899</v>
      </c>
      <c r="AO149" s="9"/>
      <c r="AP149" s="9"/>
      <c r="AQ149" s="9"/>
      <c r="AR149" s="9"/>
      <c r="AS149" s="246"/>
      <c r="AT149" s="269"/>
    </row>
    <row r="150" spans="1:46" s="231" customFormat="1" x14ac:dyDescent="0.2">
      <c r="A150" s="9"/>
      <c r="B150" s="9">
        <v>72861009</v>
      </c>
      <c r="C150" s="9" t="s">
        <v>2154</v>
      </c>
      <c r="D150" s="9" t="s">
        <v>1886</v>
      </c>
      <c r="E150" s="9" t="s">
        <v>2155</v>
      </c>
      <c r="F150" s="9" t="s">
        <v>1879</v>
      </c>
      <c r="G150" s="9" t="s">
        <v>1880</v>
      </c>
      <c r="H150" s="9"/>
      <c r="I150" s="9"/>
      <c r="J150" s="9"/>
      <c r="K150" s="9"/>
      <c r="L150" s="9"/>
      <c r="M150" s="9"/>
      <c r="N150" s="9"/>
      <c r="O150" s="9"/>
      <c r="P150" s="242">
        <f t="shared" si="9"/>
        <v>0</v>
      </c>
      <c r="Q150" s="9"/>
      <c r="R150" s="9"/>
      <c r="S150" s="9"/>
      <c r="T150" s="9"/>
      <c r="U150" s="9"/>
      <c r="V150" s="9"/>
      <c r="W150" s="9">
        <v>1</v>
      </c>
      <c r="X150" s="243">
        <v>43769</v>
      </c>
      <c r="Y150" s="244">
        <f t="shared" si="10"/>
        <v>1</v>
      </c>
      <c r="Z150" s="9"/>
      <c r="AA150" s="9"/>
      <c r="AB150" s="9"/>
      <c r="AC150" s="9"/>
      <c r="AD150" s="9"/>
      <c r="AE150" s="9"/>
      <c r="AF150" s="9"/>
      <c r="AG150" s="9"/>
      <c r="AH150" s="244">
        <f t="shared" si="8"/>
        <v>0</v>
      </c>
      <c r="AI150" s="245"/>
      <c r="AJ150" s="9" t="s">
        <v>1881</v>
      </c>
      <c r="AK150" s="9"/>
      <c r="AL150" s="9"/>
      <c r="AM150" s="9"/>
      <c r="AN150" s="9"/>
      <c r="AO150" s="9"/>
      <c r="AP150" s="9"/>
      <c r="AQ150" s="9"/>
      <c r="AR150" s="9"/>
      <c r="AS150" s="246"/>
      <c r="AT150" s="269"/>
    </row>
    <row r="151" spans="1:46" s="231" customFormat="1" x14ac:dyDescent="0.2">
      <c r="A151" s="9"/>
      <c r="B151" s="387">
        <v>72861009</v>
      </c>
      <c r="C151" s="387" t="s">
        <v>2154</v>
      </c>
      <c r="D151" s="387" t="s">
        <v>1886</v>
      </c>
      <c r="E151" s="387" t="s">
        <v>2155</v>
      </c>
      <c r="F151" s="9" t="s">
        <v>1893</v>
      </c>
      <c r="G151" s="9" t="s">
        <v>1894</v>
      </c>
      <c r="H151" s="9"/>
      <c r="I151" s="9"/>
      <c r="J151" s="9"/>
      <c r="K151" s="9"/>
      <c r="L151" s="9"/>
      <c r="M151" s="9"/>
      <c r="N151" s="9"/>
      <c r="O151" s="9"/>
      <c r="P151" s="242">
        <f t="shared" si="9"/>
        <v>0</v>
      </c>
      <c r="Q151" s="9"/>
      <c r="R151" s="9"/>
      <c r="S151" s="9"/>
      <c r="T151" s="9"/>
      <c r="U151" s="9"/>
      <c r="V151" s="9">
        <v>1</v>
      </c>
      <c r="W151" s="9"/>
      <c r="X151" s="243">
        <v>43769</v>
      </c>
      <c r="Y151" s="244">
        <f t="shared" si="10"/>
        <v>1</v>
      </c>
      <c r="Z151" s="9"/>
      <c r="AA151" s="9"/>
      <c r="AB151" s="9"/>
      <c r="AC151" s="9"/>
      <c r="AD151" s="9"/>
      <c r="AE151" s="9"/>
      <c r="AF151" s="9"/>
      <c r="AG151" s="9"/>
      <c r="AH151" s="244">
        <f t="shared" si="8"/>
        <v>0</v>
      </c>
      <c r="AI151" s="245"/>
      <c r="AJ151" s="9" t="s">
        <v>1881</v>
      </c>
      <c r="AK151" s="9"/>
      <c r="AL151" s="9"/>
      <c r="AM151" s="9"/>
      <c r="AN151" s="9" t="s">
        <v>1899</v>
      </c>
      <c r="AO151" s="9"/>
      <c r="AP151" s="9"/>
      <c r="AQ151" s="9"/>
      <c r="AR151" s="9"/>
      <c r="AS151" s="246"/>
      <c r="AT151" s="269"/>
    </row>
    <row r="152" spans="1:46" s="231" customFormat="1" x14ac:dyDescent="0.2">
      <c r="A152" s="9"/>
      <c r="B152" s="9">
        <v>72861014</v>
      </c>
      <c r="C152" s="9" t="s">
        <v>2156</v>
      </c>
      <c r="D152" s="9" t="s">
        <v>1886</v>
      </c>
      <c r="E152" s="9" t="s">
        <v>2157</v>
      </c>
      <c r="F152" s="9" t="s">
        <v>1879</v>
      </c>
      <c r="G152" s="9" t="s">
        <v>1880</v>
      </c>
      <c r="H152" s="9"/>
      <c r="I152" s="9"/>
      <c r="J152" s="9"/>
      <c r="K152" s="9"/>
      <c r="L152" s="9"/>
      <c r="M152" s="9"/>
      <c r="N152" s="9"/>
      <c r="O152" s="9"/>
      <c r="P152" s="242">
        <f t="shared" si="9"/>
        <v>0</v>
      </c>
      <c r="Q152" s="9"/>
      <c r="R152" s="9"/>
      <c r="S152" s="9"/>
      <c r="T152" s="9"/>
      <c r="U152" s="9"/>
      <c r="V152" s="9"/>
      <c r="W152" s="9">
        <v>1</v>
      </c>
      <c r="X152" s="243">
        <v>43769</v>
      </c>
      <c r="Y152" s="244">
        <f t="shared" si="10"/>
        <v>1</v>
      </c>
      <c r="Z152" s="9"/>
      <c r="AA152" s="9"/>
      <c r="AB152" s="9"/>
      <c r="AC152" s="9"/>
      <c r="AD152" s="9"/>
      <c r="AE152" s="9"/>
      <c r="AF152" s="9"/>
      <c r="AG152" s="9"/>
      <c r="AH152" s="244">
        <f t="shared" si="8"/>
        <v>0</v>
      </c>
      <c r="AI152" s="245"/>
      <c r="AJ152" s="9" t="s">
        <v>1881</v>
      </c>
      <c r="AK152" s="9"/>
      <c r="AL152" s="9"/>
      <c r="AM152" s="9"/>
      <c r="AN152" s="9"/>
      <c r="AO152" s="9"/>
      <c r="AP152" s="9"/>
      <c r="AQ152" s="9"/>
      <c r="AR152" s="9"/>
      <c r="AS152" s="246"/>
      <c r="AT152" s="269"/>
    </row>
    <row r="153" spans="1:46" s="231" customFormat="1" x14ac:dyDescent="0.2">
      <c r="A153" s="9"/>
      <c r="B153" s="387">
        <v>72861014</v>
      </c>
      <c r="C153" s="387" t="s">
        <v>2156</v>
      </c>
      <c r="D153" s="387" t="s">
        <v>1886</v>
      </c>
      <c r="E153" s="387" t="s">
        <v>2157</v>
      </c>
      <c r="F153" s="9" t="s">
        <v>1893</v>
      </c>
      <c r="G153" s="9" t="s">
        <v>1894</v>
      </c>
      <c r="H153" s="9"/>
      <c r="I153" s="9"/>
      <c r="J153" s="9"/>
      <c r="K153" s="9"/>
      <c r="L153" s="9"/>
      <c r="M153" s="9"/>
      <c r="N153" s="9"/>
      <c r="O153" s="9"/>
      <c r="P153" s="242">
        <f t="shared" si="9"/>
        <v>0</v>
      </c>
      <c r="Q153" s="9"/>
      <c r="R153" s="9"/>
      <c r="S153" s="9"/>
      <c r="T153" s="9"/>
      <c r="U153" s="9"/>
      <c r="V153" s="9">
        <v>1</v>
      </c>
      <c r="W153" s="9"/>
      <c r="X153" s="243">
        <v>43769</v>
      </c>
      <c r="Y153" s="244">
        <f t="shared" si="10"/>
        <v>1</v>
      </c>
      <c r="Z153" s="9"/>
      <c r="AA153" s="9"/>
      <c r="AB153" s="9"/>
      <c r="AC153" s="9"/>
      <c r="AD153" s="9"/>
      <c r="AE153" s="9"/>
      <c r="AF153" s="9"/>
      <c r="AG153" s="9"/>
      <c r="AH153" s="244">
        <f t="shared" si="8"/>
        <v>0</v>
      </c>
      <c r="AI153" s="245"/>
      <c r="AJ153" s="9" t="s">
        <v>1881</v>
      </c>
      <c r="AK153" s="9"/>
      <c r="AL153" s="9"/>
      <c r="AM153" s="9"/>
      <c r="AN153" s="9" t="s">
        <v>1899</v>
      </c>
      <c r="AO153" s="9"/>
      <c r="AP153" s="9"/>
      <c r="AQ153" s="9"/>
      <c r="AR153" s="9"/>
      <c r="AS153" s="246"/>
      <c r="AT153" s="269"/>
    </row>
    <row r="154" spans="1:46" s="231" customFormat="1" x14ac:dyDescent="0.2">
      <c r="A154" s="9"/>
      <c r="B154" s="9">
        <v>72861015</v>
      </c>
      <c r="C154" s="9" t="s">
        <v>2675</v>
      </c>
      <c r="D154" s="9" t="s">
        <v>1886</v>
      </c>
      <c r="E154" s="9" t="s">
        <v>2158</v>
      </c>
      <c r="F154" s="9" t="s">
        <v>1879</v>
      </c>
      <c r="G154" s="9" t="s">
        <v>1880</v>
      </c>
      <c r="H154" s="9"/>
      <c r="I154" s="9"/>
      <c r="J154" s="9"/>
      <c r="K154" s="9"/>
      <c r="L154" s="9"/>
      <c r="M154" s="9"/>
      <c r="N154" s="9"/>
      <c r="O154" s="9"/>
      <c r="P154" s="242">
        <f t="shared" si="9"/>
        <v>0</v>
      </c>
      <c r="Q154" s="9"/>
      <c r="R154" s="9"/>
      <c r="S154" s="9"/>
      <c r="T154" s="9"/>
      <c r="U154" s="9"/>
      <c r="V154" s="9"/>
      <c r="W154" s="9">
        <v>1</v>
      </c>
      <c r="X154" s="243">
        <v>43769</v>
      </c>
      <c r="Y154" s="244">
        <f t="shared" si="10"/>
        <v>1</v>
      </c>
      <c r="Z154" s="9"/>
      <c r="AA154" s="9"/>
      <c r="AB154" s="9"/>
      <c r="AC154" s="9"/>
      <c r="AD154" s="9"/>
      <c r="AE154" s="9"/>
      <c r="AF154" s="9"/>
      <c r="AG154" s="9"/>
      <c r="AH154" s="244">
        <f t="shared" si="8"/>
        <v>0</v>
      </c>
      <c r="AI154" s="245"/>
      <c r="AJ154" s="9" t="s">
        <v>1881</v>
      </c>
      <c r="AK154" s="9"/>
      <c r="AL154" s="9"/>
      <c r="AM154" s="9"/>
      <c r="AN154" s="9"/>
      <c r="AO154" s="9"/>
      <c r="AP154" s="9"/>
      <c r="AQ154" s="9"/>
      <c r="AR154" s="9"/>
      <c r="AS154" s="246"/>
      <c r="AT154" s="269"/>
    </row>
    <row r="155" spans="1:46" s="231" customFormat="1" x14ac:dyDescent="0.2">
      <c r="A155" s="9"/>
      <c r="B155" s="9">
        <v>72861016</v>
      </c>
      <c r="C155" s="9" t="s">
        <v>2159</v>
      </c>
      <c r="D155" s="9" t="s">
        <v>1886</v>
      </c>
      <c r="E155" s="9" t="s">
        <v>2160</v>
      </c>
      <c r="F155" s="9" t="s">
        <v>1879</v>
      </c>
      <c r="G155" s="9" t="s">
        <v>1880</v>
      </c>
      <c r="H155" s="9"/>
      <c r="I155" s="9"/>
      <c r="J155" s="9"/>
      <c r="K155" s="9"/>
      <c r="L155" s="9"/>
      <c r="M155" s="9"/>
      <c r="N155" s="9"/>
      <c r="O155" s="9"/>
      <c r="P155" s="242">
        <f t="shared" si="9"/>
        <v>0</v>
      </c>
      <c r="Q155" s="9"/>
      <c r="R155" s="9"/>
      <c r="S155" s="9"/>
      <c r="T155" s="9"/>
      <c r="U155" s="9"/>
      <c r="V155" s="9"/>
      <c r="W155" s="9">
        <v>1</v>
      </c>
      <c r="X155" s="243">
        <v>43769</v>
      </c>
      <c r="Y155" s="244">
        <f t="shared" si="10"/>
        <v>1</v>
      </c>
      <c r="Z155" s="9"/>
      <c r="AA155" s="9"/>
      <c r="AB155" s="9"/>
      <c r="AC155" s="9"/>
      <c r="AD155" s="9"/>
      <c r="AE155" s="9"/>
      <c r="AF155" s="9"/>
      <c r="AG155" s="9"/>
      <c r="AH155" s="244">
        <f t="shared" si="8"/>
        <v>0</v>
      </c>
      <c r="AI155" s="245"/>
      <c r="AJ155" s="9" t="s">
        <v>1881</v>
      </c>
      <c r="AK155" s="9"/>
      <c r="AL155" s="9"/>
      <c r="AM155" s="9"/>
      <c r="AN155" s="9"/>
      <c r="AO155" s="9"/>
      <c r="AP155" s="9"/>
      <c r="AQ155" s="9"/>
      <c r="AR155" s="9"/>
      <c r="AS155" s="246"/>
      <c r="AT155" s="269"/>
    </row>
    <row r="156" spans="1:46" s="231" customFormat="1" ht="25.5" x14ac:dyDescent="0.2">
      <c r="A156" s="9"/>
      <c r="B156" s="9">
        <v>72861001</v>
      </c>
      <c r="C156" s="9" t="s">
        <v>2161</v>
      </c>
      <c r="D156" s="9" t="s">
        <v>1886</v>
      </c>
      <c r="E156" s="9" t="s">
        <v>2162</v>
      </c>
      <c r="F156" s="9" t="s">
        <v>1879</v>
      </c>
      <c r="G156" s="9" t="s">
        <v>1880</v>
      </c>
      <c r="H156" s="9"/>
      <c r="I156" s="9"/>
      <c r="J156" s="9"/>
      <c r="K156" s="9"/>
      <c r="L156" s="9"/>
      <c r="M156" s="9"/>
      <c r="N156" s="9"/>
      <c r="O156" s="9"/>
      <c r="P156" s="242">
        <f t="shared" si="9"/>
        <v>0</v>
      </c>
      <c r="Q156" s="9"/>
      <c r="R156" s="9"/>
      <c r="S156" s="9"/>
      <c r="T156" s="9"/>
      <c r="U156" s="9"/>
      <c r="V156" s="9"/>
      <c r="W156" s="9">
        <v>1</v>
      </c>
      <c r="X156" s="243">
        <v>43769</v>
      </c>
      <c r="Y156" s="244">
        <f t="shared" si="10"/>
        <v>1</v>
      </c>
      <c r="Z156" s="9"/>
      <c r="AA156" s="9"/>
      <c r="AB156" s="9"/>
      <c r="AC156" s="9"/>
      <c r="AD156" s="9"/>
      <c r="AE156" s="9"/>
      <c r="AF156" s="9"/>
      <c r="AG156" s="9"/>
      <c r="AH156" s="244">
        <f t="shared" si="8"/>
        <v>0</v>
      </c>
      <c r="AI156" s="245"/>
      <c r="AJ156" s="9" t="s">
        <v>1881</v>
      </c>
      <c r="AK156" s="9"/>
      <c r="AL156" s="9"/>
      <c r="AM156" s="9"/>
      <c r="AN156" s="9"/>
      <c r="AO156" s="9"/>
      <c r="AP156" s="9"/>
      <c r="AQ156" s="9"/>
      <c r="AR156" s="9"/>
      <c r="AS156" s="246"/>
      <c r="AT156" s="269"/>
    </row>
    <row r="157" spans="1:46" s="231" customFormat="1" ht="25.5" x14ac:dyDescent="0.2">
      <c r="A157" s="9"/>
      <c r="B157" s="9">
        <v>72657036</v>
      </c>
      <c r="C157" s="9" t="s">
        <v>2163</v>
      </c>
      <c r="D157" s="9" t="s">
        <v>1978</v>
      </c>
      <c r="E157" s="9" t="s">
        <v>2164</v>
      </c>
      <c r="F157" s="9" t="s">
        <v>1917</v>
      </c>
      <c r="G157" s="9" t="s">
        <v>1880</v>
      </c>
      <c r="H157" s="9"/>
      <c r="I157" s="9"/>
      <c r="J157" s="9"/>
      <c r="K157" s="9"/>
      <c r="L157" s="9"/>
      <c r="M157" s="9"/>
      <c r="N157" s="9"/>
      <c r="O157" s="9"/>
      <c r="P157" s="242">
        <f t="shared" si="9"/>
        <v>0</v>
      </c>
      <c r="Q157" s="9"/>
      <c r="R157" s="9"/>
      <c r="S157" s="9"/>
      <c r="T157" s="9"/>
      <c r="U157" s="9"/>
      <c r="V157" s="9"/>
      <c r="W157" s="9">
        <v>1</v>
      </c>
      <c r="X157" s="243">
        <v>43773</v>
      </c>
      <c r="Y157" s="244">
        <f t="shared" si="10"/>
        <v>1</v>
      </c>
      <c r="Z157" s="9"/>
      <c r="AA157" s="9"/>
      <c r="AB157" s="9"/>
      <c r="AC157" s="9"/>
      <c r="AD157" s="9"/>
      <c r="AE157" s="9"/>
      <c r="AF157" s="9"/>
      <c r="AG157" s="9"/>
      <c r="AH157" s="244">
        <f t="shared" si="8"/>
        <v>0</v>
      </c>
      <c r="AI157" s="245"/>
      <c r="AJ157" s="9" t="s">
        <v>1881</v>
      </c>
      <c r="AK157" s="9"/>
      <c r="AL157" s="9"/>
      <c r="AM157" s="9"/>
      <c r="AN157" s="9"/>
      <c r="AO157" s="9"/>
      <c r="AP157" s="9"/>
      <c r="AQ157" s="9"/>
      <c r="AR157" s="9"/>
      <c r="AS157" s="246"/>
      <c r="AT157" s="269"/>
    </row>
    <row r="158" spans="1:46" s="231" customFormat="1" ht="25.5" x14ac:dyDescent="0.2">
      <c r="A158" s="9"/>
      <c r="B158" s="9">
        <v>72657037</v>
      </c>
      <c r="C158" s="9" t="s">
        <v>2165</v>
      </c>
      <c r="D158" s="9" t="s">
        <v>1978</v>
      </c>
      <c r="E158" s="9" t="s">
        <v>2166</v>
      </c>
      <c r="F158" s="9" t="s">
        <v>1917</v>
      </c>
      <c r="G158" s="9" t="s">
        <v>1880</v>
      </c>
      <c r="H158" s="9"/>
      <c r="I158" s="9"/>
      <c r="J158" s="9"/>
      <c r="K158" s="9"/>
      <c r="L158" s="9"/>
      <c r="M158" s="9"/>
      <c r="N158" s="9"/>
      <c r="O158" s="9"/>
      <c r="P158" s="242">
        <f t="shared" si="9"/>
        <v>0</v>
      </c>
      <c r="Q158" s="9"/>
      <c r="R158" s="9"/>
      <c r="S158" s="9"/>
      <c r="T158" s="9"/>
      <c r="U158" s="9"/>
      <c r="V158" s="9"/>
      <c r="W158" s="9">
        <v>1</v>
      </c>
      <c r="X158" s="243">
        <v>43773</v>
      </c>
      <c r="Y158" s="244">
        <f t="shared" si="10"/>
        <v>1</v>
      </c>
      <c r="Z158" s="9"/>
      <c r="AA158" s="9"/>
      <c r="AB158" s="9"/>
      <c r="AC158" s="9"/>
      <c r="AD158" s="9"/>
      <c r="AE158" s="9"/>
      <c r="AF158" s="9"/>
      <c r="AG158" s="9"/>
      <c r="AH158" s="244">
        <f t="shared" si="8"/>
        <v>0</v>
      </c>
      <c r="AI158" s="245"/>
      <c r="AJ158" s="9" t="s">
        <v>1881</v>
      </c>
      <c r="AK158" s="9"/>
      <c r="AL158" s="9"/>
      <c r="AM158" s="9"/>
      <c r="AN158" s="9"/>
      <c r="AO158" s="9"/>
      <c r="AP158" s="9"/>
      <c r="AQ158" s="9"/>
      <c r="AR158" s="9"/>
      <c r="AS158" s="246"/>
      <c r="AT158" s="269"/>
    </row>
    <row r="159" spans="1:46" s="231" customFormat="1" x14ac:dyDescent="0.2">
      <c r="A159" s="9"/>
      <c r="B159" s="9">
        <v>76427002</v>
      </c>
      <c r="C159" s="9" t="s">
        <v>2167</v>
      </c>
      <c r="D159" s="9"/>
      <c r="E159" s="9" t="s">
        <v>2168</v>
      </c>
      <c r="F159" s="9" t="s">
        <v>1879</v>
      </c>
      <c r="G159" s="9" t="s">
        <v>1880</v>
      </c>
      <c r="H159" s="9"/>
      <c r="I159" s="9"/>
      <c r="J159" s="9"/>
      <c r="K159" s="9"/>
      <c r="L159" s="9"/>
      <c r="M159" s="9"/>
      <c r="N159" s="9"/>
      <c r="O159" s="9"/>
      <c r="P159" s="242">
        <f t="shared" si="9"/>
        <v>0</v>
      </c>
      <c r="Q159" s="9"/>
      <c r="R159" s="9"/>
      <c r="S159" s="9"/>
      <c r="T159" s="9"/>
      <c r="U159" s="9"/>
      <c r="V159" s="9"/>
      <c r="W159" s="9">
        <v>1</v>
      </c>
      <c r="X159" s="243">
        <v>43776</v>
      </c>
      <c r="Y159" s="244">
        <f t="shared" si="10"/>
        <v>1</v>
      </c>
      <c r="Z159" s="9"/>
      <c r="AA159" s="9"/>
      <c r="AB159" s="9"/>
      <c r="AC159" s="9"/>
      <c r="AD159" s="9"/>
      <c r="AE159" s="9"/>
      <c r="AF159" s="9"/>
      <c r="AG159" s="9"/>
      <c r="AH159" s="244">
        <f t="shared" si="8"/>
        <v>0</v>
      </c>
      <c r="AI159" s="245"/>
      <c r="AJ159" s="9" t="s">
        <v>1881</v>
      </c>
      <c r="AK159" s="9"/>
      <c r="AL159" s="9"/>
      <c r="AM159" s="9"/>
      <c r="AN159" s="9"/>
      <c r="AO159" s="9"/>
      <c r="AP159" s="9"/>
      <c r="AQ159" s="9"/>
      <c r="AR159" s="9"/>
      <c r="AS159" s="246"/>
      <c r="AT159" s="269"/>
    </row>
    <row r="160" spans="1:46" s="231" customFormat="1" x14ac:dyDescent="0.2">
      <c r="A160" s="9"/>
      <c r="B160" s="387">
        <v>81712006</v>
      </c>
      <c r="C160" s="9" t="s">
        <v>2169</v>
      </c>
      <c r="D160" s="9" t="s">
        <v>2005</v>
      </c>
      <c r="E160" s="9" t="s">
        <v>2170</v>
      </c>
      <c r="F160" s="9" t="s">
        <v>1917</v>
      </c>
      <c r="G160" s="9" t="s">
        <v>1880</v>
      </c>
      <c r="H160" s="9"/>
      <c r="I160" s="9"/>
      <c r="J160" s="9"/>
      <c r="K160" s="9"/>
      <c r="L160" s="9"/>
      <c r="M160" s="9"/>
      <c r="N160" s="9"/>
      <c r="O160" s="9"/>
      <c r="P160" s="242">
        <f t="shared" si="9"/>
        <v>0</v>
      </c>
      <c r="Q160" s="9"/>
      <c r="R160" s="9"/>
      <c r="S160" s="9"/>
      <c r="T160" s="9"/>
      <c r="U160" s="9"/>
      <c r="V160" s="9"/>
      <c r="W160" s="9">
        <v>1</v>
      </c>
      <c r="X160" s="243">
        <v>43809</v>
      </c>
      <c r="Y160" s="244">
        <f t="shared" si="10"/>
        <v>1</v>
      </c>
      <c r="Z160" s="9"/>
      <c r="AA160" s="9"/>
      <c r="AB160" s="9"/>
      <c r="AC160" s="9"/>
      <c r="AD160" s="9"/>
      <c r="AE160" s="9"/>
      <c r="AF160" s="9"/>
      <c r="AG160" s="9"/>
      <c r="AH160" s="244">
        <f t="shared" si="8"/>
        <v>0</v>
      </c>
      <c r="AI160" s="245"/>
      <c r="AJ160" s="9" t="s">
        <v>1881</v>
      </c>
      <c r="AK160" s="9"/>
      <c r="AL160" s="9"/>
      <c r="AM160" s="9"/>
      <c r="AN160" s="9"/>
      <c r="AO160" s="9"/>
      <c r="AP160" s="9"/>
      <c r="AQ160" s="9"/>
      <c r="AR160" s="9"/>
      <c r="AS160" s="246"/>
      <c r="AT160" s="269"/>
    </row>
    <row r="161" spans="1:46" s="231" customFormat="1" x14ac:dyDescent="0.2">
      <c r="A161" s="9"/>
      <c r="B161" s="387">
        <v>81712006</v>
      </c>
      <c r="C161" s="9" t="s">
        <v>2171</v>
      </c>
      <c r="D161" s="9" t="s">
        <v>2005</v>
      </c>
      <c r="E161" s="9" t="s">
        <v>2172</v>
      </c>
      <c r="F161" s="9" t="s">
        <v>1917</v>
      </c>
      <c r="G161" s="9" t="s">
        <v>1880</v>
      </c>
      <c r="H161" s="9"/>
      <c r="I161" s="9"/>
      <c r="J161" s="9"/>
      <c r="K161" s="9"/>
      <c r="L161" s="9"/>
      <c r="M161" s="9"/>
      <c r="N161" s="9"/>
      <c r="O161" s="9"/>
      <c r="P161" s="242">
        <f t="shared" si="9"/>
        <v>0</v>
      </c>
      <c r="Q161" s="9"/>
      <c r="R161" s="9"/>
      <c r="S161" s="9">
        <v>1</v>
      </c>
      <c r="T161" s="9"/>
      <c r="U161" s="9"/>
      <c r="V161" s="9"/>
      <c r="W161" s="9"/>
      <c r="X161" s="243">
        <v>43809</v>
      </c>
      <c r="Y161" s="244">
        <f t="shared" si="10"/>
        <v>1</v>
      </c>
      <c r="Z161" s="9"/>
      <c r="AA161" s="9"/>
      <c r="AB161" s="9"/>
      <c r="AC161" s="9"/>
      <c r="AD161" s="9"/>
      <c r="AE161" s="9"/>
      <c r="AF161" s="9"/>
      <c r="AG161" s="9"/>
      <c r="AH161" s="244">
        <f t="shared" si="8"/>
        <v>0</v>
      </c>
      <c r="AI161" s="245"/>
      <c r="AJ161" s="9" t="s">
        <v>1881</v>
      </c>
      <c r="AK161" s="9"/>
      <c r="AL161" s="9"/>
      <c r="AM161" s="9" t="s">
        <v>1257</v>
      </c>
      <c r="AN161" s="9"/>
      <c r="AO161" s="9"/>
      <c r="AP161" s="9"/>
      <c r="AQ161" s="9"/>
      <c r="AR161" s="9"/>
      <c r="AS161" s="246"/>
      <c r="AT161" s="269"/>
    </row>
    <row r="162" spans="1:46" s="231" customFormat="1" x14ac:dyDescent="0.2">
      <c r="A162" s="9"/>
      <c r="B162" s="387">
        <v>81712006</v>
      </c>
      <c r="C162" s="9" t="s">
        <v>2173</v>
      </c>
      <c r="D162" s="9" t="s">
        <v>2005</v>
      </c>
      <c r="E162" s="9" t="s">
        <v>2174</v>
      </c>
      <c r="F162" s="9" t="s">
        <v>1917</v>
      </c>
      <c r="G162" s="9" t="s">
        <v>1880</v>
      </c>
      <c r="H162" s="9"/>
      <c r="I162" s="9"/>
      <c r="J162" s="9"/>
      <c r="K162" s="9"/>
      <c r="L162" s="9"/>
      <c r="M162" s="9"/>
      <c r="N162" s="9"/>
      <c r="O162" s="9"/>
      <c r="P162" s="242">
        <f t="shared" si="9"/>
        <v>0</v>
      </c>
      <c r="Q162" s="9"/>
      <c r="R162" s="9"/>
      <c r="S162" s="9"/>
      <c r="T162" s="9"/>
      <c r="U162" s="9"/>
      <c r="V162" s="9"/>
      <c r="W162" s="9">
        <v>1</v>
      </c>
      <c r="X162" s="243">
        <v>43809</v>
      </c>
      <c r="Y162" s="244">
        <f t="shared" si="10"/>
        <v>1</v>
      </c>
      <c r="Z162" s="9"/>
      <c r="AA162" s="9"/>
      <c r="AB162" s="9"/>
      <c r="AC162" s="9"/>
      <c r="AD162" s="9"/>
      <c r="AE162" s="9"/>
      <c r="AF162" s="9"/>
      <c r="AG162" s="9"/>
      <c r="AH162" s="244">
        <f t="shared" si="8"/>
        <v>0</v>
      </c>
      <c r="AI162" s="245"/>
      <c r="AJ162" s="9" t="s">
        <v>1881</v>
      </c>
      <c r="AK162" s="9"/>
      <c r="AL162" s="9"/>
      <c r="AM162" s="9"/>
      <c r="AN162" s="9"/>
      <c r="AO162" s="9"/>
      <c r="AP162" s="9"/>
      <c r="AQ162" s="9"/>
      <c r="AR162" s="9"/>
      <c r="AS162" s="246"/>
      <c r="AT162" s="269"/>
    </row>
    <row r="163" spans="1:46" s="231" customFormat="1" x14ac:dyDescent="0.2">
      <c r="A163" s="9"/>
      <c r="B163" s="387">
        <v>81712006</v>
      </c>
      <c r="C163" s="9" t="s">
        <v>2175</v>
      </c>
      <c r="D163" s="9" t="s">
        <v>2005</v>
      </c>
      <c r="E163" s="9" t="s">
        <v>2176</v>
      </c>
      <c r="F163" s="9" t="s">
        <v>1917</v>
      </c>
      <c r="G163" s="9" t="s">
        <v>1880</v>
      </c>
      <c r="H163" s="9"/>
      <c r="I163" s="9"/>
      <c r="J163" s="9"/>
      <c r="K163" s="9"/>
      <c r="L163" s="9"/>
      <c r="M163" s="9"/>
      <c r="N163" s="9"/>
      <c r="O163" s="9"/>
      <c r="P163" s="242">
        <f t="shared" si="9"/>
        <v>0</v>
      </c>
      <c r="Q163" s="9"/>
      <c r="R163" s="9"/>
      <c r="S163" s="9"/>
      <c r="T163" s="9"/>
      <c r="U163" s="9"/>
      <c r="V163" s="9"/>
      <c r="W163" s="9">
        <v>1</v>
      </c>
      <c r="X163" s="243">
        <v>43809</v>
      </c>
      <c r="Y163" s="244">
        <f t="shared" si="10"/>
        <v>1</v>
      </c>
      <c r="Z163" s="9"/>
      <c r="AA163" s="9"/>
      <c r="AB163" s="9"/>
      <c r="AC163" s="9"/>
      <c r="AD163" s="9"/>
      <c r="AE163" s="9"/>
      <c r="AF163" s="9"/>
      <c r="AG163" s="9"/>
      <c r="AH163" s="244">
        <f t="shared" si="8"/>
        <v>0</v>
      </c>
      <c r="AI163" s="245"/>
      <c r="AJ163" s="9" t="s">
        <v>1881</v>
      </c>
      <c r="AK163" s="9"/>
      <c r="AL163" s="9"/>
      <c r="AM163" s="9"/>
      <c r="AN163" s="9"/>
      <c r="AO163" s="9"/>
      <c r="AP163" s="9"/>
      <c r="AQ163" s="9"/>
      <c r="AR163" s="9"/>
      <c r="AS163" s="246"/>
      <c r="AT163" s="269"/>
    </row>
    <row r="164" spans="1:46" s="231" customFormat="1" x14ac:dyDescent="0.2">
      <c r="A164" s="9"/>
      <c r="B164" s="387">
        <v>81712006</v>
      </c>
      <c r="C164" s="9" t="s">
        <v>2177</v>
      </c>
      <c r="D164" s="9" t="s">
        <v>2005</v>
      </c>
      <c r="E164" s="9" t="s">
        <v>2178</v>
      </c>
      <c r="F164" s="9" t="s">
        <v>1917</v>
      </c>
      <c r="G164" s="9" t="s">
        <v>1880</v>
      </c>
      <c r="H164" s="9"/>
      <c r="I164" s="9"/>
      <c r="J164" s="9"/>
      <c r="K164" s="9"/>
      <c r="L164" s="9"/>
      <c r="M164" s="9"/>
      <c r="N164" s="9"/>
      <c r="O164" s="9"/>
      <c r="P164" s="242">
        <f t="shared" si="9"/>
        <v>0</v>
      </c>
      <c r="Q164" s="9"/>
      <c r="R164" s="9"/>
      <c r="S164" s="9"/>
      <c r="T164" s="9"/>
      <c r="U164" s="9"/>
      <c r="V164" s="9"/>
      <c r="W164" s="9">
        <v>1</v>
      </c>
      <c r="X164" s="243">
        <v>43809</v>
      </c>
      <c r="Y164" s="244">
        <f t="shared" si="10"/>
        <v>1</v>
      </c>
      <c r="Z164" s="9"/>
      <c r="AA164" s="9"/>
      <c r="AB164" s="9"/>
      <c r="AC164" s="9"/>
      <c r="AD164" s="9"/>
      <c r="AE164" s="9"/>
      <c r="AF164" s="9"/>
      <c r="AG164" s="9"/>
      <c r="AH164" s="244">
        <f t="shared" si="8"/>
        <v>0</v>
      </c>
      <c r="AI164" s="245"/>
      <c r="AJ164" s="9" t="s">
        <v>1881</v>
      </c>
      <c r="AK164" s="9"/>
      <c r="AL164" s="9"/>
      <c r="AM164" s="9"/>
      <c r="AN164" s="9"/>
      <c r="AO164" s="9"/>
      <c r="AP164" s="9"/>
      <c r="AQ164" s="9"/>
      <c r="AR164" s="9"/>
      <c r="AS164" s="246"/>
      <c r="AT164" s="269"/>
    </row>
    <row r="165" spans="1:46" s="231" customFormat="1" x14ac:dyDescent="0.2">
      <c r="A165" s="9"/>
      <c r="B165" s="387">
        <v>81712006</v>
      </c>
      <c r="C165" s="9" t="s">
        <v>2179</v>
      </c>
      <c r="D165" s="9" t="s">
        <v>2005</v>
      </c>
      <c r="E165" s="9" t="s">
        <v>2180</v>
      </c>
      <c r="F165" s="9" t="s">
        <v>1917</v>
      </c>
      <c r="G165" s="9" t="s">
        <v>1880</v>
      </c>
      <c r="H165" s="9"/>
      <c r="I165" s="9"/>
      <c r="J165" s="9"/>
      <c r="K165" s="9"/>
      <c r="L165" s="9"/>
      <c r="M165" s="9"/>
      <c r="N165" s="9"/>
      <c r="O165" s="9"/>
      <c r="P165" s="242">
        <f t="shared" si="9"/>
        <v>0</v>
      </c>
      <c r="Q165" s="9"/>
      <c r="R165" s="9"/>
      <c r="S165" s="9"/>
      <c r="T165" s="9"/>
      <c r="U165" s="9"/>
      <c r="V165" s="9"/>
      <c r="W165" s="9">
        <v>1</v>
      </c>
      <c r="X165" s="243">
        <v>43809</v>
      </c>
      <c r="Y165" s="244">
        <f t="shared" si="10"/>
        <v>1</v>
      </c>
      <c r="Z165" s="9"/>
      <c r="AA165" s="9"/>
      <c r="AB165" s="9"/>
      <c r="AC165" s="9"/>
      <c r="AD165" s="9"/>
      <c r="AE165" s="9"/>
      <c r="AF165" s="9"/>
      <c r="AG165" s="9"/>
      <c r="AH165" s="244">
        <f t="shared" si="8"/>
        <v>0</v>
      </c>
      <c r="AI165" s="245"/>
      <c r="AJ165" s="9" t="s">
        <v>1881</v>
      </c>
      <c r="AK165" s="9"/>
      <c r="AL165" s="9"/>
      <c r="AM165" s="9"/>
      <c r="AN165" s="9"/>
      <c r="AO165" s="9"/>
      <c r="AP165" s="9"/>
      <c r="AQ165" s="9"/>
      <c r="AR165" s="9"/>
      <c r="AS165" s="246"/>
      <c r="AT165" s="269"/>
    </row>
    <row r="166" spans="1:46" s="231" customFormat="1" x14ac:dyDescent="0.2">
      <c r="A166" s="9"/>
      <c r="B166" s="387">
        <v>81712006</v>
      </c>
      <c r="C166" s="9" t="s">
        <v>2181</v>
      </c>
      <c r="D166" s="9" t="s">
        <v>2005</v>
      </c>
      <c r="E166" s="9" t="s">
        <v>2182</v>
      </c>
      <c r="F166" s="9" t="s">
        <v>1917</v>
      </c>
      <c r="G166" s="9" t="s">
        <v>1880</v>
      </c>
      <c r="H166" s="9"/>
      <c r="I166" s="9"/>
      <c r="J166" s="9"/>
      <c r="K166" s="9"/>
      <c r="L166" s="9"/>
      <c r="M166" s="9"/>
      <c r="N166" s="9"/>
      <c r="O166" s="9"/>
      <c r="P166" s="242">
        <f t="shared" si="9"/>
        <v>0</v>
      </c>
      <c r="Q166" s="9"/>
      <c r="R166" s="9"/>
      <c r="S166" s="9"/>
      <c r="T166" s="9"/>
      <c r="U166" s="9"/>
      <c r="V166" s="9"/>
      <c r="W166" s="9">
        <v>1</v>
      </c>
      <c r="X166" s="243">
        <v>43809</v>
      </c>
      <c r="Y166" s="244">
        <f t="shared" si="10"/>
        <v>1</v>
      </c>
      <c r="Z166" s="9"/>
      <c r="AA166" s="9"/>
      <c r="AB166" s="9"/>
      <c r="AC166" s="9"/>
      <c r="AD166" s="9"/>
      <c r="AE166" s="9"/>
      <c r="AF166" s="9"/>
      <c r="AG166" s="9"/>
      <c r="AH166" s="244">
        <f t="shared" si="8"/>
        <v>0</v>
      </c>
      <c r="AI166" s="245"/>
      <c r="AJ166" s="9" t="s">
        <v>1881</v>
      </c>
      <c r="AK166" s="9"/>
      <c r="AL166" s="9"/>
      <c r="AM166" s="9"/>
      <c r="AN166" s="9"/>
      <c r="AO166" s="9"/>
      <c r="AP166" s="9"/>
      <c r="AQ166" s="9"/>
      <c r="AR166" s="9"/>
      <c r="AS166" s="246"/>
      <c r="AT166" s="269"/>
    </row>
    <row r="167" spans="1:46" s="231" customFormat="1" x14ac:dyDescent="0.2">
      <c r="A167" s="9"/>
      <c r="B167" s="387">
        <v>81712006</v>
      </c>
      <c r="C167" s="9" t="s">
        <v>2183</v>
      </c>
      <c r="D167" s="9" t="s">
        <v>2005</v>
      </c>
      <c r="E167" s="9" t="s">
        <v>2184</v>
      </c>
      <c r="F167" s="9" t="s">
        <v>1917</v>
      </c>
      <c r="G167" s="9" t="s">
        <v>1880</v>
      </c>
      <c r="H167" s="9"/>
      <c r="I167" s="9"/>
      <c r="J167" s="9"/>
      <c r="K167" s="9"/>
      <c r="L167" s="9"/>
      <c r="M167" s="9"/>
      <c r="N167" s="9"/>
      <c r="O167" s="9"/>
      <c r="P167" s="242">
        <f t="shared" si="9"/>
        <v>0</v>
      </c>
      <c r="Q167" s="9"/>
      <c r="R167" s="9"/>
      <c r="S167" s="9">
        <v>1</v>
      </c>
      <c r="T167" s="9"/>
      <c r="U167" s="9"/>
      <c r="V167" s="9"/>
      <c r="W167" s="9"/>
      <c r="X167" s="243">
        <v>43809</v>
      </c>
      <c r="Y167" s="244">
        <f t="shared" si="10"/>
        <v>1</v>
      </c>
      <c r="Z167" s="9"/>
      <c r="AA167" s="9"/>
      <c r="AB167" s="9"/>
      <c r="AC167" s="9"/>
      <c r="AD167" s="9"/>
      <c r="AE167" s="9"/>
      <c r="AF167" s="9"/>
      <c r="AG167" s="9"/>
      <c r="AH167" s="244">
        <f t="shared" si="8"/>
        <v>0</v>
      </c>
      <c r="AI167" s="245"/>
      <c r="AJ167" s="9" t="s">
        <v>1881</v>
      </c>
      <c r="AK167" s="9"/>
      <c r="AL167" s="9"/>
      <c r="AM167" s="9" t="s">
        <v>1257</v>
      </c>
      <c r="AN167" s="9"/>
      <c r="AO167" s="9"/>
      <c r="AP167" s="9"/>
      <c r="AQ167" s="9"/>
      <c r="AR167" s="9"/>
      <c r="AS167" s="246"/>
      <c r="AT167" s="269"/>
    </row>
    <row r="168" spans="1:46" s="231" customFormat="1" x14ac:dyDescent="0.2">
      <c r="A168" s="9"/>
      <c r="B168" s="387">
        <v>81712006</v>
      </c>
      <c r="C168" s="9" t="s">
        <v>2185</v>
      </c>
      <c r="D168" s="9" t="s">
        <v>2005</v>
      </c>
      <c r="E168" s="9" t="s">
        <v>2186</v>
      </c>
      <c r="F168" s="9" t="s">
        <v>1917</v>
      </c>
      <c r="G168" s="9" t="s">
        <v>1880</v>
      </c>
      <c r="H168" s="9"/>
      <c r="I168" s="9"/>
      <c r="J168" s="9"/>
      <c r="K168" s="9"/>
      <c r="L168" s="9"/>
      <c r="M168" s="9"/>
      <c r="N168" s="9"/>
      <c r="O168" s="9"/>
      <c r="P168" s="242">
        <f t="shared" si="9"/>
        <v>0</v>
      </c>
      <c r="Q168" s="9"/>
      <c r="R168" s="9"/>
      <c r="S168" s="9"/>
      <c r="T168" s="9"/>
      <c r="U168" s="9"/>
      <c r="V168" s="9"/>
      <c r="W168" s="9">
        <v>1</v>
      </c>
      <c r="X168" s="243">
        <v>43809</v>
      </c>
      <c r="Y168" s="244">
        <f t="shared" si="10"/>
        <v>1</v>
      </c>
      <c r="Z168" s="9"/>
      <c r="AA168" s="9"/>
      <c r="AB168" s="9"/>
      <c r="AC168" s="9"/>
      <c r="AD168" s="9"/>
      <c r="AE168" s="9"/>
      <c r="AF168" s="9"/>
      <c r="AG168" s="9"/>
      <c r="AH168" s="244">
        <f t="shared" si="8"/>
        <v>0</v>
      </c>
      <c r="AI168" s="245"/>
      <c r="AJ168" s="9" t="s">
        <v>1881</v>
      </c>
      <c r="AK168" s="9"/>
      <c r="AL168" s="9"/>
      <c r="AM168" s="9"/>
      <c r="AN168" s="9"/>
      <c r="AO168" s="9"/>
      <c r="AP168" s="9"/>
      <c r="AQ168" s="9"/>
      <c r="AR168" s="9"/>
      <c r="AS168" s="246"/>
      <c r="AT168" s="269"/>
    </row>
    <row r="169" spans="1:46" s="231" customFormat="1" x14ac:dyDescent="0.2">
      <c r="A169" s="9"/>
      <c r="B169" s="387">
        <v>81712006</v>
      </c>
      <c r="C169" s="9" t="s">
        <v>2187</v>
      </c>
      <c r="D169" s="9" t="s">
        <v>2005</v>
      </c>
      <c r="E169" s="9" t="s">
        <v>2188</v>
      </c>
      <c r="F169" s="9" t="s">
        <v>1917</v>
      </c>
      <c r="G169" s="9" t="s">
        <v>1880</v>
      </c>
      <c r="H169" s="9"/>
      <c r="I169" s="9"/>
      <c r="J169" s="9"/>
      <c r="K169" s="9"/>
      <c r="L169" s="9"/>
      <c r="M169" s="9"/>
      <c r="N169" s="9"/>
      <c r="O169" s="9"/>
      <c r="P169" s="242">
        <f t="shared" si="9"/>
        <v>0</v>
      </c>
      <c r="Q169" s="9"/>
      <c r="R169" s="9"/>
      <c r="S169" s="9"/>
      <c r="T169" s="9"/>
      <c r="U169" s="9"/>
      <c r="V169" s="9"/>
      <c r="W169" s="9">
        <v>1</v>
      </c>
      <c r="X169" s="243">
        <v>43809</v>
      </c>
      <c r="Y169" s="244">
        <f t="shared" si="10"/>
        <v>1</v>
      </c>
      <c r="Z169" s="9"/>
      <c r="AA169" s="9"/>
      <c r="AB169" s="9"/>
      <c r="AC169" s="9"/>
      <c r="AD169" s="9"/>
      <c r="AE169" s="9"/>
      <c r="AF169" s="9"/>
      <c r="AG169" s="9"/>
      <c r="AH169" s="244">
        <f t="shared" si="8"/>
        <v>0</v>
      </c>
      <c r="AI169" s="245"/>
      <c r="AJ169" s="9" t="s">
        <v>1881</v>
      </c>
      <c r="AK169" s="9"/>
      <c r="AL169" s="9"/>
      <c r="AM169" s="9"/>
      <c r="AN169" s="9"/>
      <c r="AO169" s="9"/>
      <c r="AP169" s="9"/>
      <c r="AQ169" s="9"/>
      <c r="AR169" s="9"/>
      <c r="AS169" s="246"/>
      <c r="AT169" s="269"/>
    </row>
    <row r="170" spans="1:46" s="231" customFormat="1" x14ac:dyDescent="0.2">
      <c r="A170" s="9"/>
      <c r="B170" s="387">
        <v>81712006</v>
      </c>
      <c r="C170" s="9" t="s">
        <v>2189</v>
      </c>
      <c r="D170" s="9" t="s">
        <v>2005</v>
      </c>
      <c r="E170" s="9" t="s">
        <v>2190</v>
      </c>
      <c r="F170" s="9" t="s">
        <v>1917</v>
      </c>
      <c r="G170" s="9" t="s">
        <v>1880</v>
      </c>
      <c r="H170" s="9"/>
      <c r="I170" s="9"/>
      <c r="J170" s="9"/>
      <c r="K170" s="9"/>
      <c r="L170" s="9"/>
      <c r="M170" s="9"/>
      <c r="N170" s="9"/>
      <c r="O170" s="9"/>
      <c r="P170" s="242">
        <f t="shared" si="9"/>
        <v>0</v>
      </c>
      <c r="Q170" s="9"/>
      <c r="R170" s="9"/>
      <c r="S170" s="9"/>
      <c r="T170" s="9"/>
      <c r="U170" s="9"/>
      <c r="V170" s="9"/>
      <c r="W170" s="9">
        <v>1</v>
      </c>
      <c r="X170" s="243">
        <v>43809</v>
      </c>
      <c r="Y170" s="244">
        <f t="shared" si="10"/>
        <v>1</v>
      </c>
      <c r="Z170" s="9"/>
      <c r="AA170" s="9"/>
      <c r="AB170" s="9"/>
      <c r="AC170" s="9"/>
      <c r="AD170" s="9"/>
      <c r="AE170" s="9"/>
      <c r="AF170" s="9"/>
      <c r="AG170" s="9"/>
      <c r="AH170" s="244">
        <f t="shared" si="8"/>
        <v>0</v>
      </c>
      <c r="AI170" s="245"/>
      <c r="AJ170" s="9" t="s">
        <v>1881</v>
      </c>
      <c r="AK170" s="9"/>
      <c r="AL170" s="9"/>
      <c r="AM170" s="9"/>
      <c r="AN170" s="9"/>
      <c r="AO170" s="9"/>
      <c r="AP170" s="9"/>
      <c r="AQ170" s="9"/>
      <c r="AR170" s="9"/>
      <c r="AS170" s="246"/>
      <c r="AT170" s="269"/>
    </row>
    <row r="171" spans="1:46" s="231" customFormat="1" x14ac:dyDescent="0.2">
      <c r="A171" s="9"/>
      <c r="B171" s="387">
        <v>81712006</v>
      </c>
      <c r="C171" s="9" t="s">
        <v>2191</v>
      </c>
      <c r="D171" s="9" t="s">
        <v>2005</v>
      </c>
      <c r="E171" s="9" t="s">
        <v>2192</v>
      </c>
      <c r="F171" s="9" t="s">
        <v>1917</v>
      </c>
      <c r="G171" s="9" t="s">
        <v>1880</v>
      </c>
      <c r="H171" s="9"/>
      <c r="I171" s="9"/>
      <c r="J171" s="9"/>
      <c r="K171" s="9"/>
      <c r="L171" s="9"/>
      <c r="M171" s="9"/>
      <c r="N171" s="9"/>
      <c r="O171" s="9"/>
      <c r="P171" s="242">
        <f t="shared" si="9"/>
        <v>0</v>
      </c>
      <c r="Q171" s="9"/>
      <c r="R171" s="9"/>
      <c r="S171" s="9"/>
      <c r="T171" s="9"/>
      <c r="U171" s="9"/>
      <c r="V171" s="9"/>
      <c r="W171" s="9">
        <v>1</v>
      </c>
      <c r="X171" s="243">
        <v>43809</v>
      </c>
      <c r="Y171" s="244">
        <f t="shared" si="10"/>
        <v>1</v>
      </c>
      <c r="Z171" s="9"/>
      <c r="AA171" s="9"/>
      <c r="AB171" s="9"/>
      <c r="AC171" s="9"/>
      <c r="AD171" s="9"/>
      <c r="AE171" s="9"/>
      <c r="AF171" s="9"/>
      <c r="AG171" s="9"/>
      <c r="AH171" s="244">
        <f t="shared" si="8"/>
        <v>0</v>
      </c>
      <c r="AI171" s="245"/>
      <c r="AJ171" s="9" t="s">
        <v>1881</v>
      </c>
      <c r="AK171" s="9"/>
      <c r="AL171" s="9"/>
      <c r="AM171" s="9"/>
      <c r="AN171" s="9"/>
      <c r="AO171" s="9"/>
      <c r="AP171" s="9"/>
      <c r="AQ171" s="9"/>
      <c r="AR171" s="9"/>
      <c r="AS171" s="246"/>
      <c r="AT171" s="269"/>
    </row>
    <row r="172" spans="1:46" s="231" customFormat="1" x14ac:dyDescent="0.2">
      <c r="A172" s="9"/>
      <c r="B172" s="387">
        <v>81712006</v>
      </c>
      <c r="C172" s="9" t="s">
        <v>2193</v>
      </c>
      <c r="D172" s="9" t="s">
        <v>2005</v>
      </c>
      <c r="E172" s="9" t="s">
        <v>2194</v>
      </c>
      <c r="F172" s="9" t="s">
        <v>1917</v>
      </c>
      <c r="G172" s="9" t="s">
        <v>1880</v>
      </c>
      <c r="H172" s="9"/>
      <c r="I172" s="9"/>
      <c r="J172" s="9"/>
      <c r="K172" s="9"/>
      <c r="L172" s="9"/>
      <c r="M172" s="9"/>
      <c r="N172" s="9"/>
      <c r="O172" s="9"/>
      <c r="P172" s="242">
        <f t="shared" si="9"/>
        <v>0</v>
      </c>
      <c r="Q172" s="9"/>
      <c r="R172" s="9"/>
      <c r="S172" s="9"/>
      <c r="T172" s="9"/>
      <c r="U172" s="9"/>
      <c r="V172" s="9"/>
      <c r="W172" s="9">
        <v>1</v>
      </c>
      <c r="X172" s="243">
        <v>43809</v>
      </c>
      <c r="Y172" s="244">
        <f t="shared" si="10"/>
        <v>1</v>
      </c>
      <c r="Z172" s="9"/>
      <c r="AA172" s="9"/>
      <c r="AB172" s="9"/>
      <c r="AC172" s="9"/>
      <c r="AD172" s="9"/>
      <c r="AE172" s="9"/>
      <c r="AF172" s="9"/>
      <c r="AG172" s="9"/>
      <c r="AH172" s="244">
        <f t="shared" si="8"/>
        <v>0</v>
      </c>
      <c r="AI172" s="245"/>
      <c r="AJ172" s="9" t="s">
        <v>1881</v>
      </c>
      <c r="AK172" s="9"/>
      <c r="AL172" s="9"/>
      <c r="AM172" s="9"/>
      <c r="AN172" s="9"/>
      <c r="AO172" s="9"/>
      <c r="AP172" s="9"/>
      <c r="AQ172" s="9"/>
      <c r="AR172" s="9"/>
      <c r="AS172" s="246"/>
      <c r="AT172" s="269"/>
    </row>
    <row r="173" spans="1:46" s="231" customFormat="1" x14ac:dyDescent="0.2">
      <c r="A173" s="9"/>
      <c r="B173" s="387">
        <v>81712006</v>
      </c>
      <c r="C173" s="9" t="s">
        <v>2195</v>
      </c>
      <c r="D173" s="9" t="s">
        <v>2005</v>
      </c>
      <c r="E173" s="9" t="s">
        <v>2196</v>
      </c>
      <c r="F173" s="9" t="s">
        <v>1917</v>
      </c>
      <c r="G173" s="9" t="s">
        <v>1880</v>
      </c>
      <c r="H173" s="9"/>
      <c r="I173" s="9"/>
      <c r="J173" s="9"/>
      <c r="K173" s="9"/>
      <c r="L173" s="9"/>
      <c r="M173" s="9"/>
      <c r="N173" s="9"/>
      <c r="O173" s="9"/>
      <c r="P173" s="242">
        <f t="shared" si="9"/>
        <v>0</v>
      </c>
      <c r="Q173" s="9"/>
      <c r="R173" s="9"/>
      <c r="S173" s="9">
        <v>1</v>
      </c>
      <c r="T173" s="9"/>
      <c r="U173" s="9"/>
      <c r="V173" s="9"/>
      <c r="W173" s="9"/>
      <c r="X173" s="243">
        <v>43809</v>
      </c>
      <c r="Y173" s="244">
        <f t="shared" si="10"/>
        <v>1</v>
      </c>
      <c r="Z173" s="9"/>
      <c r="AA173" s="9"/>
      <c r="AB173" s="9"/>
      <c r="AC173" s="9"/>
      <c r="AD173" s="9"/>
      <c r="AE173" s="9"/>
      <c r="AF173" s="9"/>
      <c r="AG173" s="9"/>
      <c r="AH173" s="244">
        <f t="shared" si="8"/>
        <v>0</v>
      </c>
      <c r="AI173" s="245"/>
      <c r="AJ173" s="9" t="s">
        <v>1881</v>
      </c>
      <c r="AK173" s="9"/>
      <c r="AL173" s="9"/>
      <c r="AM173" s="9" t="s">
        <v>1257</v>
      </c>
      <c r="AN173" s="9"/>
      <c r="AO173" s="9"/>
      <c r="AP173" s="9"/>
      <c r="AQ173" s="9"/>
      <c r="AR173" s="9"/>
      <c r="AS173" s="246"/>
      <c r="AT173" s="269"/>
    </row>
    <row r="174" spans="1:46" s="231" customFormat="1" x14ac:dyDescent="0.2">
      <c r="A174" s="9"/>
      <c r="B174" s="387">
        <v>81712006</v>
      </c>
      <c r="C174" s="9" t="s">
        <v>2197</v>
      </c>
      <c r="D174" s="9" t="s">
        <v>2005</v>
      </c>
      <c r="E174" s="9" t="s">
        <v>2198</v>
      </c>
      <c r="F174" s="9" t="s">
        <v>1917</v>
      </c>
      <c r="G174" s="9" t="s">
        <v>1880</v>
      </c>
      <c r="H174" s="9"/>
      <c r="I174" s="9"/>
      <c r="J174" s="9"/>
      <c r="K174" s="9"/>
      <c r="L174" s="9"/>
      <c r="M174" s="9"/>
      <c r="N174" s="9"/>
      <c r="O174" s="9"/>
      <c r="P174" s="242">
        <f t="shared" si="9"/>
        <v>0</v>
      </c>
      <c r="Q174" s="9"/>
      <c r="R174" s="9"/>
      <c r="S174" s="9"/>
      <c r="T174" s="9"/>
      <c r="U174" s="9"/>
      <c r="V174" s="9"/>
      <c r="W174" s="9">
        <v>1</v>
      </c>
      <c r="X174" s="243">
        <v>43809</v>
      </c>
      <c r="Y174" s="244">
        <f t="shared" si="10"/>
        <v>1</v>
      </c>
      <c r="Z174" s="9"/>
      <c r="AA174" s="9"/>
      <c r="AB174" s="9"/>
      <c r="AC174" s="9"/>
      <c r="AD174" s="9"/>
      <c r="AE174" s="9"/>
      <c r="AF174" s="9"/>
      <c r="AG174" s="9"/>
      <c r="AH174" s="244">
        <f t="shared" si="8"/>
        <v>0</v>
      </c>
      <c r="AI174" s="245"/>
      <c r="AJ174" s="9" t="s">
        <v>1881</v>
      </c>
      <c r="AK174" s="9"/>
      <c r="AL174" s="9"/>
      <c r="AM174" s="9"/>
      <c r="AN174" s="9"/>
      <c r="AO174" s="9"/>
      <c r="AP174" s="9"/>
      <c r="AQ174" s="9"/>
      <c r="AR174" s="9"/>
      <c r="AS174" s="246"/>
      <c r="AT174" s="269"/>
    </row>
    <row r="175" spans="1:46" s="231" customFormat="1" x14ac:dyDescent="0.2">
      <c r="A175" s="9"/>
      <c r="B175" s="387">
        <v>81712006</v>
      </c>
      <c r="C175" s="9" t="s">
        <v>2199</v>
      </c>
      <c r="D175" s="9" t="s">
        <v>2005</v>
      </c>
      <c r="E175" s="9" t="s">
        <v>2200</v>
      </c>
      <c r="F175" s="9" t="s">
        <v>1917</v>
      </c>
      <c r="G175" s="9" t="s">
        <v>1880</v>
      </c>
      <c r="H175" s="9"/>
      <c r="I175" s="9"/>
      <c r="J175" s="9"/>
      <c r="K175" s="9"/>
      <c r="L175" s="9"/>
      <c r="M175" s="9"/>
      <c r="N175" s="9"/>
      <c r="O175" s="9"/>
      <c r="P175" s="242">
        <f t="shared" si="9"/>
        <v>0</v>
      </c>
      <c r="Q175" s="9"/>
      <c r="R175" s="9"/>
      <c r="S175" s="9"/>
      <c r="T175" s="9"/>
      <c r="U175" s="9"/>
      <c r="V175" s="9"/>
      <c r="W175" s="9">
        <v>1</v>
      </c>
      <c r="X175" s="243">
        <v>43809</v>
      </c>
      <c r="Y175" s="244">
        <f t="shared" si="10"/>
        <v>1</v>
      </c>
      <c r="Z175" s="9"/>
      <c r="AA175" s="9"/>
      <c r="AB175" s="9"/>
      <c r="AC175" s="9"/>
      <c r="AD175" s="9"/>
      <c r="AE175" s="9"/>
      <c r="AF175" s="9"/>
      <c r="AG175" s="9"/>
      <c r="AH175" s="244">
        <f t="shared" si="8"/>
        <v>0</v>
      </c>
      <c r="AI175" s="245"/>
      <c r="AJ175" s="9" t="s">
        <v>1881</v>
      </c>
      <c r="AK175" s="9"/>
      <c r="AL175" s="9"/>
      <c r="AM175" s="9"/>
      <c r="AN175" s="9"/>
      <c r="AO175" s="9"/>
      <c r="AP175" s="9"/>
      <c r="AQ175" s="9"/>
      <c r="AR175" s="9"/>
      <c r="AS175" s="246"/>
      <c r="AT175" s="269"/>
    </row>
    <row r="176" spans="1:46" s="231" customFormat="1" x14ac:dyDescent="0.2">
      <c r="A176" s="9"/>
      <c r="B176" s="387">
        <v>81712006</v>
      </c>
      <c r="C176" s="9" t="s">
        <v>2201</v>
      </c>
      <c r="D176" s="9" t="s">
        <v>2005</v>
      </c>
      <c r="E176" s="9" t="s">
        <v>2202</v>
      </c>
      <c r="F176" s="9" t="s">
        <v>1917</v>
      </c>
      <c r="G176" s="9" t="s">
        <v>1880</v>
      </c>
      <c r="H176" s="9"/>
      <c r="I176" s="9"/>
      <c r="J176" s="9"/>
      <c r="K176" s="9"/>
      <c r="L176" s="9"/>
      <c r="M176" s="9"/>
      <c r="N176" s="9"/>
      <c r="O176" s="9"/>
      <c r="P176" s="242">
        <f t="shared" si="9"/>
        <v>0</v>
      </c>
      <c r="Q176" s="9"/>
      <c r="R176" s="9"/>
      <c r="S176" s="9"/>
      <c r="T176" s="9"/>
      <c r="U176" s="9"/>
      <c r="V176" s="9"/>
      <c r="W176" s="9">
        <v>1</v>
      </c>
      <c r="X176" s="243">
        <v>43809</v>
      </c>
      <c r="Y176" s="244">
        <f t="shared" si="10"/>
        <v>1</v>
      </c>
      <c r="Z176" s="9"/>
      <c r="AA176" s="9"/>
      <c r="AB176" s="9"/>
      <c r="AC176" s="9"/>
      <c r="AD176" s="9"/>
      <c r="AE176" s="9"/>
      <c r="AF176" s="9"/>
      <c r="AG176" s="9"/>
      <c r="AH176" s="244">
        <f t="shared" si="8"/>
        <v>0</v>
      </c>
      <c r="AI176" s="245"/>
      <c r="AJ176" s="9" t="s">
        <v>1881</v>
      </c>
      <c r="AK176" s="9"/>
      <c r="AL176" s="9"/>
      <c r="AM176" s="9"/>
      <c r="AN176" s="9"/>
      <c r="AO176" s="9"/>
      <c r="AP176" s="9"/>
      <c r="AQ176" s="9"/>
      <c r="AR176" s="9"/>
      <c r="AS176" s="246"/>
      <c r="AT176" s="269"/>
    </row>
    <row r="177" spans="1:46" s="231" customFormat="1" x14ac:dyDescent="0.2">
      <c r="A177" s="9"/>
      <c r="B177" s="387">
        <v>81712006</v>
      </c>
      <c r="C177" s="9" t="s">
        <v>2203</v>
      </c>
      <c r="D177" s="9" t="s">
        <v>2005</v>
      </c>
      <c r="E177" s="9" t="s">
        <v>2204</v>
      </c>
      <c r="F177" s="9" t="s">
        <v>1917</v>
      </c>
      <c r="G177" s="9" t="s">
        <v>1880</v>
      </c>
      <c r="H177" s="9"/>
      <c r="I177" s="9"/>
      <c r="J177" s="9"/>
      <c r="K177" s="9"/>
      <c r="L177" s="9"/>
      <c r="M177" s="9"/>
      <c r="N177" s="9"/>
      <c r="O177" s="9"/>
      <c r="P177" s="242">
        <f t="shared" si="9"/>
        <v>0</v>
      </c>
      <c r="Q177" s="9"/>
      <c r="R177" s="9"/>
      <c r="S177" s="9"/>
      <c r="T177" s="9"/>
      <c r="U177" s="9"/>
      <c r="V177" s="9"/>
      <c r="W177" s="9">
        <v>1</v>
      </c>
      <c r="X177" s="243">
        <v>43809</v>
      </c>
      <c r="Y177" s="244">
        <f t="shared" si="10"/>
        <v>1</v>
      </c>
      <c r="Z177" s="9"/>
      <c r="AA177" s="9"/>
      <c r="AB177" s="9"/>
      <c r="AC177" s="9"/>
      <c r="AD177" s="9"/>
      <c r="AE177" s="9"/>
      <c r="AF177" s="9"/>
      <c r="AG177" s="9"/>
      <c r="AH177" s="244">
        <f t="shared" si="8"/>
        <v>0</v>
      </c>
      <c r="AI177" s="245"/>
      <c r="AJ177" s="9" t="s">
        <v>1881</v>
      </c>
      <c r="AK177" s="9"/>
      <c r="AL177" s="9"/>
      <c r="AM177" s="9"/>
      <c r="AN177" s="9"/>
      <c r="AO177" s="9"/>
      <c r="AP177" s="9"/>
      <c r="AQ177" s="9"/>
      <c r="AR177" s="9"/>
      <c r="AS177" s="246"/>
      <c r="AT177" s="269"/>
    </row>
    <row r="178" spans="1:46" s="231" customFormat="1" x14ac:dyDescent="0.2">
      <c r="A178" s="9"/>
      <c r="B178" s="9">
        <v>72861018</v>
      </c>
      <c r="C178" s="9" t="s">
        <v>2205</v>
      </c>
      <c r="D178" s="9" t="s">
        <v>1886</v>
      </c>
      <c r="E178" s="9" t="s">
        <v>2206</v>
      </c>
      <c r="F178" s="9" t="s">
        <v>1879</v>
      </c>
      <c r="G178" s="9" t="s">
        <v>1880</v>
      </c>
      <c r="H178" s="9"/>
      <c r="I178" s="9"/>
      <c r="J178" s="9"/>
      <c r="K178" s="9"/>
      <c r="L178" s="9"/>
      <c r="M178" s="9"/>
      <c r="N178" s="9"/>
      <c r="O178" s="9"/>
      <c r="P178" s="242">
        <f t="shared" si="9"/>
        <v>0</v>
      </c>
      <c r="Q178" s="9"/>
      <c r="R178" s="9"/>
      <c r="S178" s="9"/>
      <c r="T178" s="9"/>
      <c r="U178" s="9"/>
      <c r="V178" s="9"/>
      <c r="W178" s="9">
        <v>1</v>
      </c>
      <c r="X178" s="243">
        <v>43815</v>
      </c>
      <c r="Y178" s="244">
        <f t="shared" si="10"/>
        <v>1</v>
      </c>
      <c r="Z178" s="9"/>
      <c r="AA178" s="9"/>
      <c r="AB178" s="9"/>
      <c r="AC178" s="9"/>
      <c r="AD178" s="9"/>
      <c r="AE178" s="9"/>
      <c r="AF178" s="9"/>
      <c r="AG178" s="9"/>
      <c r="AH178" s="244">
        <f t="shared" si="8"/>
        <v>0</v>
      </c>
      <c r="AI178" s="245"/>
      <c r="AJ178" s="9" t="s">
        <v>1881</v>
      </c>
      <c r="AK178" s="9"/>
      <c r="AL178" s="9"/>
      <c r="AM178" s="9"/>
      <c r="AN178" s="9"/>
      <c r="AO178" s="9"/>
      <c r="AP178" s="9"/>
      <c r="AQ178" s="9"/>
      <c r="AR178" s="9"/>
      <c r="AS178" s="246"/>
      <c r="AT178" s="269"/>
    </row>
    <row r="179" spans="1:46" s="231" customFormat="1" x14ac:dyDescent="0.2">
      <c r="A179" s="9"/>
      <c r="B179" s="9">
        <v>72861017</v>
      </c>
      <c r="C179" s="9" t="s">
        <v>2207</v>
      </c>
      <c r="D179" s="9" t="s">
        <v>1886</v>
      </c>
      <c r="E179" s="9" t="s">
        <v>2208</v>
      </c>
      <c r="F179" s="9" t="s">
        <v>1879</v>
      </c>
      <c r="G179" s="9" t="s">
        <v>1880</v>
      </c>
      <c r="H179" s="9"/>
      <c r="I179" s="9"/>
      <c r="J179" s="9"/>
      <c r="K179" s="9"/>
      <c r="L179" s="9"/>
      <c r="M179" s="9"/>
      <c r="N179" s="9"/>
      <c r="O179" s="9"/>
      <c r="P179" s="242">
        <f t="shared" si="9"/>
        <v>0</v>
      </c>
      <c r="Q179" s="9"/>
      <c r="R179" s="9"/>
      <c r="S179" s="9"/>
      <c r="T179" s="9"/>
      <c r="U179" s="9"/>
      <c r="V179" s="9"/>
      <c r="W179" s="9">
        <v>1</v>
      </c>
      <c r="X179" s="243">
        <v>43815</v>
      </c>
      <c r="Y179" s="244">
        <f t="shared" si="10"/>
        <v>1</v>
      </c>
      <c r="Z179" s="9"/>
      <c r="AA179" s="9"/>
      <c r="AB179" s="9"/>
      <c r="AC179" s="9"/>
      <c r="AD179" s="9"/>
      <c r="AE179" s="9"/>
      <c r="AF179" s="9"/>
      <c r="AG179" s="9"/>
      <c r="AH179" s="244">
        <f t="shared" si="8"/>
        <v>0</v>
      </c>
      <c r="AI179" s="245"/>
      <c r="AJ179" s="9" t="s">
        <v>1881</v>
      </c>
      <c r="AK179" s="9"/>
      <c r="AL179" s="9"/>
      <c r="AM179" s="9"/>
      <c r="AN179" s="9"/>
      <c r="AO179" s="9"/>
      <c r="AP179" s="9"/>
      <c r="AQ179" s="9"/>
      <c r="AR179" s="9"/>
      <c r="AS179" s="246"/>
      <c r="AT179" s="269"/>
    </row>
    <row r="180" spans="1:46" s="231" customFormat="1" ht="25.5" x14ac:dyDescent="0.2">
      <c r="A180" s="9"/>
      <c r="B180" s="9">
        <v>76755002</v>
      </c>
      <c r="C180" s="9" t="s">
        <v>2210</v>
      </c>
      <c r="D180" s="9" t="s">
        <v>2079</v>
      </c>
      <c r="E180" s="9" t="s">
        <v>2211</v>
      </c>
      <c r="F180" s="9" t="s">
        <v>1917</v>
      </c>
      <c r="G180" s="9" t="s">
        <v>1880</v>
      </c>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v>1</v>
      </c>
      <c r="AG180" s="243">
        <v>43469</v>
      </c>
      <c r="AH180" s="244">
        <f t="shared" si="8"/>
        <v>1</v>
      </c>
      <c r="AI180" s="245"/>
      <c r="AJ180" s="9" t="s">
        <v>1881</v>
      </c>
      <c r="AK180" s="9"/>
      <c r="AL180" s="9"/>
      <c r="AM180" s="9"/>
      <c r="AN180" s="9"/>
      <c r="AO180" s="9"/>
      <c r="AP180" s="9"/>
      <c r="AQ180" s="9"/>
      <c r="AR180" s="9"/>
      <c r="AS180" s="246"/>
      <c r="AT180" s="269"/>
    </row>
    <row r="181" spans="1:46" s="231" customFormat="1" ht="25.5" x14ac:dyDescent="0.2">
      <c r="A181" s="9"/>
      <c r="B181" s="9">
        <v>72656009</v>
      </c>
      <c r="C181" s="9" t="s">
        <v>2212</v>
      </c>
      <c r="D181" s="9" t="s">
        <v>1923</v>
      </c>
      <c r="E181" s="243" t="s">
        <v>2214</v>
      </c>
      <c r="F181" s="9" t="s">
        <v>1917</v>
      </c>
      <c r="G181" s="9" t="s">
        <v>1880</v>
      </c>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v>1</v>
      </c>
      <c r="AG181" s="243">
        <v>43473</v>
      </c>
      <c r="AH181" s="244">
        <f t="shared" si="8"/>
        <v>1</v>
      </c>
      <c r="AI181" s="245"/>
      <c r="AJ181" s="9" t="s">
        <v>1881</v>
      </c>
      <c r="AK181" s="9"/>
      <c r="AL181" s="9"/>
      <c r="AM181" s="9"/>
      <c r="AN181" s="9"/>
      <c r="AO181" s="9"/>
      <c r="AP181" s="9"/>
      <c r="AQ181" s="9"/>
      <c r="AR181" s="9"/>
      <c r="AS181" s="246"/>
      <c r="AT181" s="269"/>
    </row>
    <row r="182" spans="1:46" s="231" customFormat="1" ht="25.5" x14ac:dyDescent="0.2">
      <c r="A182" s="9"/>
      <c r="B182" s="9">
        <v>72859057</v>
      </c>
      <c r="C182" s="9" t="s">
        <v>2213</v>
      </c>
      <c r="D182" s="9" t="s">
        <v>1877</v>
      </c>
      <c r="E182" s="9" t="s">
        <v>2215</v>
      </c>
      <c r="F182" s="9" t="s">
        <v>1879</v>
      </c>
      <c r="G182" s="9" t="s">
        <v>1880</v>
      </c>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v>1</v>
      </c>
      <c r="AG182" s="243">
        <v>43473</v>
      </c>
      <c r="AH182" s="244">
        <f t="shared" si="8"/>
        <v>1</v>
      </c>
      <c r="AI182" s="245"/>
      <c r="AJ182" s="9" t="s">
        <v>1881</v>
      </c>
      <c r="AK182" s="9"/>
      <c r="AL182" s="9"/>
      <c r="AM182" s="9"/>
      <c r="AN182" s="9"/>
      <c r="AO182" s="9"/>
      <c r="AP182" s="9"/>
      <c r="AQ182" s="9"/>
      <c r="AR182" s="9"/>
      <c r="AS182" s="246"/>
      <c r="AT182" s="269"/>
    </row>
    <row r="183" spans="1:46" s="231" customFormat="1" ht="25.5" x14ac:dyDescent="0.2">
      <c r="A183" s="9"/>
      <c r="B183" s="9">
        <v>72626076</v>
      </c>
      <c r="C183" s="9" t="s">
        <v>2216</v>
      </c>
      <c r="D183" s="9" t="s">
        <v>1978</v>
      </c>
      <c r="E183" s="9" t="s">
        <v>2217</v>
      </c>
      <c r="F183" s="9" t="s">
        <v>1917</v>
      </c>
      <c r="G183" s="9" t="s">
        <v>1880</v>
      </c>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v>1</v>
      </c>
      <c r="AG183" s="243">
        <v>43474</v>
      </c>
      <c r="AH183" s="244">
        <f t="shared" si="8"/>
        <v>1</v>
      </c>
      <c r="AI183" s="245"/>
      <c r="AJ183" s="9" t="s">
        <v>1881</v>
      </c>
      <c r="AK183" s="9"/>
      <c r="AL183" s="9"/>
      <c r="AM183" s="9"/>
      <c r="AN183" s="9"/>
      <c r="AO183" s="9"/>
      <c r="AP183" s="9"/>
      <c r="AQ183" s="9"/>
      <c r="AR183" s="9"/>
      <c r="AS183" s="246"/>
      <c r="AT183" s="269"/>
    </row>
    <row r="184" spans="1:46" s="231" customFormat="1" ht="25.5" x14ac:dyDescent="0.2">
      <c r="A184" s="9"/>
      <c r="B184" s="9">
        <v>72626077</v>
      </c>
      <c r="C184" s="9" t="s">
        <v>2218</v>
      </c>
      <c r="D184" s="9" t="s">
        <v>1978</v>
      </c>
      <c r="E184" s="9" t="s">
        <v>2219</v>
      </c>
      <c r="F184" s="9" t="s">
        <v>1917</v>
      </c>
      <c r="G184" s="9" t="s">
        <v>1880</v>
      </c>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v>1</v>
      </c>
      <c r="AE184" s="9"/>
      <c r="AF184" s="9"/>
      <c r="AG184" s="243">
        <v>43474</v>
      </c>
      <c r="AH184" s="244">
        <f t="shared" si="8"/>
        <v>1</v>
      </c>
      <c r="AI184" s="245"/>
      <c r="AJ184" s="9" t="s">
        <v>1881</v>
      </c>
      <c r="AK184" s="9"/>
      <c r="AL184" s="9"/>
      <c r="AM184" s="9" t="s">
        <v>1257</v>
      </c>
      <c r="AN184" s="9"/>
      <c r="AO184" s="9"/>
      <c r="AP184" s="9"/>
      <c r="AQ184" s="9"/>
      <c r="AR184" s="9"/>
      <c r="AS184" s="246"/>
      <c r="AT184" s="269"/>
    </row>
    <row r="185" spans="1:46" s="231" customFormat="1" ht="25.5" x14ac:dyDescent="0.2">
      <c r="A185" s="9"/>
      <c r="B185" s="9">
        <v>72859033</v>
      </c>
      <c r="C185" s="9" t="s">
        <v>2220</v>
      </c>
      <c r="D185" s="9" t="s">
        <v>1877</v>
      </c>
      <c r="E185" s="9" t="s">
        <v>2221</v>
      </c>
      <c r="F185" s="9" t="s">
        <v>1879</v>
      </c>
      <c r="G185" s="9" t="s">
        <v>1880</v>
      </c>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v>1</v>
      </c>
      <c r="AG185" s="243">
        <v>43475</v>
      </c>
      <c r="AH185" s="244">
        <f t="shared" si="8"/>
        <v>1</v>
      </c>
      <c r="AI185" s="245"/>
      <c r="AJ185" s="9" t="s">
        <v>1881</v>
      </c>
      <c r="AK185" s="9"/>
      <c r="AL185" s="9"/>
      <c r="AM185" s="9"/>
      <c r="AN185" s="9"/>
      <c r="AO185" s="9"/>
      <c r="AP185" s="9"/>
      <c r="AQ185" s="9"/>
      <c r="AR185" s="9"/>
      <c r="AS185" s="246"/>
      <c r="AT185" s="269"/>
    </row>
    <row r="186" spans="1:46" s="231" customFormat="1" x14ac:dyDescent="0.2">
      <c r="A186" s="9"/>
      <c r="B186" s="9">
        <v>81701080</v>
      </c>
      <c r="C186" s="9" t="s">
        <v>2222</v>
      </c>
      <c r="D186" s="9" t="s">
        <v>2223</v>
      </c>
      <c r="E186" s="9" t="s">
        <v>2224</v>
      </c>
      <c r="F186" s="9" t="s">
        <v>2225</v>
      </c>
      <c r="G186" s="9" t="s">
        <v>1894</v>
      </c>
      <c r="H186" s="9"/>
      <c r="I186" s="9"/>
      <c r="J186" s="9"/>
      <c r="K186" s="9"/>
      <c r="L186" s="9"/>
      <c r="M186" s="9"/>
      <c r="N186" s="9"/>
      <c r="O186" s="9"/>
      <c r="P186" s="242">
        <f t="shared" si="9"/>
        <v>0</v>
      </c>
      <c r="Q186" s="9"/>
      <c r="R186" s="9"/>
      <c r="S186" s="9"/>
      <c r="T186" s="9"/>
      <c r="U186" s="9"/>
      <c r="V186" s="9"/>
      <c r="W186" s="9"/>
      <c r="X186" s="243"/>
      <c r="Y186" s="244">
        <f t="shared" si="10"/>
        <v>0</v>
      </c>
      <c r="Z186" s="9">
        <v>12</v>
      </c>
      <c r="AA186" s="9"/>
      <c r="AB186" s="9">
        <v>2</v>
      </c>
      <c r="AC186" s="9"/>
      <c r="AD186" s="9"/>
      <c r="AE186" s="9"/>
      <c r="AF186" s="9"/>
      <c r="AG186" s="243">
        <v>43476</v>
      </c>
      <c r="AH186" s="244">
        <f t="shared" si="8"/>
        <v>14</v>
      </c>
      <c r="AI186" s="245">
        <v>1</v>
      </c>
      <c r="AJ186" s="9" t="s">
        <v>1881</v>
      </c>
      <c r="AK186" s="9"/>
      <c r="AL186" s="9" t="s">
        <v>1268</v>
      </c>
      <c r="AM186" s="9" t="s">
        <v>1258</v>
      </c>
      <c r="AN186" s="9"/>
      <c r="AO186" s="9"/>
      <c r="AP186" s="9"/>
      <c r="AQ186" s="9"/>
      <c r="AR186" s="9"/>
      <c r="AS186" s="246"/>
      <c r="AT186" s="269"/>
    </row>
    <row r="187" spans="1:46" s="231" customFormat="1" x14ac:dyDescent="0.2">
      <c r="A187" s="9"/>
      <c r="B187" s="9">
        <v>76709029</v>
      </c>
      <c r="C187" s="9" t="s">
        <v>2226</v>
      </c>
      <c r="D187" s="9" t="s">
        <v>2227</v>
      </c>
      <c r="E187" s="9" t="s">
        <v>2228</v>
      </c>
      <c r="F187" s="9" t="s">
        <v>2225</v>
      </c>
      <c r="G187" s="9" t="s">
        <v>1894</v>
      </c>
      <c r="H187" s="9"/>
      <c r="I187" s="9"/>
      <c r="J187" s="9"/>
      <c r="K187" s="9"/>
      <c r="L187" s="9"/>
      <c r="M187" s="9"/>
      <c r="N187" s="9"/>
      <c r="O187" s="9"/>
      <c r="P187" s="242">
        <f t="shared" si="9"/>
        <v>0</v>
      </c>
      <c r="Q187" s="9"/>
      <c r="R187" s="9"/>
      <c r="S187" s="9"/>
      <c r="T187" s="9"/>
      <c r="U187" s="9"/>
      <c r="V187" s="9"/>
      <c r="W187" s="9"/>
      <c r="X187" s="243"/>
      <c r="Y187" s="244">
        <f t="shared" si="10"/>
        <v>0</v>
      </c>
      <c r="Z187" s="9">
        <v>2</v>
      </c>
      <c r="AA187" s="9"/>
      <c r="AB187" s="9">
        <v>6</v>
      </c>
      <c r="AC187" s="9"/>
      <c r="AD187" s="9"/>
      <c r="AE187" s="9"/>
      <c r="AF187" s="9"/>
      <c r="AG187" s="243">
        <v>43479</v>
      </c>
      <c r="AH187" s="244">
        <f t="shared" si="8"/>
        <v>8</v>
      </c>
      <c r="AI187" s="245">
        <v>0</v>
      </c>
      <c r="AJ187" s="9" t="s">
        <v>1881</v>
      </c>
      <c r="AK187" s="9"/>
      <c r="AL187" s="9" t="s">
        <v>1268</v>
      </c>
      <c r="AM187" s="9" t="s">
        <v>1258</v>
      </c>
      <c r="AN187" s="9"/>
      <c r="AO187" s="9"/>
      <c r="AP187" s="9"/>
      <c r="AQ187" s="9"/>
      <c r="AR187" s="9"/>
      <c r="AS187" s="246"/>
      <c r="AT187" s="269"/>
    </row>
    <row r="188" spans="1:46" s="231" customFormat="1" ht="25.5" x14ac:dyDescent="0.2">
      <c r="A188" s="9"/>
      <c r="B188" s="9">
        <v>72626078</v>
      </c>
      <c r="C188" s="9" t="s">
        <v>2229</v>
      </c>
      <c r="D188" s="9" t="s">
        <v>1978</v>
      </c>
      <c r="E188" s="9" t="s">
        <v>2230</v>
      </c>
      <c r="F188" s="9" t="s">
        <v>1917</v>
      </c>
      <c r="G188" s="9" t="s">
        <v>1880</v>
      </c>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v>1</v>
      </c>
      <c r="AG188" s="243">
        <v>43480</v>
      </c>
      <c r="AH188" s="244">
        <f t="shared" si="8"/>
        <v>1</v>
      </c>
      <c r="AI188" s="245"/>
      <c r="AJ188" s="9" t="s">
        <v>1881</v>
      </c>
      <c r="AK188" s="9"/>
      <c r="AL188" s="9"/>
      <c r="AM188" s="9"/>
      <c r="AN188" s="9"/>
      <c r="AO188" s="9"/>
      <c r="AP188" s="9"/>
      <c r="AQ188" s="9"/>
      <c r="AR188" s="9"/>
      <c r="AS188" s="246"/>
      <c r="AT188" s="269"/>
    </row>
    <row r="189" spans="1:46" s="231" customFormat="1" ht="25.5" x14ac:dyDescent="0.2">
      <c r="A189" s="9"/>
      <c r="B189" s="9">
        <v>76755006</v>
      </c>
      <c r="C189" s="9" t="s">
        <v>2231</v>
      </c>
      <c r="D189" s="9" t="s">
        <v>2079</v>
      </c>
      <c r="E189" s="9" t="s">
        <v>2232</v>
      </c>
      <c r="F189" s="9" t="s">
        <v>1917</v>
      </c>
      <c r="G189" s="9" t="s">
        <v>1880</v>
      </c>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v>1</v>
      </c>
      <c r="AG189" s="243">
        <v>43480</v>
      </c>
      <c r="AH189" s="244">
        <f t="shared" si="8"/>
        <v>1</v>
      </c>
      <c r="AI189" s="245"/>
      <c r="AJ189" s="9" t="s">
        <v>1881</v>
      </c>
      <c r="AK189" s="9"/>
      <c r="AL189" s="9"/>
      <c r="AM189" s="9"/>
      <c r="AN189" s="9"/>
      <c r="AO189" s="9"/>
      <c r="AP189" s="9"/>
      <c r="AQ189" s="9"/>
      <c r="AR189" s="9"/>
      <c r="AS189" s="246"/>
      <c r="AT189" s="269"/>
    </row>
    <row r="190" spans="1:46" s="231" customFormat="1" ht="25.5" x14ac:dyDescent="0.2">
      <c r="A190" s="9"/>
      <c r="B190" s="9">
        <v>76755003</v>
      </c>
      <c r="C190" s="9" t="s">
        <v>2233</v>
      </c>
      <c r="D190" s="9" t="s">
        <v>2079</v>
      </c>
      <c r="E190" s="9" t="s">
        <v>2234</v>
      </c>
      <c r="F190" s="9" t="s">
        <v>1917</v>
      </c>
      <c r="G190" s="9" t="s">
        <v>1880</v>
      </c>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v>1</v>
      </c>
      <c r="AG190" s="243">
        <v>43481</v>
      </c>
      <c r="AH190" s="244">
        <f t="shared" si="8"/>
        <v>1</v>
      </c>
      <c r="AI190" s="245"/>
      <c r="AJ190" s="9" t="s">
        <v>1881</v>
      </c>
      <c r="AK190" s="9"/>
      <c r="AL190" s="9"/>
      <c r="AM190" s="9"/>
      <c r="AN190" s="9"/>
      <c r="AO190" s="9"/>
      <c r="AP190" s="9"/>
      <c r="AQ190" s="9"/>
      <c r="AR190" s="9"/>
      <c r="AS190" s="246"/>
      <c r="AT190" s="269"/>
    </row>
    <row r="191" spans="1:46" s="231" customFormat="1" ht="25.5" x14ac:dyDescent="0.2">
      <c r="A191" s="9"/>
      <c r="B191" s="9">
        <v>76755004</v>
      </c>
      <c r="C191" s="9" t="s">
        <v>2235</v>
      </c>
      <c r="D191" s="9" t="s">
        <v>2079</v>
      </c>
      <c r="E191" s="9" t="s">
        <v>2236</v>
      </c>
      <c r="F191" s="9" t="s">
        <v>1917</v>
      </c>
      <c r="G191" s="9" t="s">
        <v>1880</v>
      </c>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v>1</v>
      </c>
      <c r="AC191" s="9"/>
      <c r="AD191" s="9"/>
      <c r="AE191" s="9"/>
      <c r="AF191" s="9"/>
      <c r="AG191" s="243">
        <v>43481</v>
      </c>
      <c r="AH191" s="244">
        <f t="shared" si="8"/>
        <v>1</v>
      </c>
      <c r="AI191" s="245"/>
      <c r="AJ191" s="9" t="s">
        <v>1881</v>
      </c>
      <c r="AK191" s="9"/>
      <c r="AL191" s="9"/>
      <c r="AM191" s="9" t="s">
        <v>1257</v>
      </c>
      <c r="AN191" s="9"/>
      <c r="AO191" s="9"/>
      <c r="AP191" s="9"/>
      <c r="AQ191" s="9"/>
      <c r="AR191" s="9"/>
      <c r="AS191" s="246"/>
      <c r="AT191" s="269"/>
    </row>
    <row r="192" spans="1:46" s="231" customFormat="1" x14ac:dyDescent="0.2">
      <c r="A192" s="9"/>
      <c r="B192" s="9">
        <v>77608081</v>
      </c>
      <c r="C192" s="9" t="s">
        <v>2237</v>
      </c>
      <c r="D192" s="9" t="s">
        <v>2238</v>
      </c>
      <c r="E192" s="9" t="s">
        <v>2239</v>
      </c>
      <c r="F192" s="9" t="s">
        <v>1879</v>
      </c>
      <c r="G192" s="9" t="s">
        <v>1880</v>
      </c>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v>1</v>
      </c>
      <c r="AG192" s="243">
        <v>43482</v>
      </c>
      <c r="AH192" s="244">
        <f t="shared" si="8"/>
        <v>1</v>
      </c>
      <c r="AI192" s="245"/>
      <c r="AJ192" s="9" t="s">
        <v>1881</v>
      </c>
      <c r="AK192" s="9"/>
      <c r="AL192" s="9"/>
      <c r="AM192" s="9"/>
      <c r="AN192" s="9"/>
      <c r="AO192" s="9"/>
      <c r="AP192" s="9"/>
      <c r="AQ192" s="9"/>
      <c r="AR192" s="9"/>
      <c r="AS192" s="246"/>
      <c r="AT192" s="269"/>
    </row>
    <row r="193" spans="1:46" s="231" customFormat="1" x14ac:dyDescent="0.2">
      <c r="A193" s="9"/>
      <c r="B193" s="387">
        <v>77608081</v>
      </c>
      <c r="C193" s="387" t="s">
        <v>2240</v>
      </c>
      <c r="D193" s="387" t="s">
        <v>2238</v>
      </c>
      <c r="E193" s="9" t="s">
        <v>2241</v>
      </c>
      <c r="F193" s="9" t="s">
        <v>1893</v>
      </c>
      <c r="G193" s="9" t="s">
        <v>1894</v>
      </c>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v>1</v>
      </c>
      <c r="AF193" s="9"/>
      <c r="AG193" s="243">
        <v>43482</v>
      </c>
      <c r="AH193" s="244">
        <f t="shared" si="8"/>
        <v>1</v>
      </c>
      <c r="AI193" s="245"/>
      <c r="AJ193" s="9" t="s">
        <v>1881</v>
      </c>
      <c r="AK193" s="9"/>
      <c r="AL193" s="9"/>
      <c r="AM193" s="9"/>
      <c r="AN193" s="9" t="s">
        <v>1899</v>
      </c>
      <c r="AO193" s="9"/>
      <c r="AP193" s="9"/>
      <c r="AQ193" s="9"/>
      <c r="AR193" s="9"/>
      <c r="AS193" s="246"/>
      <c r="AT193" s="269"/>
    </row>
    <row r="194" spans="1:46" s="231" customFormat="1" ht="25.5" x14ac:dyDescent="0.2">
      <c r="A194" s="9"/>
      <c r="B194" s="9">
        <v>72656019</v>
      </c>
      <c r="C194" s="9" t="s">
        <v>2242</v>
      </c>
      <c r="D194" s="9" t="s">
        <v>1923</v>
      </c>
      <c r="E194" s="9" t="s">
        <v>2243</v>
      </c>
      <c r="F194" s="9" t="s">
        <v>1917</v>
      </c>
      <c r="G194" s="9" t="s">
        <v>1880</v>
      </c>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v>1</v>
      </c>
      <c r="AG194" s="243">
        <v>43482</v>
      </c>
      <c r="AH194" s="244">
        <f t="shared" si="8"/>
        <v>1</v>
      </c>
      <c r="AI194" s="245"/>
      <c r="AJ194" s="9" t="s">
        <v>1881</v>
      </c>
      <c r="AK194" s="9"/>
      <c r="AL194" s="9"/>
      <c r="AM194" s="9"/>
      <c r="AN194" s="9"/>
      <c r="AO194" s="9"/>
      <c r="AP194" s="9"/>
      <c r="AQ194" s="9"/>
      <c r="AR194" s="9"/>
      <c r="AS194" s="246"/>
      <c r="AT194" s="269"/>
    </row>
    <row r="195" spans="1:46" s="231" customFormat="1" ht="25.5" x14ac:dyDescent="0.2">
      <c r="A195" s="9"/>
      <c r="B195" s="9">
        <v>72656022</v>
      </c>
      <c r="C195" s="9" t="s">
        <v>2244</v>
      </c>
      <c r="D195" s="9" t="s">
        <v>1923</v>
      </c>
      <c r="E195" s="9" t="s">
        <v>2245</v>
      </c>
      <c r="F195" s="9" t="s">
        <v>1917</v>
      </c>
      <c r="G195" s="9" t="s">
        <v>1880</v>
      </c>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v>1</v>
      </c>
      <c r="AG195" s="243">
        <v>43482</v>
      </c>
      <c r="AH195" s="244">
        <f t="shared" si="8"/>
        <v>1</v>
      </c>
      <c r="AI195" s="245"/>
      <c r="AJ195" s="9" t="s">
        <v>1881</v>
      </c>
      <c r="AK195" s="9"/>
      <c r="AL195" s="9"/>
      <c r="AM195" s="9"/>
      <c r="AN195" s="9"/>
      <c r="AO195" s="9"/>
      <c r="AP195" s="9"/>
      <c r="AQ195" s="9"/>
      <c r="AR195" s="9"/>
      <c r="AS195" s="246"/>
      <c r="AT195" s="269"/>
    </row>
    <row r="196" spans="1:46" s="231" customFormat="1" ht="25.5" x14ac:dyDescent="0.2">
      <c r="A196" s="9"/>
      <c r="B196" s="9">
        <v>72656023</v>
      </c>
      <c r="C196" s="9" t="s">
        <v>2246</v>
      </c>
      <c r="D196" s="9" t="s">
        <v>1923</v>
      </c>
      <c r="E196" s="9" t="s">
        <v>2247</v>
      </c>
      <c r="F196" s="9" t="s">
        <v>1917</v>
      </c>
      <c r="G196" s="9" t="s">
        <v>1880</v>
      </c>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v>1</v>
      </c>
      <c r="AG196" s="243">
        <v>43482</v>
      </c>
      <c r="AH196" s="244">
        <f t="shared" si="8"/>
        <v>1</v>
      </c>
      <c r="AI196" s="245"/>
      <c r="AJ196" s="9" t="s">
        <v>1881</v>
      </c>
      <c r="AK196" s="9"/>
      <c r="AL196" s="9"/>
      <c r="AM196" s="9"/>
      <c r="AN196" s="9"/>
      <c r="AO196" s="9"/>
      <c r="AP196" s="9"/>
      <c r="AQ196" s="9"/>
      <c r="AR196" s="9"/>
      <c r="AS196" s="246"/>
      <c r="AT196" s="269"/>
    </row>
    <row r="197" spans="1:46" s="231" customFormat="1" ht="25.5" x14ac:dyDescent="0.2">
      <c r="A197" s="9"/>
      <c r="B197" s="9">
        <v>76755005</v>
      </c>
      <c r="C197" s="9" t="s">
        <v>2248</v>
      </c>
      <c r="D197" s="9" t="s">
        <v>2079</v>
      </c>
      <c r="E197" s="9" t="s">
        <v>2249</v>
      </c>
      <c r="F197" s="9" t="s">
        <v>1917</v>
      </c>
      <c r="G197" s="9" t="s">
        <v>1880</v>
      </c>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v>1</v>
      </c>
      <c r="AG197" s="243">
        <v>43482</v>
      </c>
      <c r="AH197" s="244">
        <f t="shared" si="8"/>
        <v>1</v>
      </c>
      <c r="AI197" s="245"/>
      <c r="AJ197" s="9" t="s">
        <v>1881</v>
      </c>
      <c r="AK197" s="9"/>
      <c r="AL197" s="9"/>
      <c r="AM197" s="9"/>
      <c r="AN197" s="9"/>
      <c r="AO197" s="9"/>
      <c r="AP197" s="9"/>
      <c r="AQ197" s="9"/>
      <c r="AR197" s="9"/>
      <c r="AS197" s="246"/>
      <c r="AT197" s="269"/>
    </row>
    <row r="198" spans="1:46" s="231" customFormat="1" x14ac:dyDescent="0.2">
      <c r="A198" s="9"/>
      <c r="B198" s="9">
        <v>72855037</v>
      </c>
      <c r="C198" s="9" t="s">
        <v>2250</v>
      </c>
      <c r="D198" s="9" t="s">
        <v>2251</v>
      </c>
      <c r="E198" s="9" t="s">
        <v>2252</v>
      </c>
      <c r="F198" s="9" t="s">
        <v>1879</v>
      </c>
      <c r="G198" s="9" t="s">
        <v>1880</v>
      </c>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v>1</v>
      </c>
      <c r="AG198" s="243">
        <v>43487</v>
      </c>
      <c r="AH198" s="244">
        <f t="shared" si="8"/>
        <v>1</v>
      </c>
      <c r="AI198" s="245"/>
      <c r="AJ198" s="9" t="s">
        <v>1881</v>
      </c>
      <c r="AK198" s="9"/>
      <c r="AL198" s="9"/>
      <c r="AM198" s="9"/>
      <c r="AN198" s="9"/>
      <c r="AO198" s="9"/>
      <c r="AP198" s="9"/>
      <c r="AQ198" s="9"/>
      <c r="AR198" s="9"/>
      <c r="AS198" s="246"/>
      <c r="AT198" s="269"/>
    </row>
    <row r="199" spans="1:46" s="231" customFormat="1" ht="25.5" x14ac:dyDescent="0.2">
      <c r="A199" s="9"/>
      <c r="B199" s="9">
        <v>72860033</v>
      </c>
      <c r="C199" s="9" t="s">
        <v>2253</v>
      </c>
      <c r="D199" s="9" t="s">
        <v>1886</v>
      </c>
      <c r="E199" s="9" t="s">
        <v>2254</v>
      </c>
      <c r="F199" s="9" t="s">
        <v>1879</v>
      </c>
      <c r="G199" s="9" t="s">
        <v>1880</v>
      </c>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v>1</v>
      </c>
      <c r="AG199" s="243">
        <v>43488</v>
      </c>
      <c r="AH199" s="244">
        <f t="shared" si="8"/>
        <v>1</v>
      </c>
      <c r="AI199" s="245"/>
      <c r="AJ199" s="9" t="s">
        <v>1881</v>
      </c>
      <c r="AK199" s="9"/>
      <c r="AL199" s="9"/>
      <c r="AM199" s="9"/>
      <c r="AN199" s="9"/>
      <c r="AO199" s="9"/>
      <c r="AP199" s="9"/>
      <c r="AQ199" s="9"/>
      <c r="AR199" s="9"/>
      <c r="AS199" s="246"/>
      <c r="AT199" s="269"/>
    </row>
    <row r="200" spans="1:46" s="231" customFormat="1" ht="25.5" x14ac:dyDescent="0.2">
      <c r="A200" s="9"/>
      <c r="B200" s="9">
        <v>72860031</v>
      </c>
      <c r="C200" s="9" t="s">
        <v>2255</v>
      </c>
      <c r="D200" s="9" t="s">
        <v>1886</v>
      </c>
      <c r="E200" s="9" t="s">
        <v>2256</v>
      </c>
      <c r="F200" s="9" t="s">
        <v>1879</v>
      </c>
      <c r="G200" s="9" t="s">
        <v>1880</v>
      </c>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v>1</v>
      </c>
      <c r="AG200" s="243">
        <v>43488</v>
      </c>
      <c r="AH200" s="244">
        <f t="shared" si="8"/>
        <v>1</v>
      </c>
      <c r="AI200" s="245"/>
      <c r="AJ200" s="9" t="s">
        <v>1881</v>
      </c>
      <c r="AK200" s="9"/>
      <c r="AL200" s="9"/>
      <c r="AM200" s="9"/>
      <c r="AN200" s="9"/>
      <c r="AO200" s="9"/>
      <c r="AP200" s="9"/>
      <c r="AQ200" s="9"/>
      <c r="AR200" s="9"/>
      <c r="AS200" s="246"/>
      <c r="AT200" s="269"/>
    </row>
    <row r="201" spans="1:46" s="231" customFormat="1" ht="25.5" x14ac:dyDescent="0.2">
      <c r="A201" s="9"/>
      <c r="B201" s="387">
        <v>72860031</v>
      </c>
      <c r="C201" s="387" t="s">
        <v>2255</v>
      </c>
      <c r="D201" s="387" t="s">
        <v>1886</v>
      </c>
      <c r="E201" s="387" t="s">
        <v>2256</v>
      </c>
      <c r="F201" s="9" t="s">
        <v>1893</v>
      </c>
      <c r="G201" s="9" t="s">
        <v>1894</v>
      </c>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v>1</v>
      </c>
      <c r="AF201" s="9"/>
      <c r="AG201" s="243">
        <v>43488</v>
      </c>
      <c r="AH201" s="244">
        <f t="shared" si="8"/>
        <v>1</v>
      </c>
      <c r="AI201" s="245"/>
      <c r="AJ201" s="9" t="s">
        <v>1881</v>
      </c>
      <c r="AK201" s="9"/>
      <c r="AL201" s="9"/>
      <c r="AM201" s="9"/>
      <c r="AN201" s="9" t="s">
        <v>1899</v>
      </c>
      <c r="AO201" s="9"/>
      <c r="AP201" s="9"/>
      <c r="AQ201" s="9"/>
      <c r="AR201" s="9"/>
      <c r="AS201" s="246"/>
      <c r="AT201" s="269"/>
    </row>
    <row r="202" spans="1:46" s="231" customFormat="1" ht="25.5" x14ac:dyDescent="0.2">
      <c r="A202" s="9"/>
      <c r="B202" s="9">
        <v>72860032</v>
      </c>
      <c r="C202" s="9" t="s">
        <v>2257</v>
      </c>
      <c r="D202" s="9" t="s">
        <v>1886</v>
      </c>
      <c r="E202" s="9" t="s">
        <v>2258</v>
      </c>
      <c r="F202" s="9" t="s">
        <v>1879</v>
      </c>
      <c r="G202" s="9" t="s">
        <v>1880</v>
      </c>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v>1</v>
      </c>
      <c r="AG202" s="243">
        <v>43489</v>
      </c>
      <c r="AH202" s="244">
        <f t="shared" si="8"/>
        <v>1</v>
      </c>
      <c r="AI202" s="245"/>
      <c r="AJ202" s="9" t="s">
        <v>1881</v>
      </c>
      <c r="AK202" s="9"/>
      <c r="AL202" s="9"/>
      <c r="AM202" s="9"/>
      <c r="AN202" s="9"/>
      <c r="AO202" s="9"/>
      <c r="AP202" s="9"/>
      <c r="AQ202" s="9"/>
      <c r="AR202" s="9"/>
      <c r="AS202" s="246"/>
      <c r="AT202" s="269"/>
    </row>
    <row r="203" spans="1:46" s="231" customFormat="1" ht="25.5" x14ac:dyDescent="0.2">
      <c r="A203" s="9"/>
      <c r="B203" s="9">
        <v>72860036</v>
      </c>
      <c r="C203" s="9" t="s">
        <v>2259</v>
      </c>
      <c r="D203" s="9" t="s">
        <v>1886</v>
      </c>
      <c r="E203" s="9" t="s">
        <v>2260</v>
      </c>
      <c r="F203" s="9" t="s">
        <v>1879</v>
      </c>
      <c r="G203" s="9" t="s">
        <v>1880</v>
      </c>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v>1</v>
      </c>
      <c r="AG203" s="243">
        <v>43489</v>
      </c>
      <c r="AH203" s="244">
        <f t="shared" si="8"/>
        <v>1</v>
      </c>
      <c r="AI203" s="245"/>
      <c r="AJ203" s="9" t="s">
        <v>1881</v>
      </c>
      <c r="AK203" s="9"/>
      <c r="AL203" s="9"/>
      <c r="AM203" s="9"/>
      <c r="AN203" s="9"/>
      <c r="AO203" s="9"/>
      <c r="AP203" s="9"/>
      <c r="AQ203" s="9"/>
      <c r="AR203" s="9"/>
      <c r="AS203" s="246"/>
      <c r="AT203" s="269"/>
    </row>
    <row r="204" spans="1:46" s="231" customFormat="1" ht="25.5" x14ac:dyDescent="0.2">
      <c r="A204" s="9"/>
      <c r="B204" s="9">
        <v>72859059</v>
      </c>
      <c r="C204" s="9" t="s">
        <v>2261</v>
      </c>
      <c r="D204" s="9" t="s">
        <v>1877</v>
      </c>
      <c r="E204" s="9" t="s">
        <v>2262</v>
      </c>
      <c r="F204" s="9" t="s">
        <v>1879</v>
      </c>
      <c r="G204" s="9" t="s">
        <v>1880</v>
      </c>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v>1</v>
      </c>
      <c r="AG204" s="243">
        <v>43494</v>
      </c>
      <c r="AH204" s="244">
        <f t="shared" si="8"/>
        <v>1</v>
      </c>
      <c r="AI204" s="245"/>
      <c r="AJ204" s="9" t="s">
        <v>1881</v>
      </c>
      <c r="AK204" s="9"/>
      <c r="AL204" s="9"/>
      <c r="AM204" s="9"/>
      <c r="AN204" s="9"/>
      <c r="AO204" s="9"/>
      <c r="AP204" s="9"/>
      <c r="AQ204" s="9"/>
      <c r="AR204" s="9"/>
      <c r="AS204" s="246"/>
      <c r="AT204" s="269"/>
    </row>
    <row r="205" spans="1:46" s="231" customFormat="1" ht="25.5" x14ac:dyDescent="0.2">
      <c r="A205" s="9"/>
      <c r="B205" s="9">
        <v>76754035</v>
      </c>
      <c r="C205" s="9" t="s">
        <v>2263</v>
      </c>
      <c r="D205" s="9" t="s">
        <v>2264</v>
      </c>
      <c r="E205" s="9" t="s">
        <v>2265</v>
      </c>
      <c r="F205" s="9" t="s">
        <v>2225</v>
      </c>
      <c r="G205" s="9" t="s">
        <v>1894</v>
      </c>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v>1</v>
      </c>
      <c r="AF205" s="9"/>
      <c r="AG205" s="243">
        <v>43496</v>
      </c>
      <c r="AH205" s="244">
        <f t="shared" si="8"/>
        <v>1</v>
      </c>
      <c r="AI205" s="245"/>
      <c r="AJ205" s="9" t="s">
        <v>1881</v>
      </c>
      <c r="AK205" s="9"/>
      <c r="AL205" s="9"/>
      <c r="AM205" s="9"/>
      <c r="AN205" s="9" t="s">
        <v>1899</v>
      </c>
      <c r="AO205" s="9"/>
      <c r="AP205" s="9"/>
      <c r="AQ205" s="9"/>
      <c r="AR205" s="9"/>
      <c r="AS205" s="246"/>
      <c r="AT205" s="269"/>
    </row>
    <row r="206" spans="1:46" s="231" customFormat="1" ht="25.5" x14ac:dyDescent="0.2">
      <c r="A206" s="9"/>
      <c r="B206" s="387">
        <v>76754035</v>
      </c>
      <c r="C206" s="387" t="s">
        <v>2266</v>
      </c>
      <c r="D206" s="387" t="s">
        <v>2264</v>
      </c>
      <c r="E206" s="387" t="s">
        <v>2267</v>
      </c>
      <c r="F206" s="387" t="s">
        <v>2225</v>
      </c>
      <c r="G206" s="387" t="s">
        <v>1894</v>
      </c>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v>1</v>
      </c>
      <c r="AF206" s="9"/>
      <c r="AG206" s="243">
        <v>43496</v>
      </c>
      <c r="AH206" s="244">
        <f t="shared" ref="AH206:AH269" si="11">SUM($Z206:$AF206)</f>
        <v>1</v>
      </c>
      <c r="AI206" s="245"/>
      <c r="AJ206" s="9" t="s">
        <v>1881</v>
      </c>
      <c r="AK206" s="9"/>
      <c r="AL206" s="9"/>
      <c r="AM206" s="9"/>
      <c r="AN206" s="9" t="s">
        <v>1899</v>
      </c>
      <c r="AO206" s="9"/>
      <c r="AP206" s="9"/>
      <c r="AQ206" s="9"/>
      <c r="AR206" s="9"/>
      <c r="AS206" s="246"/>
      <c r="AT206" s="269"/>
    </row>
    <row r="207" spans="1:46" s="231" customFormat="1" ht="25.5" x14ac:dyDescent="0.2">
      <c r="A207" s="9"/>
      <c r="B207" s="9">
        <v>72859032</v>
      </c>
      <c r="C207" s="9" t="s">
        <v>2268</v>
      </c>
      <c r="D207" s="9" t="s">
        <v>1877</v>
      </c>
      <c r="E207" s="9" t="s">
        <v>2269</v>
      </c>
      <c r="F207" s="9" t="s">
        <v>1879</v>
      </c>
      <c r="G207" s="9" t="s">
        <v>1880</v>
      </c>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v>1</v>
      </c>
      <c r="AG207" s="243">
        <v>43500</v>
      </c>
      <c r="AH207" s="244">
        <f t="shared" si="11"/>
        <v>1</v>
      </c>
      <c r="AI207" s="245"/>
      <c r="AJ207" s="9" t="s">
        <v>1881</v>
      </c>
      <c r="AK207" s="9"/>
      <c r="AL207" s="9"/>
      <c r="AM207" s="9"/>
      <c r="AN207" s="9"/>
      <c r="AO207" s="9"/>
      <c r="AP207" s="9"/>
      <c r="AQ207" s="9"/>
      <c r="AR207" s="9"/>
      <c r="AS207" s="246"/>
      <c r="AT207" s="269"/>
    </row>
    <row r="208" spans="1:46" s="231" customFormat="1" x14ac:dyDescent="0.2">
      <c r="A208" s="9"/>
      <c r="B208" s="9">
        <v>72855036</v>
      </c>
      <c r="C208" s="9" t="s">
        <v>2270</v>
      </c>
      <c r="D208" s="9" t="s">
        <v>2251</v>
      </c>
      <c r="E208" s="9" t="s">
        <v>2271</v>
      </c>
      <c r="F208" s="9" t="s">
        <v>1879</v>
      </c>
      <c r="G208" s="9" t="s">
        <v>1880</v>
      </c>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v>1</v>
      </c>
      <c r="AG208" s="243">
        <v>43501</v>
      </c>
      <c r="AH208" s="244">
        <f t="shared" si="11"/>
        <v>1</v>
      </c>
      <c r="AI208" s="245"/>
      <c r="AJ208" s="9" t="s">
        <v>1881</v>
      </c>
      <c r="AK208" s="9"/>
      <c r="AL208" s="9"/>
      <c r="AM208" s="9"/>
      <c r="AN208" s="9"/>
      <c r="AO208" s="9"/>
      <c r="AP208" s="9"/>
      <c r="AQ208" s="9"/>
      <c r="AR208" s="9"/>
      <c r="AS208" s="246"/>
      <c r="AT208" s="269"/>
    </row>
    <row r="209" spans="1:46" s="231" customFormat="1" ht="39" customHeight="1" x14ac:dyDescent="0.2">
      <c r="A209" s="9"/>
      <c r="B209" s="9">
        <v>76755001</v>
      </c>
      <c r="C209" s="9" t="s">
        <v>2272</v>
      </c>
      <c r="D209" s="9" t="s">
        <v>2079</v>
      </c>
      <c r="E209" s="9" t="s">
        <v>2273</v>
      </c>
      <c r="F209" s="9" t="s">
        <v>1917</v>
      </c>
      <c r="G209" s="9" t="s">
        <v>1880</v>
      </c>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v>1</v>
      </c>
      <c r="AG209" s="243">
        <v>43502</v>
      </c>
      <c r="AH209" s="244">
        <f t="shared" si="11"/>
        <v>1</v>
      </c>
      <c r="AI209" s="245"/>
      <c r="AJ209" s="9" t="s">
        <v>1881</v>
      </c>
      <c r="AK209" s="9"/>
      <c r="AL209" s="9"/>
      <c r="AM209" s="9"/>
      <c r="AN209" s="9"/>
      <c r="AO209" s="9"/>
      <c r="AP209" s="9"/>
      <c r="AQ209" s="9"/>
      <c r="AR209" s="9"/>
      <c r="AS209" s="246"/>
      <c r="AT209" s="269"/>
    </row>
    <row r="210" spans="1:46" s="231" customFormat="1" ht="25.5" x14ac:dyDescent="0.2">
      <c r="A210" s="9"/>
      <c r="B210" s="9">
        <v>72626082</v>
      </c>
      <c r="C210" s="9" t="s">
        <v>2274</v>
      </c>
      <c r="D210" s="9" t="s">
        <v>1978</v>
      </c>
      <c r="E210" s="243" t="s">
        <v>2275</v>
      </c>
      <c r="F210" s="9" t="s">
        <v>1917</v>
      </c>
      <c r="G210" s="9" t="s">
        <v>1880</v>
      </c>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v>1</v>
      </c>
      <c r="AG210" s="243">
        <v>43509</v>
      </c>
      <c r="AH210" s="244">
        <f t="shared" si="11"/>
        <v>1</v>
      </c>
      <c r="AI210" s="245"/>
      <c r="AJ210" s="9" t="s">
        <v>1881</v>
      </c>
      <c r="AK210" s="9"/>
      <c r="AL210" s="9"/>
      <c r="AM210" s="9"/>
      <c r="AN210" s="9"/>
      <c r="AO210" s="9"/>
      <c r="AP210" s="9"/>
      <c r="AQ210" s="9"/>
      <c r="AR210" s="9"/>
      <c r="AS210" s="246"/>
      <c r="AT210" s="269"/>
    </row>
    <row r="211" spans="1:46" s="231" customFormat="1" ht="25.5" x14ac:dyDescent="0.2">
      <c r="A211" s="9"/>
      <c r="B211" s="9">
        <v>72859034</v>
      </c>
      <c r="C211" s="9" t="s">
        <v>2276</v>
      </c>
      <c r="D211" s="9" t="s">
        <v>1877</v>
      </c>
      <c r="E211" s="9" t="s">
        <v>2277</v>
      </c>
      <c r="F211" s="9" t="s">
        <v>1879</v>
      </c>
      <c r="G211" s="9" t="s">
        <v>1880</v>
      </c>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v>1</v>
      </c>
      <c r="AG211" s="243">
        <v>43510</v>
      </c>
      <c r="AH211" s="244">
        <f t="shared" si="11"/>
        <v>1</v>
      </c>
      <c r="AI211" s="245"/>
      <c r="AJ211" s="9" t="s">
        <v>1881</v>
      </c>
      <c r="AK211" s="9"/>
      <c r="AL211" s="9"/>
      <c r="AM211" s="9"/>
      <c r="AN211" s="9"/>
      <c r="AO211" s="9"/>
      <c r="AP211" s="9"/>
      <c r="AQ211" s="9"/>
      <c r="AR211" s="9"/>
      <c r="AS211" s="246"/>
      <c r="AT211" s="269"/>
    </row>
    <row r="212" spans="1:46" s="231" customFormat="1" ht="25.5" x14ac:dyDescent="0.2">
      <c r="A212" s="9"/>
      <c r="B212" s="9">
        <v>72859014</v>
      </c>
      <c r="C212" s="9" t="s">
        <v>2278</v>
      </c>
      <c r="D212" s="9" t="s">
        <v>1877</v>
      </c>
      <c r="E212" s="9" t="s">
        <v>2279</v>
      </c>
      <c r="F212" s="9" t="s">
        <v>1879</v>
      </c>
      <c r="G212" s="9" t="s">
        <v>1880</v>
      </c>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v>1</v>
      </c>
      <c r="AG212" s="243">
        <v>43510</v>
      </c>
      <c r="AH212" s="244">
        <f t="shared" si="11"/>
        <v>1</v>
      </c>
      <c r="AI212" s="245"/>
      <c r="AJ212" s="9" t="s">
        <v>1881</v>
      </c>
      <c r="AK212" s="9"/>
      <c r="AL212" s="9"/>
      <c r="AM212" s="9"/>
      <c r="AN212" s="9"/>
      <c r="AO212" s="9"/>
      <c r="AP212" s="9"/>
      <c r="AQ212" s="9"/>
      <c r="AR212" s="9"/>
      <c r="AS212" s="246"/>
      <c r="AT212" s="269"/>
    </row>
    <row r="213" spans="1:46" s="231" customFormat="1" ht="25.5" x14ac:dyDescent="0.2">
      <c r="A213" s="9"/>
      <c r="B213" s="9">
        <v>72860020</v>
      </c>
      <c r="C213" s="9" t="s">
        <v>2280</v>
      </c>
      <c r="D213" s="9" t="s">
        <v>1886</v>
      </c>
      <c r="E213" s="9" t="s">
        <v>2281</v>
      </c>
      <c r="F213" s="9" t="s">
        <v>1879</v>
      </c>
      <c r="G213" s="9" t="s">
        <v>1880</v>
      </c>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v>1</v>
      </c>
      <c r="AG213" s="243">
        <v>43511</v>
      </c>
      <c r="AH213" s="244">
        <f t="shared" si="11"/>
        <v>1</v>
      </c>
      <c r="AI213" s="245"/>
      <c r="AJ213" s="9" t="s">
        <v>1881</v>
      </c>
      <c r="AK213" s="9"/>
      <c r="AL213" s="9"/>
      <c r="AM213" s="9"/>
      <c r="AN213" s="9"/>
      <c r="AO213" s="9"/>
      <c r="AP213" s="9"/>
      <c r="AQ213" s="9"/>
      <c r="AR213" s="9"/>
      <c r="AS213" s="246"/>
      <c r="AT213" s="269"/>
    </row>
    <row r="214" spans="1:46" s="231" customFormat="1" x14ac:dyDescent="0.2">
      <c r="A214" s="9"/>
      <c r="B214" s="9">
        <v>72855035</v>
      </c>
      <c r="C214" s="9" t="s">
        <v>2282</v>
      </c>
      <c r="D214" s="9" t="s">
        <v>2251</v>
      </c>
      <c r="E214" s="9" t="s">
        <v>2283</v>
      </c>
      <c r="F214" s="9" t="s">
        <v>1879</v>
      </c>
      <c r="G214" s="9" t="s">
        <v>1880</v>
      </c>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v>1</v>
      </c>
      <c r="AG214" s="243">
        <v>43515</v>
      </c>
      <c r="AH214" s="244">
        <f t="shared" si="11"/>
        <v>1</v>
      </c>
      <c r="AI214" s="245"/>
      <c r="AJ214" s="9" t="s">
        <v>1881</v>
      </c>
      <c r="AK214" s="9"/>
      <c r="AL214" s="9"/>
      <c r="AM214" s="9"/>
      <c r="AN214" s="9"/>
      <c r="AO214" s="9"/>
      <c r="AP214" s="9"/>
      <c r="AQ214" s="9"/>
      <c r="AR214" s="9"/>
      <c r="AS214" s="246"/>
      <c r="AT214" s="269"/>
    </row>
    <row r="215" spans="1:46" s="231" customFormat="1" x14ac:dyDescent="0.2">
      <c r="A215" s="9"/>
      <c r="B215" s="387">
        <v>72855035</v>
      </c>
      <c r="C215" s="387" t="s">
        <v>2282</v>
      </c>
      <c r="D215" s="387" t="s">
        <v>2251</v>
      </c>
      <c r="E215" s="387" t="s">
        <v>2283</v>
      </c>
      <c r="F215" s="9" t="s">
        <v>1893</v>
      </c>
      <c r="G215" s="9" t="s">
        <v>1894</v>
      </c>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v>1</v>
      </c>
      <c r="AF215" s="9"/>
      <c r="AG215" s="243">
        <v>43515</v>
      </c>
      <c r="AH215" s="244">
        <f t="shared" si="11"/>
        <v>1</v>
      </c>
      <c r="AI215" s="245"/>
      <c r="AJ215" s="9" t="s">
        <v>1881</v>
      </c>
      <c r="AK215" s="9"/>
      <c r="AL215" s="9"/>
      <c r="AM215" s="9"/>
      <c r="AN215" s="9" t="s">
        <v>1899</v>
      </c>
      <c r="AO215" s="9"/>
      <c r="AP215" s="9"/>
      <c r="AQ215" s="9"/>
      <c r="AR215" s="9"/>
      <c r="AS215" s="246"/>
      <c r="AT215" s="269"/>
    </row>
    <row r="216" spans="1:46" s="231" customFormat="1" ht="25.5" x14ac:dyDescent="0.2">
      <c r="A216" s="9"/>
      <c r="B216" s="9">
        <v>72860034</v>
      </c>
      <c r="C216" s="9" t="s">
        <v>2284</v>
      </c>
      <c r="D216" s="9" t="s">
        <v>1886</v>
      </c>
      <c r="E216" s="9" t="s">
        <v>2285</v>
      </c>
      <c r="F216" s="9" t="s">
        <v>1879</v>
      </c>
      <c r="G216" s="9" t="s">
        <v>1880</v>
      </c>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v>1</v>
      </c>
      <c r="AG216" s="243">
        <v>43515</v>
      </c>
      <c r="AH216" s="244">
        <f t="shared" si="11"/>
        <v>1</v>
      </c>
      <c r="AI216" s="245"/>
      <c r="AJ216" s="9" t="s">
        <v>1881</v>
      </c>
      <c r="AK216" s="9"/>
      <c r="AL216" s="9"/>
      <c r="AM216" s="9"/>
      <c r="AN216" s="9"/>
      <c r="AO216" s="9"/>
      <c r="AP216" s="9"/>
      <c r="AQ216" s="9"/>
      <c r="AR216" s="9"/>
      <c r="AS216" s="246"/>
      <c r="AT216" s="269"/>
    </row>
    <row r="217" spans="1:46" s="231" customFormat="1" ht="25.5" x14ac:dyDescent="0.2">
      <c r="A217" s="9"/>
      <c r="B217" s="387">
        <v>72860034</v>
      </c>
      <c r="C217" s="387" t="s">
        <v>2284</v>
      </c>
      <c r="D217" s="387" t="s">
        <v>1886</v>
      </c>
      <c r="E217" s="387" t="s">
        <v>2285</v>
      </c>
      <c r="F217" s="9" t="s">
        <v>1893</v>
      </c>
      <c r="G217" s="9" t="s">
        <v>1894</v>
      </c>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v>1</v>
      </c>
      <c r="AF217" s="9"/>
      <c r="AG217" s="243">
        <v>43515</v>
      </c>
      <c r="AH217" s="244">
        <f t="shared" si="11"/>
        <v>1</v>
      </c>
      <c r="AI217" s="245"/>
      <c r="AJ217" s="9" t="s">
        <v>1881</v>
      </c>
      <c r="AK217" s="9"/>
      <c r="AL217" s="9"/>
      <c r="AM217" s="9"/>
      <c r="AN217" s="9" t="s">
        <v>1899</v>
      </c>
      <c r="AO217" s="9"/>
      <c r="AP217" s="9"/>
      <c r="AQ217" s="9"/>
      <c r="AR217" s="9"/>
      <c r="AS217" s="246"/>
      <c r="AT217" s="269"/>
    </row>
    <row r="218" spans="1:46" s="231" customFormat="1" ht="25.5" x14ac:dyDescent="0.2">
      <c r="A218" s="9"/>
      <c r="B218" s="9">
        <v>72860035</v>
      </c>
      <c r="C218" s="9" t="s">
        <v>2286</v>
      </c>
      <c r="D218" s="9" t="s">
        <v>1886</v>
      </c>
      <c r="E218" s="9" t="s">
        <v>2287</v>
      </c>
      <c r="F218" s="9" t="s">
        <v>1879</v>
      </c>
      <c r="G218" s="9" t="s">
        <v>1880</v>
      </c>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v>1</v>
      </c>
      <c r="AG218" s="243">
        <v>43517</v>
      </c>
      <c r="AH218" s="244">
        <f t="shared" si="11"/>
        <v>1</v>
      </c>
      <c r="AI218" s="245"/>
      <c r="AJ218" s="9" t="s">
        <v>1881</v>
      </c>
      <c r="AK218" s="9"/>
      <c r="AL218" s="9"/>
      <c r="AM218" s="9"/>
      <c r="AN218" s="9"/>
      <c r="AO218" s="9"/>
      <c r="AP218" s="9"/>
      <c r="AQ218" s="9"/>
      <c r="AR218" s="9"/>
      <c r="AS218" s="246"/>
      <c r="AT218" s="269"/>
    </row>
    <row r="219" spans="1:46" s="231" customFormat="1" ht="25.5" x14ac:dyDescent="0.2">
      <c r="A219" s="9"/>
      <c r="B219" s="9">
        <v>72859035</v>
      </c>
      <c r="C219" s="9" t="s">
        <v>2288</v>
      </c>
      <c r="D219" s="9" t="s">
        <v>1877</v>
      </c>
      <c r="E219" s="9" t="s">
        <v>2289</v>
      </c>
      <c r="F219" s="9" t="s">
        <v>1879</v>
      </c>
      <c r="G219" s="9" t="s">
        <v>1880</v>
      </c>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v>1</v>
      </c>
      <c r="AG219" s="243">
        <v>43517</v>
      </c>
      <c r="AH219" s="244">
        <f t="shared" si="11"/>
        <v>1</v>
      </c>
      <c r="AI219" s="245"/>
      <c r="AJ219" s="9" t="s">
        <v>1881</v>
      </c>
      <c r="AK219" s="9"/>
      <c r="AL219" s="9"/>
      <c r="AM219" s="9"/>
      <c r="AN219" s="9"/>
      <c r="AO219" s="9"/>
      <c r="AP219" s="9"/>
      <c r="AQ219" s="9"/>
      <c r="AR219" s="9"/>
      <c r="AS219" s="246"/>
      <c r="AT219" s="269"/>
    </row>
    <row r="220" spans="1:46" s="231" customFormat="1" ht="25.5" x14ac:dyDescent="0.2">
      <c r="A220" s="9"/>
      <c r="B220" s="9">
        <v>72859036</v>
      </c>
      <c r="C220" s="9" t="s">
        <v>2290</v>
      </c>
      <c r="D220" s="9" t="s">
        <v>1877</v>
      </c>
      <c r="E220" s="9" t="s">
        <v>2291</v>
      </c>
      <c r="F220" s="9" t="s">
        <v>1879</v>
      </c>
      <c r="G220" s="9" t="s">
        <v>1880</v>
      </c>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v>1</v>
      </c>
      <c r="AG220" s="243">
        <v>43517</v>
      </c>
      <c r="AH220" s="244">
        <f t="shared" si="11"/>
        <v>1</v>
      </c>
      <c r="AI220" s="245"/>
      <c r="AJ220" s="9" t="s">
        <v>1881</v>
      </c>
      <c r="AK220" s="9"/>
      <c r="AL220" s="9"/>
      <c r="AM220" s="9"/>
      <c r="AN220" s="9"/>
      <c r="AO220" s="9"/>
      <c r="AP220" s="9"/>
      <c r="AQ220" s="9"/>
      <c r="AR220" s="9"/>
      <c r="AS220" s="246"/>
      <c r="AT220" s="269"/>
    </row>
    <row r="221" spans="1:46" s="231" customFormat="1" ht="25.5" x14ac:dyDescent="0.2">
      <c r="A221" s="9"/>
      <c r="B221" s="9">
        <v>72859016</v>
      </c>
      <c r="C221" s="9" t="s">
        <v>2292</v>
      </c>
      <c r="D221" s="9" t="s">
        <v>1877</v>
      </c>
      <c r="E221" s="9" t="s">
        <v>2293</v>
      </c>
      <c r="F221" s="9" t="s">
        <v>1879</v>
      </c>
      <c r="G221" s="9" t="s">
        <v>1880</v>
      </c>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v>1</v>
      </c>
      <c r="AG221" s="243">
        <v>43518</v>
      </c>
      <c r="AH221" s="244">
        <f t="shared" si="11"/>
        <v>1</v>
      </c>
      <c r="AI221" s="245"/>
      <c r="AJ221" s="9" t="s">
        <v>1881</v>
      </c>
      <c r="AK221" s="9"/>
      <c r="AL221" s="9"/>
      <c r="AM221" s="9"/>
      <c r="AN221" s="9"/>
      <c r="AO221" s="9"/>
      <c r="AP221" s="9"/>
      <c r="AQ221" s="9"/>
      <c r="AR221" s="9"/>
      <c r="AS221" s="246"/>
      <c r="AT221" s="269"/>
    </row>
    <row r="222" spans="1:46" s="231" customFormat="1" ht="25.5" x14ac:dyDescent="0.2">
      <c r="A222" s="9"/>
      <c r="B222" s="9">
        <v>72859056</v>
      </c>
      <c r="C222" s="9" t="s">
        <v>2294</v>
      </c>
      <c r="D222" s="9" t="s">
        <v>1877</v>
      </c>
      <c r="E222" s="9" t="s">
        <v>2295</v>
      </c>
      <c r="F222" s="9" t="s">
        <v>1879</v>
      </c>
      <c r="G222" s="9" t="s">
        <v>1880</v>
      </c>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v>1</v>
      </c>
      <c r="AG222" s="243">
        <v>43521</v>
      </c>
      <c r="AH222" s="244">
        <f t="shared" si="11"/>
        <v>1</v>
      </c>
      <c r="AI222" s="245"/>
      <c r="AJ222" s="9" t="s">
        <v>1881</v>
      </c>
      <c r="AK222" s="9"/>
      <c r="AL222" s="9"/>
      <c r="AM222" s="9"/>
      <c r="AN222" s="9"/>
      <c r="AO222" s="9"/>
      <c r="AP222" s="9"/>
      <c r="AQ222" s="9"/>
      <c r="AR222" s="9"/>
      <c r="AS222" s="246"/>
      <c r="AT222" s="269"/>
    </row>
    <row r="223" spans="1:46" s="231" customFormat="1" ht="25.5" x14ac:dyDescent="0.2">
      <c r="A223" s="9"/>
      <c r="B223" s="9">
        <v>72859015</v>
      </c>
      <c r="C223" s="9" t="s">
        <v>2296</v>
      </c>
      <c r="D223" s="9" t="s">
        <v>1877</v>
      </c>
      <c r="E223" s="9" t="s">
        <v>2297</v>
      </c>
      <c r="F223" s="9" t="s">
        <v>1879</v>
      </c>
      <c r="G223" s="9" t="s">
        <v>1880</v>
      </c>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v>1</v>
      </c>
      <c r="AG223" s="243">
        <v>43521</v>
      </c>
      <c r="AH223" s="244">
        <f t="shared" si="11"/>
        <v>1</v>
      </c>
      <c r="AI223" s="245"/>
      <c r="AJ223" s="9" t="s">
        <v>1881</v>
      </c>
      <c r="AK223" s="9"/>
      <c r="AL223" s="9"/>
      <c r="AM223" s="9"/>
      <c r="AN223" s="9"/>
      <c r="AO223" s="9"/>
      <c r="AP223" s="9"/>
      <c r="AQ223" s="9"/>
      <c r="AR223" s="9"/>
      <c r="AS223" s="246"/>
      <c r="AT223" s="269"/>
    </row>
    <row r="224" spans="1:46" s="231" customFormat="1" x14ac:dyDescent="0.2">
      <c r="A224" s="9"/>
      <c r="B224" s="9">
        <v>72654006</v>
      </c>
      <c r="C224" s="9" t="s">
        <v>2298</v>
      </c>
      <c r="D224" s="9" t="s">
        <v>2299</v>
      </c>
      <c r="E224" s="9" t="s">
        <v>2300</v>
      </c>
      <c r="F224" s="9" t="s">
        <v>2225</v>
      </c>
      <c r="G224" s="9" t="s">
        <v>1880</v>
      </c>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v>1</v>
      </c>
      <c r="AG224" s="243">
        <v>43523</v>
      </c>
      <c r="AH224" s="244">
        <f t="shared" si="11"/>
        <v>1</v>
      </c>
      <c r="AI224" s="245"/>
      <c r="AJ224" s="9" t="s">
        <v>1881</v>
      </c>
      <c r="AK224" s="9"/>
      <c r="AL224" s="9"/>
      <c r="AM224" s="9"/>
      <c r="AN224" s="9"/>
      <c r="AO224" s="9"/>
      <c r="AP224" s="9"/>
      <c r="AQ224" s="9"/>
      <c r="AR224" s="9"/>
      <c r="AS224" s="246"/>
      <c r="AT224" s="269"/>
    </row>
    <row r="225" spans="1:46" s="231" customFormat="1" x14ac:dyDescent="0.2">
      <c r="A225" s="9"/>
      <c r="B225" s="9">
        <v>72654003</v>
      </c>
      <c r="C225" s="9" t="s">
        <v>2301</v>
      </c>
      <c r="D225" s="9" t="s">
        <v>2299</v>
      </c>
      <c r="E225" s="9" t="s">
        <v>2302</v>
      </c>
      <c r="F225" s="9" t="s">
        <v>2225</v>
      </c>
      <c r="G225" s="9" t="s">
        <v>1880</v>
      </c>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v>1</v>
      </c>
      <c r="AG225" s="243">
        <v>43523</v>
      </c>
      <c r="AH225" s="244">
        <f t="shared" si="11"/>
        <v>1</v>
      </c>
      <c r="AI225" s="245"/>
      <c r="AJ225" s="9" t="s">
        <v>1881</v>
      </c>
      <c r="AK225" s="9"/>
      <c r="AL225" s="9"/>
      <c r="AM225" s="9"/>
      <c r="AN225" s="9"/>
      <c r="AO225" s="9"/>
      <c r="AP225" s="9"/>
      <c r="AQ225" s="9"/>
      <c r="AR225" s="9"/>
      <c r="AS225" s="246"/>
      <c r="AT225" s="269"/>
    </row>
    <row r="226" spans="1:46" s="231" customFormat="1" ht="25.5" x14ac:dyDescent="0.2">
      <c r="A226" s="9"/>
      <c r="B226" s="9">
        <v>72859038</v>
      </c>
      <c r="C226" s="9" t="s">
        <v>2303</v>
      </c>
      <c r="D226" s="9" t="s">
        <v>1877</v>
      </c>
      <c r="E226" s="9" t="s">
        <v>2304</v>
      </c>
      <c r="F226" s="9" t="s">
        <v>1879</v>
      </c>
      <c r="G226" s="9" t="s">
        <v>1880</v>
      </c>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v>1</v>
      </c>
      <c r="AG226" s="243">
        <v>43523</v>
      </c>
      <c r="AH226" s="244">
        <f t="shared" si="11"/>
        <v>1</v>
      </c>
      <c r="AI226" s="245"/>
      <c r="AJ226" s="9" t="s">
        <v>1881</v>
      </c>
      <c r="AK226" s="9"/>
      <c r="AL226" s="9"/>
      <c r="AM226" s="9"/>
      <c r="AN226" s="9"/>
      <c r="AO226" s="9"/>
      <c r="AP226" s="9"/>
      <c r="AQ226" s="9"/>
      <c r="AR226" s="9"/>
      <c r="AS226" s="246"/>
      <c r="AT226" s="269"/>
    </row>
    <row r="227" spans="1:46" s="231" customFormat="1" x14ac:dyDescent="0.2">
      <c r="A227" s="9"/>
      <c r="B227" s="9">
        <v>72654008</v>
      </c>
      <c r="C227" s="9" t="s">
        <v>2305</v>
      </c>
      <c r="D227" s="9" t="s">
        <v>2299</v>
      </c>
      <c r="E227" s="9" t="s">
        <v>2306</v>
      </c>
      <c r="F227" s="9" t="s">
        <v>2225</v>
      </c>
      <c r="G227" s="9" t="s">
        <v>1880</v>
      </c>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v>1</v>
      </c>
      <c r="AG227" s="243">
        <v>43524</v>
      </c>
      <c r="AH227" s="244">
        <f t="shared" si="11"/>
        <v>1</v>
      </c>
      <c r="AI227" s="245"/>
      <c r="AJ227" s="9" t="s">
        <v>1881</v>
      </c>
      <c r="AK227" s="9"/>
      <c r="AL227" s="9"/>
      <c r="AM227" s="9"/>
      <c r="AN227" s="9"/>
      <c r="AO227" s="9"/>
      <c r="AP227" s="9"/>
      <c r="AQ227" s="9"/>
      <c r="AR227" s="9"/>
      <c r="AS227" s="246"/>
      <c r="AT227" s="269"/>
    </row>
    <row r="228" spans="1:46" s="231" customFormat="1" x14ac:dyDescent="0.2">
      <c r="A228" s="9"/>
      <c r="B228" s="9">
        <v>72654007</v>
      </c>
      <c r="C228" s="9" t="s">
        <v>2307</v>
      </c>
      <c r="D228" s="9" t="s">
        <v>2299</v>
      </c>
      <c r="E228" s="9" t="s">
        <v>2308</v>
      </c>
      <c r="F228" s="9" t="s">
        <v>2225</v>
      </c>
      <c r="G228" s="9" t="s">
        <v>1880</v>
      </c>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v>1</v>
      </c>
      <c r="AG228" s="243">
        <v>43524</v>
      </c>
      <c r="AH228" s="244">
        <f t="shared" si="11"/>
        <v>1</v>
      </c>
      <c r="AI228" s="245"/>
      <c r="AJ228" s="9" t="s">
        <v>1881</v>
      </c>
      <c r="AK228" s="9"/>
      <c r="AL228" s="9"/>
      <c r="AM228" s="9"/>
      <c r="AN228" s="9"/>
      <c r="AO228" s="9"/>
      <c r="AP228" s="9"/>
      <c r="AQ228" s="9"/>
      <c r="AR228" s="9"/>
      <c r="AS228" s="246"/>
      <c r="AT228" s="269"/>
    </row>
    <row r="229" spans="1:46" s="231" customFormat="1" x14ac:dyDescent="0.2">
      <c r="A229" s="9"/>
      <c r="B229" s="9">
        <v>72654005</v>
      </c>
      <c r="C229" s="9" t="s">
        <v>2309</v>
      </c>
      <c r="D229" s="9" t="s">
        <v>2299</v>
      </c>
      <c r="E229" s="9" t="s">
        <v>2310</v>
      </c>
      <c r="F229" s="9" t="s">
        <v>2225</v>
      </c>
      <c r="G229" s="9" t="s">
        <v>1880</v>
      </c>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v>1</v>
      </c>
      <c r="AG229" s="243">
        <v>43524</v>
      </c>
      <c r="AH229" s="244">
        <f t="shared" si="11"/>
        <v>1</v>
      </c>
      <c r="AI229" s="245"/>
      <c r="AJ229" s="9" t="s">
        <v>1881</v>
      </c>
      <c r="AK229" s="9"/>
      <c r="AL229" s="9"/>
      <c r="AM229" s="9"/>
      <c r="AN229" s="9"/>
      <c r="AO229" s="9"/>
      <c r="AP229" s="9"/>
      <c r="AQ229" s="9"/>
      <c r="AR229" s="9"/>
      <c r="AS229" s="246"/>
      <c r="AT229" s="269"/>
    </row>
    <row r="230" spans="1:46" s="231" customFormat="1" x14ac:dyDescent="0.2">
      <c r="A230" s="9"/>
      <c r="B230" s="9">
        <v>72654004</v>
      </c>
      <c r="C230" s="9" t="s">
        <v>2311</v>
      </c>
      <c r="D230" s="9" t="s">
        <v>2299</v>
      </c>
      <c r="E230" s="9" t="s">
        <v>2312</v>
      </c>
      <c r="F230" s="9" t="s">
        <v>2225</v>
      </c>
      <c r="G230" s="9" t="s">
        <v>1880</v>
      </c>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v>1</v>
      </c>
      <c r="AG230" s="243">
        <v>43524</v>
      </c>
      <c r="AH230" s="244">
        <f t="shared" si="11"/>
        <v>1</v>
      </c>
      <c r="AI230" s="245"/>
      <c r="AJ230" s="9" t="s">
        <v>1881</v>
      </c>
      <c r="AK230" s="9"/>
      <c r="AL230" s="9"/>
      <c r="AM230" s="9"/>
      <c r="AN230" s="9"/>
      <c r="AO230" s="9"/>
      <c r="AP230" s="9"/>
      <c r="AQ230" s="9"/>
      <c r="AR230" s="9"/>
      <c r="AS230" s="246"/>
      <c r="AT230" s="269"/>
    </row>
    <row r="231" spans="1:46" s="231" customFormat="1" x14ac:dyDescent="0.2">
      <c r="A231" s="9"/>
      <c r="B231" s="9">
        <v>72654002</v>
      </c>
      <c r="C231" s="9" t="s">
        <v>2313</v>
      </c>
      <c r="D231" s="9" t="s">
        <v>2299</v>
      </c>
      <c r="E231" s="9" t="s">
        <v>2314</v>
      </c>
      <c r="F231" s="9" t="s">
        <v>2225</v>
      </c>
      <c r="G231" s="9" t="s">
        <v>1880</v>
      </c>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v>1</v>
      </c>
      <c r="AG231" s="243">
        <v>43524</v>
      </c>
      <c r="AH231" s="244">
        <f t="shared" si="11"/>
        <v>1</v>
      </c>
      <c r="AI231" s="245"/>
      <c r="AJ231" s="9" t="s">
        <v>1881</v>
      </c>
      <c r="AK231" s="9"/>
      <c r="AL231" s="9"/>
      <c r="AM231" s="9"/>
      <c r="AN231" s="9"/>
      <c r="AO231" s="9"/>
      <c r="AP231" s="9"/>
      <c r="AQ231" s="9"/>
      <c r="AR231" s="9"/>
      <c r="AS231" s="246"/>
      <c r="AT231" s="269"/>
    </row>
    <row r="232" spans="1:46" s="231" customFormat="1" x14ac:dyDescent="0.2">
      <c r="A232" s="9"/>
      <c r="B232" s="9">
        <v>72654001</v>
      </c>
      <c r="C232" s="9" t="s">
        <v>2315</v>
      </c>
      <c r="D232" s="9" t="s">
        <v>2299</v>
      </c>
      <c r="E232" s="9" t="s">
        <v>2316</v>
      </c>
      <c r="F232" s="9" t="s">
        <v>2225</v>
      </c>
      <c r="G232" s="9" t="s">
        <v>1880</v>
      </c>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v>1</v>
      </c>
      <c r="AG232" s="243">
        <v>43524</v>
      </c>
      <c r="AH232" s="244">
        <f t="shared" si="11"/>
        <v>1</v>
      </c>
      <c r="AI232" s="245"/>
      <c r="AJ232" s="9" t="s">
        <v>1881</v>
      </c>
      <c r="AK232" s="9"/>
      <c r="AL232" s="9"/>
      <c r="AM232" s="9"/>
      <c r="AN232" s="9"/>
      <c r="AO232" s="9"/>
      <c r="AP232" s="9"/>
      <c r="AQ232" s="9"/>
      <c r="AR232" s="9"/>
      <c r="AS232" s="246"/>
      <c r="AT232" s="269"/>
    </row>
    <row r="233" spans="1:46" s="231" customFormat="1" ht="25.5" x14ac:dyDescent="0.2">
      <c r="A233" s="9"/>
      <c r="B233" s="9">
        <v>72859058</v>
      </c>
      <c r="C233" s="9" t="s">
        <v>2317</v>
      </c>
      <c r="D233" s="9" t="s">
        <v>1877</v>
      </c>
      <c r="E233" s="9" t="s">
        <v>2318</v>
      </c>
      <c r="F233" s="9" t="s">
        <v>1879</v>
      </c>
      <c r="G233" s="9" t="s">
        <v>1880</v>
      </c>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v>1</v>
      </c>
      <c r="AG233" s="243">
        <v>43514</v>
      </c>
      <c r="AH233" s="244">
        <f t="shared" si="11"/>
        <v>1</v>
      </c>
      <c r="AI233" s="245"/>
      <c r="AJ233" s="9" t="s">
        <v>1881</v>
      </c>
      <c r="AK233" s="9"/>
      <c r="AL233" s="9"/>
      <c r="AM233" s="9"/>
      <c r="AN233" s="9"/>
      <c r="AO233" s="9"/>
      <c r="AP233" s="9"/>
      <c r="AQ233" s="9"/>
      <c r="AR233" s="9"/>
      <c r="AS233" s="246"/>
      <c r="AT233" s="269"/>
    </row>
    <row r="234" spans="1:46" s="231" customFormat="1" ht="25.5" x14ac:dyDescent="0.2">
      <c r="A234" s="9"/>
      <c r="B234" s="9">
        <v>72860018</v>
      </c>
      <c r="C234" s="9" t="s">
        <v>2319</v>
      </c>
      <c r="D234" s="9" t="s">
        <v>1886</v>
      </c>
      <c r="E234" s="9" t="s">
        <v>2320</v>
      </c>
      <c r="F234" s="9" t="s">
        <v>1879</v>
      </c>
      <c r="G234" s="9" t="s">
        <v>1880</v>
      </c>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v>1</v>
      </c>
      <c r="AG234" s="243">
        <v>43525</v>
      </c>
      <c r="AH234" s="244">
        <f t="shared" si="11"/>
        <v>1</v>
      </c>
      <c r="AI234" s="245"/>
      <c r="AJ234" s="9" t="s">
        <v>1881</v>
      </c>
      <c r="AK234" s="9"/>
      <c r="AL234" s="9"/>
      <c r="AM234" s="9"/>
      <c r="AN234" s="9"/>
      <c r="AO234" s="9"/>
      <c r="AP234" s="9"/>
      <c r="AQ234" s="9"/>
      <c r="AR234" s="9"/>
      <c r="AS234" s="246"/>
      <c r="AT234" s="269"/>
    </row>
    <row r="235" spans="1:46" s="231" customFormat="1" ht="25.5" x14ac:dyDescent="0.2">
      <c r="A235" s="9"/>
      <c r="B235" s="9">
        <v>72860021</v>
      </c>
      <c r="C235" s="9" t="s">
        <v>2321</v>
      </c>
      <c r="D235" s="9" t="s">
        <v>1886</v>
      </c>
      <c r="E235" s="9" t="s">
        <v>2322</v>
      </c>
      <c r="F235" s="9" t="s">
        <v>1879</v>
      </c>
      <c r="G235" s="9" t="s">
        <v>1880</v>
      </c>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v>1</v>
      </c>
      <c r="AG235" s="243">
        <v>43529</v>
      </c>
      <c r="AH235" s="244">
        <f t="shared" si="11"/>
        <v>1</v>
      </c>
      <c r="AI235" s="245"/>
      <c r="AJ235" s="9" t="s">
        <v>1881</v>
      </c>
      <c r="AK235" s="9"/>
      <c r="AL235" s="9"/>
      <c r="AM235" s="9"/>
      <c r="AN235" s="9"/>
      <c r="AO235" s="9"/>
      <c r="AP235" s="9"/>
      <c r="AQ235" s="9"/>
      <c r="AR235" s="9"/>
      <c r="AS235" s="246"/>
      <c r="AT235" s="269"/>
    </row>
    <row r="236" spans="1:46" s="231" customFormat="1" ht="25.5" x14ac:dyDescent="0.2">
      <c r="A236" s="9"/>
      <c r="B236" s="9">
        <v>72859039</v>
      </c>
      <c r="C236" s="9" t="s">
        <v>2323</v>
      </c>
      <c r="D236" s="9" t="s">
        <v>1877</v>
      </c>
      <c r="E236" s="9" t="s">
        <v>2324</v>
      </c>
      <c r="F236" s="9" t="s">
        <v>1879</v>
      </c>
      <c r="G236" s="9" t="s">
        <v>1880</v>
      </c>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v>1</v>
      </c>
      <c r="AG236" s="243">
        <v>43530</v>
      </c>
      <c r="AH236" s="244">
        <f t="shared" si="11"/>
        <v>1</v>
      </c>
      <c r="AI236" s="245"/>
      <c r="AJ236" s="9" t="s">
        <v>1881</v>
      </c>
      <c r="AK236" s="9"/>
      <c r="AL236" s="9"/>
      <c r="AM236" s="9"/>
      <c r="AN236" s="9"/>
      <c r="AO236" s="9"/>
      <c r="AP236" s="9"/>
      <c r="AQ236" s="9"/>
      <c r="AR236" s="9"/>
      <c r="AS236" s="246"/>
      <c r="AT236" s="269"/>
    </row>
    <row r="237" spans="1:46" s="231" customFormat="1" ht="25.5" x14ac:dyDescent="0.2">
      <c r="A237" s="9"/>
      <c r="B237" s="9">
        <v>72860019</v>
      </c>
      <c r="C237" s="9" t="s">
        <v>2325</v>
      </c>
      <c r="D237" s="9" t="s">
        <v>1886</v>
      </c>
      <c r="E237" s="9" t="s">
        <v>2326</v>
      </c>
      <c r="F237" s="9" t="s">
        <v>1879</v>
      </c>
      <c r="G237" s="9" t="s">
        <v>1880</v>
      </c>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v>1</v>
      </c>
      <c r="AG237" s="243">
        <v>43531</v>
      </c>
      <c r="AH237" s="244">
        <f t="shared" si="11"/>
        <v>1</v>
      </c>
      <c r="AI237" s="245"/>
      <c r="AJ237" s="9" t="s">
        <v>1881</v>
      </c>
      <c r="AK237" s="9"/>
      <c r="AL237" s="9"/>
      <c r="AM237" s="9"/>
      <c r="AN237" s="9"/>
      <c r="AO237" s="9"/>
      <c r="AP237" s="9"/>
      <c r="AQ237" s="9"/>
      <c r="AR237" s="9"/>
      <c r="AS237" s="246"/>
      <c r="AT237" s="269"/>
    </row>
    <row r="238" spans="1:46" s="231" customFormat="1" ht="36" customHeight="1" x14ac:dyDescent="0.2">
      <c r="A238" s="9"/>
      <c r="B238" s="9">
        <v>76755008</v>
      </c>
      <c r="C238" s="9" t="s">
        <v>2327</v>
      </c>
      <c r="D238" s="9" t="s">
        <v>2079</v>
      </c>
      <c r="E238" s="9" t="s">
        <v>2328</v>
      </c>
      <c r="F238" s="9" t="s">
        <v>1917</v>
      </c>
      <c r="G238" s="9" t="s">
        <v>1880</v>
      </c>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v>1</v>
      </c>
      <c r="AG238" s="243">
        <v>43535</v>
      </c>
      <c r="AH238" s="244">
        <f t="shared" si="11"/>
        <v>1</v>
      </c>
      <c r="AI238" s="245"/>
      <c r="AJ238" s="9" t="s">
        <v>1881</v>
      </c>
      <c r="AK238" s="9"/>
      <c r="AL238" s="9"/>
      <c r="AM238" s="9"/>
      <c r="AN238" s="9"/>
      <c r="AO238" s="9"/>
      <c r="AP238" s="9"/>
      <c r="AQ238" s="9"/>
      <c r="AR238" s="9"/>
      <c r="AS238" s="246"/>
      <c r="AT238" s="269"/>
    </row>
    <row r="239" spans="1:46" s="231" customFormat="1" ht="25.5" x14ac:dyDescent="0.2">
      <c r="A239" s="9"/>
      <c r="B239" s="9">
        <v>72859017</v>
      </c>
      <c r="C239" s="9" t="s">
        <v>2329</v>
      </c>
      <c r="D239" s="9" t="s">
        <v>1877</v>
      </c>
      <c r="E239" s="9" t="s">
        <v>2330</v>
      </c>
      <c r="F239" s="9" t="s">
        <v>1879</v>
      </c>
      <c r="G239" s="9" t="s">
        <v>1880</v>
      </c>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v>1</v>
      </c>
      <c r="AG239" s="243">
        <v>43539</v>
      </c>
      <c r="AH239" s="244">
        <f t="shared" si="11"/>
        <v>1</v>
      </c>
      <c r="AI239" s="245"/>
      <c r="AJ239" s="9" t="s">
        <v>1881</v>
      </c>
      <c r="AK239" s="9"/>
      <c r="AL239" s="9"/>
      <c r="AM239" s="9"/>
      <c r="AN239" s="9"/>
      <c r="AO239" s="9"/>
      <c r="AP239" s="9"/>
      <c r="AQ239" s="9"/>
      <c r="AR239" s="9"/>
      <c r="AS239" s="246"/>
      <c r="AT239" s="269"/>
    </row>
    <row r="240" spans="1:46" s="231" customFormat="1" ht="42.75" customHeight="1" x14ac:dyDescent="0.2">
      <c r="A240" s="9"/>
      <c r="B240" s="9">
        <v>76755007</v>
      </c>
      <c r="C240" s="9" t="s">
        <v>2331</v>
      </c>
      <c r="D240" s="9" t="s">
        <v>2079</v>
      </c>
      <c r="E240" s="9" t="s">
        <v>2332</v>
      </c>
      <c r="F240" s="9" t="s">
        <v>1917</v>
      </c>
      <c r="G240" s="9" t="s">
        <v>1880</v>
      </c>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v>1</v>
      </c>
      <c r="AG240" s="243">
        <v>43544</v>
      </c>
      <c r="AH240" s="244">
        <f t="shared" si="11"/>
        <v>1</v>
      </c>
      <c r="AI240" s="245"/>
      <c r="AJ240" s="9" t="s">
        <v>1881</v>
      </c>
      <c r="AK240" s="9"/>
      <c r="AL240" s="9"/>
      <c r="AM240" s="9"/>
      <c r="AN240" s="9"/>
      <c r="AO240" s="9"/>
      <c r="AP240" s="9"/>
      <c r="AQ240" s="9"/>
      <c r="AR240" s="9"/>
      <c r="AS240" s="246"/>
      <c r="AT240" s="269"/>
    </row>
    <row r="241" spans="1:46" s="231" customFormat="1" ht="25.5" x14ac:dyDescent="0.2">
      <c r="A241" s="9"/>
      <c r="B241" s="9">
        <v>72856044</v>
      </c>
      <c r="C241" s="9" t="s">
        <v>2333</v>
      </c>
      <c r="D241" s="9" t="s">
        <v>1877</v>
      </c>
      <c r="E241" s="9" t="s">
        <v>2334</v>
      </c>
      <c r="F241" s="9" t="s">
        <v>1879</v>
      </c>
      <c r="G241" s="9" t="s">
        <v>1880</v>
      </c>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v>1</v>
      </c>
      <c r="AG241" s="243">
        <v>43544</v>
      </c>
      <c r="AH241" s="244">
        <f t="shared" si="11"/>
        <v>1</v>
      </c>
      <c r="AI241" s="245"/>
      <c r="AJ241" s="9" t="s">
        <v>1881</v>
      </c>
      <c r="AK241" s="9"/>
      <c r="AL241" s="9"/>
      <c r="AM241" s="9"/>
      <c r="AN241" s="9"/>
      <c r="AO241" s="9"/>
      <c r="AP241" s="9"/>
      <c r="AQ241" s="9"/>
      <c r="AR241" s="9"/>
      <c r="AS241" s="246"/>
      <c r="AT241" s="269"/>
    </row>
    <row r="242" spans="1:46" s="231" customFormat="1" x14ac:dyDescent="0.2">
      <c r="A242" s="9"/>
      <c r="B242" s="9">
        <v>72654026</v>
      </c>
      <c r="C242" s="9" t="s">
        <v>2335</v>
      </c>
      <c r="D242" s="9" t="s">
        <v>2299</v>
      </c>
      <c r="E242" s="9" t="s">
        <v>2336</v>
      </c>
      <c r="F242" s="9" t="s">
        <v>2225</v>
      </c>
      <c r="G242" s="9" t="s">
        <v>1880</v>
      </c>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v>1</v>
      </c>
      <c r="AG242" s="243">
        <v>43550</v>
      </c>
      <c r="AH242" s="244">
        <f t="shared" si="11"/>
        <v>1</v>
      </c>
      <c r="AI242" s="245"/>
      <c r="AJ242" s="9" t="s">
        <v>1881</v>
      </c>
      <c r="AK242" s="9"/>
      <c r="AL242" s="9"/>
      <c r="AM242" s="9"/>
      <c r="AN242" s="9"/>
      <c r="AO242" s="9"/>
      <c r="AP242" s="9"/>
      <c r="AQ242" s="9"/>
      <c r="AR242" s="9"/>
      <c r="AS242" s="246"/>
      <c r="AT242" s="269"/>
    </row>
    <row r="243" spans="1:46" s="231" customFormat="1" x14ac:dyDescent="0.2">
      <c r="A243" s="9"/>
      <c r="B243" s="9">
        <v>72654027</v>
      </c>
      <c r="C243" s="9" t="s">
        <v>2337</v>
      </c>
      <c r="D243" s="9" t="s">
        <v>2299</v>
      </c>
      <c r="E243" s="9" t="s">
        <v>2338</v>
      </c>
      <c r="F243" s="9" t="s">
        <v>2225</v>
      </c>
      <c r="G243" s="9" t="s">
        <v>1880</v>
      </c>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v>1</v>
      </c>
      <c r="AG243" s="243">
        <v>43550</v>
      </c>
      <c r="AH243" s="244">
        <f t="shared" si="11"/>
        <v>1</v>
      </c>
      <c r="AI243" s="245"/>
      <c r="AJ243" s="9" t="s">
        <v>1881</v>
      </c>
      <c r="AK243" s="9"/>
      <c r="AL243" s="9"/>
      <c r="AM243" s="9"/>
      <c r="AN243" s="9"/>
      <c r="AO243" s="9"/>
      <c r="AP243" s="9"/>
      <c r="AQ243" s="9"/>
      <c r="AR243" s="9"/>
      <c r="AS243" s="246"/>
      <c r="AT243" s="269"/>
    </row>
    <row r="244" spans="1:46" s="231" customFormat="1" x14ac:dyDescent="0.2">
      <c r="A244" s="9"/>
      <c r="B244" s="9">
        <v>72860037</v>
      </c>
      <c r="C244" s="9" t="s">
        <v>2339</v>
      </c>
      <c r="D244" s="9" t="s">
        <v>1886</v>
      </c>
      <c r="E244" s="9" t="s">
        <v>2340</v>
      </c>
      <c r="F244" s="9" t="s">
        <v>1879</v>
      </c>
      <c r="G244" s="9" t="s">
        <v>1880</v>
      </c>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v>1</v>
      </c>
      <c r="AG244" s="243">
        <v>43550</v>
      </c>
      <c r="AH244" s="244">
        <f t="shared" si="11"/>
        <v>1</v>
      </c>
      <c r="AI244" s="245"/>
      <c r="AJ244" s="9" t="s">
        <v>1881</v>
      </c>
      <c r="AK244" s="9"/>
      <c r="AL244" s="9"/>
      <c r="AM244" s="9"/>
      <c r="AN244" s="9"/>
      <c r="AO244" s="9"/>
      <c r="AP244" s="9"/>
      <c r="AQ244" s="9"/>
      <c r="AR244" s="9"/>
      <c r="AS244" s="246"/>
      <c r="AT244" s="269"/>
    </row>
    <row r="245" spans="1:46" s="231" customFormat="1" x14ac:dyDescent="0.2">
      <c r="A245" s="9"/>
      <c r="B245" s="9">
        <v>72860038</v>
      </c>
      <c r="C245" s="9" t="s">
        <v>2341</v>
      </c>
      <c r="D245" s="9" t="s">
        <v>1886</v>
      </c>
      <c r="E245" s="9" t="s">
        <v>2342</v>
      </c>
      <c r="F245" s="9" t="s">
        <v>1879</v>
      </c>
      <c r="G245" s="9" t="s">
        <v>1880</v>
      </c>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v>1</v>
      </c>
      <c r="AG245" s="243">
        <v>43550</v>
      </c>
      <c r="AH245" s="244">
        <f t="shared" si="11"/>
        <v>1</v>
      </c>
      <c r="AI245" s="245"/>
      <c r="AJ245" s="9" t="s">
        <v>1881</v>
      </c>
      <c r="AK245" s="9"/>
      <c r="AL245" s="9"/>
      <c r="AM245" s="9"/>
      <c r="AN245" s="9"/>
      <c r="AO245" s="9"/>
      <c r="AP245" s="9"/>
      <c r="AQ245" s="9"/>
      <c r="AR245" s="9"/>
      <c r="AS245" s="246"/>
      <c r="AT245" s="269"/>
    </row>
    <row r="246" spans="1:46" s="231" customFormat="1" ht="25.5" x14ac:dyDescent="0.2">
      <c r="A246" s="9"/>
      <c r="B246" s="9">
        <v>72856068</v>
      </c>
      <c r="C246" s="9" t="s">
        <v>2343</v>
      </c>
      <c r="D246" s="9" t="s">
        <v>1877</v>
      </c>
      <c r="E246" s="9" t="s">
        <v>2344</v>
      </c>
      <c r="F246" s="9" t="s">
        <v>1917</v>
      </c>
      <c r="G246" s="9" t="s">
        <v>1880</v>
      </c>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v>1</v>
      </c>
      <c r="AC246" s="9"/>
      <c r="AD246" s="9"/>
      <c r="AE246" s="9"/>
      <c r="AF246" s="9"/>
      <c r="AG246" s="243">
        <v>43550</v>
      </c>
      <c r="AH246" s="244">
        <f t="shared" si="11"/>
        <v>1</v>
      </c>
      <c r="AI246" s="245"/>
      <c r="AJ246" s="9" t="s">
        <v>1881</v>
      </c>
      <c r="AK246" s="9"/>
      <c r="AL246" s="9"/>
      <c r="AM246" s="9" t="s">
        <v>1257</v>
      </c>
      <c r="AN246" s="9"/>
      <c r="AO246" s="9"/>
      <c r="AP246" s="9"/>
      <c r="AQ246" s="9"/>
      <c r="AR246" s="9"/>
      <c r="AS246" s="246"/>
      <c r="AT246" s="269"/>
    </row>
    <row r="247" spans="1:46" s="231" customFormat="1" x14ac:dyDescent="0.2">
      <c r="A247" s="9"/>
      <c r="B247" s="9">
        <v>72820018</v>
      </c>
      <c r="C247" s="9" t="s">
        <v>2345</v>
      </c>
      <c r="D247" s="9"/>
      <c r="E247" s="9" t="s">
        <v>2346</v>
      </c>
      <c r="F247" s="9" t="s">
        <v>1893</v>
      </c>
      <c r="G247" s="9" t="s">
        <v>1894</v>
      </c>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v>1</v>
      </c>
      <c r="AF247" s="9"/>
      <c r="AG247" s="243">
        <v>43550</v>
      </c>
      <c r="AH247" s="244">
        <f t="shared" si="11"/>
        <v>1</v>
      </c>
      <c r="AI247" s="245"/>
      <c r="AJ247" s="9" t="s">
        <v>1881</v>
      </c>
      <c r="AK247" s="9"/>
      <c r="AL247" s="9"/>
      <c r="AM247" s="9"/>
      <c r="AN247" s="9" t="s">
        <v>1899</v>
      </c>
      <c r="AO247" s="9"/>
      <c r="AP247" s="9"/>
      <c r="AQ247" s="9"/>
      <c r="AR247" s="9"/>
      <c r="AS247" s="246"/>
      <c r="AT247" s="269"/>
    </row>
    <row r="248" spans="1:46" s="231" customFormat="1" x14ac:dyDescent="0.2">
      <c r="A248" s="9"/>
      <c r="B248" s="9">
        <v>72654023</v>
      </c>
      <c r="C248" s="9" t="s">
        <v>2347</v>
      </c>
      <c r="D248" s="9" t="s">
        <v>2299</v>
      </c>
      <c r="E248" s="9" t="s">
        <v>2348</v>
      </c>
      <c r="F248" s="9" t="s">
        <v>2225</v>
      </c>
      <c r="G248" s="9" t="s">
        <v>1880</v>
      </c>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v>1</v>
      </c>
      <c r="AG248" s="243">
        <v>43551</v>
      </c>
      <c r="AH248" s="244">
        <f t="shared" si="11"/>
        <v>1</v>
      </c>
      <c r="AI248" s="245"/>
      <c r="AJ248" s="9" t="s">
        <v>1881</v>
      </c>
      <c r="AK248" s="9"/>
      <c r="AL248" s="9"/>
      <c r="AM248" s="9"/>
      <c r="AN248" s="9"/>
      <c r="AO248" s="9"/>
      <c r="AP248" s="9"/>
      <c r="AQ248" s="9"/>
      <c r="AR248" s="9"/>
      <c r="AS248" s="246"/>
      <c r="AT248" s="269"/>
    </row>
    <row r="249" spans="1:46" s="231" customFormat="1" x14ac:dyDescent="0.2">
      <c r="A249" s="9"/>
      <c r="B249" s="9">
        <v>72654024</v>
      </c>
      <c r="C249" s="9" t="s">
        <v>2349</v>
      </c>
      <c r="D249" s="9" t="s">
        <v>2299</v>
      </c>
      <c r="E249" s="9" t="s">
        <v>2350</v>
      </c>
      <c r="F249" s="9" t="s">
        <v>2225</v>
      </c>
      <c r="G249" s="9" t="s">
        <v>1880</v>
      </c>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v>1</v>
      </c>
      <c r="AG249" s="243">
        <v>43551</v>
      </c>
      <c r="AH249" s="244">
        <f t="shared" si="11"/>
        <v>1</v>
      </c>
      <c r="AI249" s="245"/>
      <c r="AJ249" s="9" t="s">
        <v>1881</v>
      </c>
      <c r="AK249" s="9"/>
      <c r="AL249" s="9"/>
      <c r="AM249" s="9"/>
      <c r="AN249" s="9"/>
      <c r="AO249" s="9"/>
      <c r="AP249" s="9"/>
      <c r="AQ249" s="9"/>
      <c r="AR249" s="9"/>
      <c r="AS249" s="246"/>
      <c r="AT249" s="269"/>
    </row>
    <row r="250" spans="1:46" s="231" customFormat="1" x14ac:dyDescent="0.2">
      <c r="A250" s="9"/>
      <c r="B250" s="9">
        <v>72654025</v>
      </c>
      <c r="C250" s="9" t="s">
        <v>2351</v>
      </c>
      <c r="D250" s="9" t="s">
        <v>2299</v>
      </c>
      <c r="E250" s="9" t="s">
        <v>2352</v>
      </c>
      <c r="F250" s="9" t="s">
        <v>2225</v>
      </c>
      <c r="G250" s="9" t="s">
        <v>1880</v>
      </c>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v>1</v>
      </c>
      <c r="AG250" s="243">
        <v>43551</v>
      </c>
      <c r="AH250" s="244">
        <f t="shared" si="11"/>
        <v>1</v>
      </c>
      <c r="AI250" s="245"/>
      <c r="AJ250" s="9" t="s">
        <v>1881</v>
      </c>
      <c r="AK250" s="9"/>
      <c r="AL250" s="9"/>
      <c r="AM250" s="9"/>
      <c r="AN250" s="9"/>
      <c r="AO250" s="9"/>
      <c r="AP250" s="9"/>
      <c r="AQ250" s="9"/>
      <c r="AR250" s="9"/>
      <c r="AS250" s="246"/>
      <c r="AT250" s="269"/>
    </row>
    <row r="251" spans="1:46" s="231" customFormat="1" ht="25.5" x14ac:dyDescent="0.2">
      <c r="A251" s="9"/>
      <c r="B251" s="9">
        <v>72856069</v>
      </c>
      <c r="C251" s="9" t="s">
        <v>2353</v>
      </c>
      <c r="D251" s="9" t="s">
        <v>1877</v>
      </c>
      <c r="E251" s="9" t="s">
        <v>2354</v>
      </c>
      <c r="F251" s="9" t="s">
        <v>1917</v>
      </c>
      <c r="G251" s="9" t="s">
        <v>1880</v>
      </c>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v>1</v>
      </c>
      <c r="AG251" s="243">
        <v>43551</v>
      </c>
      <c r="AH251" s="244">
        <f t="shared" si="11"/>
        <v>1</v>
      </c>
      <c r="AI251" s="245"/>
      <c r="AJ251" s="9" t="s">
        <v>1881</v>
      </c>
      <c r="AK251" s="9"/>
      <c r="AL251" s="9"/>
      <c r="AM251" s="9"/>
      <c r="AN251" s="9"/>
      <c r="AO251" s="9"/>
      <c r="AP251" s="9"/>
      <c r="AQ251" s="9"/>
      <c r="AR251" s="9"/>
      <c r="AS251" s="246"/>
      <c r="AT251" s="269"/>
    </row>
    <row r="252" spans="1:46" s="231" customFormat="1" ht="37.5" customHeight="1" x14ac:dyDescent="0.2">
      <c r="A252" s="9"/>
      <c r="B252" s="9">
        <v>76755036</v>
      </c>
      <c r="C252" s="9" t="s">
        <v>2355</v>
      </c>
      <c r="D252" s="9" t="s">
        <v>2079</v>
      </c>
      <c r="E252" s="9" t="s">
        <v>2356</v>
      </c>
      <c r="F252" s="9" t="s">
        <v>1917</v>
      </c>
      <c r="G252" s="9" t="s">
        <v>1880</v>
      </c>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v>1</v>
      </c>
      <c r="AG252" s="243">
        <v>43558</v>
      </c>
      <c r="AH252" s="244">
        <f t="shared" si="11"/>
        <v>1</v>
      </c>
      <c r="AI252" s="245"/>
      <c r="AJ252" s="9" t="s">
        <v>1881</v>
      </c>
      <c r="AK252" s="9"/>
      <c r="AL252" s="9"/>
      <c r="AM252" s="9"/>
      <c r="AN252" s="9"/>
      <c r="AO252" s="9"/>
      <c r="AP252" s="9"/>
      <c r="AQ252" s="9"/>
      <c r="AR252" s="9"/>
      <c r="AS252" s="246"/>
      <c r="AT252" s="269"/>
    </row>
    <row r="253" spans="1:46" s="231" customFormat="1" ht="39" customHeight="1" x14ac:dyDescent="0.2">
      <c r="A253" s="9"/>
      <c r="B253" s="9">
        <v>76755037</v>
      </c>
      <c r="C253" s="9" t="s">
        <v>2357</v>
      </c>
      <c r="D253" s="9" t="s">
        <v>2079</v>
      </c>
      <c r="E253" s="9" t="s">
        <v>2358</v>
      </c>
      <c r="F253" s="9" t="s">
        <v>1917</v>
      </c>
      <c r="G253" s="9" t="s">
        <v>1880</v>
      </c>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v>1</v>
      </c>
      <c r="AG253" s="243">
        <v>43558</v>
      </c>
      <c r="AH253" s="244">
        <f t="shared" si="11"/>
        <v>1</v>
      </c>
      <c r="AI253" s="245"/>
      <c r="AJ253" s="9" t="s">
        <v>1881</v>
      </c>
      <c r="AK253" s="9"/>
      <c r="AL253" s="9"/>
      <c r="AM253" s="9"/>
      <c r="AN253" s="9"/>
      <c r="AO253" s="9"/>
      <c r="AP253" s="9"/>
      <c r="AQ253" s="9"/>
      <c r="AR253" s="9"/>
      <c r="AS253" s="246"/>
      <c r="AT253" s="269"/>
    </row>
    <row r="254" spans="1:46" s="231" customFormat="1" ht="25.5" x14ac:dyDescent="0.2">
      <c r="A254" s="9"/>
      <c r="B254" s="9">
        <v>72856070</v>
      </c>
      <c r="C254" s="9" t="s">
        <v>2359</v>
      </c>
      <c r="D254" s="9" t="s">
        <v>1877</v>
      </c>
      <c r="E254" s="9" t="s">
        <v>2360</v>
      </c>
      <c r="F254" s="9" t="s">
        <v>1879</v>
      </c>
      <c r="G254" s="9" t="s">
        <v>1880</v>
      </c>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v>1</v>
      </c>
      <c r="AG254" s="243">
        <v>43558</v>
      </c>
      <c r="AH254" s="244">
        <f t="shared" si="11"/>
        <v>1</v>
      </c>
      <c r="AI254" s="245"/>
      <c r="AJ254" s="9" t="s">
        <v>1881</v>
      </c>
      <c r="AK254" s="9"/>
      <c r="AL254" s="9"/>
      <c r="AM254" s="9"/>
      <c r="AN254" s="9"/>
      <c r="AO254" s="9"/>
      <c r="AP254" s="9"/>
      <c r="AQ254" s="9"/>
      <c r="AR254" s="9"/>
      <c r="AS254" s="246"/>
      <c r="AT254" s="269"/>
    </row>
    <row r="255" spans="1:46" s="231" customFormat="1" ht="25.5" x14ac:dyDescent="0.2">
      <c r="A255" s="9"/>
      <c r="B255" s="9">
        <v>72856017</v>
      </c>
      <c r="C255" s="9" t="s">
        <v>2361</v>
      </c>
      <c r="D255" s="9" t="s">
        <v>1877</v>
      </c>
      <c r="E255" s="9" t="s">
        <v>2362</v>
      </c>
      <c r="F255" s="9" t="s">
        <v>1879</v>
      </c>
      <c r="G255" s="9" t="s">
        <v>1880</v>
      </c>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v>1</v>
      </c>
      <c r="AG255" s="243">
        <v>43565</v>
      </c>
      <c r="AH255" s="244">
        <f t="shared" si="11"/>
        <v>1</v>
      </c>
      <c r="AI255" s="245"/>
      <c r="AJ255" s="9" t="s">
        <v>1881</v>
      </c>
      <c r="AK255" s="9"/>
      <c r="AL255" s="9"/>
      <c r="AM255" s="9"/>
      <c r="AN255" s="9"/>
      <c r="AO255" s="9"/>
      <c r="AP255" s="9"/>
      <c r="AQ255" s="9"/>
      <c r="AR255" s="9"/>
      <c r="AS255" s="246"/>
      <c r="AT255" s="269"/>
    </row>
    <row r="256" spans="1:46" s="231" customFormat="1" x14ac:dyDescent="0.2">
      <c r="A256" s="9"/>
      <c r="B256" s="9">
        <v>72860039</v>
      </c>
      <c r="C256" s="9" t="s">
        <v>2363</v>
      </c>
      <c r="D256" s="9" t="s">
        <v>1886</v>
      </c>
      <c r="E256" s="9" t="s">
        <v>2364</v>
      </c>
      <c r="F256" s="9" t="s">
        <v>1879</v>
      </c>
      <c r="G256" s="9" t="s">
        <v>1880</v>
      </c>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v>1</v>
      </c>
      <c r="AG256" s="243">
        <v>43565</v>
      </c>
      <c r="AH256" s="244">
        <f t="shared" si="11"/>
        <v>1</v>
      </c>
      <c r="AI256" s="245"/>
      <c r="AJ256" s="9" t="s">
        <v>1881</v>
      </c>
      <c r="AK256" s="9"/>
      <c r="AL256" s="9"/>
      <c r="AM256" s="9"/>
      <c r="AN256" s="9"/>
      <c r="AO256" s="9"/>
      <c r="AP256" s="9"/>
      <c r="AQ256" s="9"/>
      <c r="AR256" s="9"/>
      <c r="AS256" s="246"/>
      <c r="AT256" s="269"/>
    </row>
    <row r="257" spans="1:46" s="231" customFormat="1" x14ac:dyDescent="0.2">
      <c r="A257" s="9"/>
      <c r="B257" s="387">
        <v>72860039</v>
      </c>
      <c r="C257" s="387" t="s">
        <v>2363</v>
      </c>
      <c r="D257" s="387" t="s">
        <v>1886</v>
      </c>
      <c r="E257" s="387" t="s">
        <v>2364</v>
      </c>
      <c r="F257" s="9" t="s">
        <v>1893</v>
      </c>
      <c r="G257" s="9" t="s">
        <v>1894</v>
      </c>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v>1</v>
      </c>
      <c r="AF257" s="9"/>
      <c r="AG257" s="243">
        <v>43565</v>
      </c>
      <c r="AH257" s="244">
        <f t="shared" si="11"/>
        <v>1</v>
      </c>
      <c r="AI257" s="245"/>
      <c r="AJ257" s="9" t="s">
        <v>1881</v>
      </c>
      <c r="AK257" s="9"/>
      <c r="AL257" s="9"/>
      <c r="AM257" s="9"/>
      <c r="AN257" s="9" t="s">
        <v>1899</v>
      </c>
      <c r="AO257" s="9"/>
      <c r="AP257" s="9"/>
      <c r="AQ257" s="9"/>
      <c r="AR257" s="9"/>
      <c r="AS257" s="246"/>
      <c r="AT257" s="269"/>
    </row>
    <row r="258" spans="1:46" s="231" customFormat="1" ht="25.5" x14ac:dyDescent="0.2">
      <c r="A258" s="9"/>
      <c r="B258" s="9">
        <v>72856022</v>
      </c>
      <c r="C258" s="9" t="s">
        <v>2365</v>
      </c>
      <c r="D258" s="9" t="s">
        <v>1877</v>
      </c>
      <c r="E258" s="9" t="s">
        <v>2366</v>
      </c>
      <c r="F258" s="9" t="s">
        <v>1879</v>
      </c>
      <c r="G258" s="9" t="s">
        <v>1880</v>
      </c>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v>1</v>
      </c>
      <c r="AG258" s="243">
        <v>43565</v>
      </c>
      <c r="AH258" s="244">
        <f t="shared" si="11"/>
        <v>1</v>
      </c>
      <c r="AI258" s="245"/>
      <c r="AJ258" s="9" t="s">
        <v>1881</v>
      </c>
      <c r="AK258" s="9"/>
      <c r="AL258" s="9"/>
      <c r="AM258" s="9"/>
      <c r="AN258" s="9"/>
      <c r="AO258" s="9"/>
      <c r="AP258" s="9"/>
      <c r="AQ258" s="9"/>
      <c r="AR258" s="9"/>
      <c r="AS258" s="246"/>
      <c r="AT258" s="269"/>
    </row>
    <row r="259" spans="1:46" s="231" customFormat="1" ht="25.5" x14ac:dyDescent="0.2">
      <c r="A259" s="9"/>
      <c r="B259" s="9">
        <v>72856015</v>
      </c>
      <c r="C259" s="9" t="s">
        <v>2367</v>
      </c>
      <c r="D259" s="9" t="s">
        <v>1877</v>
      </c>
      <c r="E259" s="9" t="s">
        <v>2368</v>
      </c>
      <c r="F259" s="9" t="s">
        <v>1879</v>
      </c>
      <c r="G259" s="9" t="s">
        <v>1880</v>
      </c>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v>1</v>
      </c>
      <c r="AG259" s="243">
        <v>43567</v>
      </c>
      <c r="AH259" s="244">
        <f t="shared" si="11"/>
        <v>1</v>
      </c>
      <c r="AI259" s="245"/>
      <c r="AJ259" s="9" t="s">
        <v>1881</v>
      </c>
      <c r="AK259" s="9"/>
      <c r="AL259" s="9"/>
      <c r="AM259" s="9"/>
      <c r="AN259" s="9"/>
      <c r="AO259" s="9"/>
      <c r="AP259" s="9"/>
      <c r="AQ259" s="9"/>
      <c r="AR259" s="9"/>
      <c r="AS259" s="246"/>
      <c r="AT259" s="269"/>
    </row>
    <row r="260" spans="1:46" s="231" customFormat="1" ht="25.5" x14ac:dyDescent="0.2">
      <c r="A260" s="9"/>
      <c r="B260" s="9">
        <v>72856019</v>
      </c>
      <c r="C260" s="9" t="s">
        <v>2369</v>
      </c>
      <c r="D260" s="9" t="s">
        <v>1877</v>
      </c>
      <c r="E260" s="9" t="s">
        <v>2370</v>
      </c>
      <c r="F260" s="9" t="s">
        <v>1879</v>
      </c>
      <c r="G260" s="9" t="s">
        <v>1880</v>
      </c>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v>1</v>
      </c>
      <c r="AG260" s="243">
        <v>43567</v>
      </c>
      <c r="AH260" s="244">
        <f t="shared" si="11"/>
        <v>1</v>
      </c>
      <c r="AI260" s="245"/>
      <c r="AJ260" s="9" t="s">
        <v>1881</v>
      </c>
      <c r="AK260" s="9"/>
      <c r="AL260" s="9"/>
      <c r="AM260" s="9"/>
      <c r="AN260" s="9"/>
      <c r="AO260" s="9"/>
      <c r="AP260" s="9"/>
      <c r="AQ260" s="9"/>
      <c r="AR260" s="9"/>
      <c r="AS260" s="246"/>
      <c r="AT260" s="269"/>
    </row>
    <row r="261" spans="1:46" s="231" customFormat="1" x14ac:dyDescent="0.2">
      <c r="A261" s="9"/>
      <c r="B261" s="9">
        <v>72860040</v>
      </c>
      <c r="C261" s="9" t="s">
        <v>2372</v>
      </c>
      <c r="D261" s="9" t="s">
        <v>1886</v>
      </c>
      <c r="E261" s="9" t="s">
        <v>2373</v>
      </c>
      <c r="F261" s="9" t="s">
        <v>1879</v>
      </c>
      <c r="G261" s="9" t="s">
        <v>1880</v>
      </c>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v>1</v>
      </c>
      <c r="AG261" s="243">
        <v>43567</v>
      </c>
      <c r="AH261" s="244">
        <f t="shared" si="11"/>
        <v>1</v>
      </c>
      <c r="AI261" s="245"/>
      <c r="AJ261" s="9" t="s">
        <v>1881</v>
      </c>
      <c r="AK261" s="9"/>
      <c r="AL261" s="9"/>
      <c r="AM261" s="9"/>
      <c r="AN261" s="9"/>
      <c r="AO261" s="9"/>
      <c r="AP261" s="9"/>
      <c r="AQ261" s="9"/>
      <c r="AR261" s="9"/>
      <c r="AS261" s="246"/>
      <c r="AT261" s="269"/>
    </row>
    <row r="262" spans="1:46" s="231" customFormat="1" ht="25.5" x14ac:dyDescent="0.2">
      <c r="A262" s="9"/>
      <c r="B262" s="9">
        <v>72856071</v>
      </c>
      <c r="C262" s="9" t="s">
        <v>2374</v>
      </c>
      <c r="D262" s="9" t="s">
        <v>1877</v>
      </c>
      <c r="E262" s="9" t="s">
        <v>2375</v>
      </c>
      <c r="F262" s="9" t="s">
        <v>1879</v>
      </c>
      <c r="G262" s="9" t="s">
        <v>1880</v>
      </c>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v>1</v>
      </c>
      <c r="AG262" s="243">
        <v>43572</v>
      </c>
      <c r="AH262" s="244">
        <f t="shared" si="11"/>
        <v>1</v>
      </c>
      <c r="AI262" s="245"/>
      <c r="AJ262" s="9" t="s">
        <v>1881</v>
      </c>
      <c r="AK262" s="9"/>
      <c r="AL262" s="9"/>
      <c r="AM262" s="9"/>
      <c r="AN262" s="9"/>
      <c r="AO262" s="9"/>
      <c r="AP262" s="9"/>
      <c r="AQ262" s="9"/>
      <c r="AR262" s="9"/>
      <c r="AS262" s="246"/>
      <c r="AT262" s="269"/>
    </row>
    <row r="263" spans="1:46" s="231" customFormat="1" ht="25.5" x14ac:dyDescent="0.2">
      <c r="A263" s="9"/>
      <c r="B263" s="9">
        <v>72859037</v>
      </c>
      <c r="C263" s="9" t="s">
        <v>2376</v>
      </c>
      <c r="D263" s="9" t="s">
        <v>1877</v>
      </c>
      <c r="E263" s="9" t="s">
        <v>2377</v>
      </c>
      <c r="F263" s="9" t="s">
        <v>1879</v>
      </c>
      <c r="G263" s="9" t="s">
        <v>1880</v>
      </c>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v>1</v>
      </c>
      <c r="AG263" s="243">
        <v>43573</v>
      </c>
      <c r="AH263" s="244">
        <f t="shared" si="11"/>
        <v>1</v>
      </c>
      <c r="AI263" s="245"/>
      <c r="AJ263" s="9" t="s">
        <v>1881</v>
      </c>
      <c r="AK263" s="9"/>
      <c r="AL263" s="9"/>
      <c r="AM263" s="9"/>
      <c r="AN263" s="9"/>
      <c r="AO263" s="9"/>
      <c r="AP263" s="9"/>
      <c r="AQ263" s="9"/>
      <c r="AR263" s="9"/>
      <c r="AS263" s="246"/>
      <c r="AT263" s="269"/>
    </row>
    <row r="264" spans="1:46" s="231" customFormat="1" x14ac:dyDescent="0.2">
      <c r="A264" s="9"/>
      <c r="B264" s="9">
        <v>72654020</v>
      </c>
      <c r="C264" s="9" t="s">
        <v>2378</v>
      </c>
      <c r="D264" s="9" t="s">
        <v>2299</v>
      </c>
      <c r="E264" s="9" t="s">
        <v>2379</v>
      </c>
      <c r="F264" s="9" t="s">
        <v>2371</v>
      </c>
      <c r="G264" s="9" t="s">
        <v>1880</v>
      </c>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v>1</v>
      </c>
      <c r="AG264" s="243">
        <v>43577</v>
      </c>
      <c r="AH264" s="244">
        <f t="shared" si="11"/>
        <v>1</v>
      </c>
      <c r="AI264" s="245"/>
      <c r="AJ264" s="9" t="s">
        <v>1881</v>
      </c>
      <c r="AK264" s="9"/>
      <c r="AL264" s="9"/>
      <c r="AM264" s="9"/>
      <c r="AN264" s="9"/>
      <c r="AO264" s="9"/>
      <c r="AP264" s="9"/>
      <c r="AQ264" s="9"/>
      <c r="AR264" s="9"/>
      <c r="AS264" s="246"/>
      <c r="AT264" s="269"/>
    </row>
    <row r="265" spans="1:46" s="231" customFormat="1" x14ac:dyDescent="0.2">
      <c r="A265" s="9"/>
      <c r="B265" s="9">
        <v>72654021</v>
      </c>
      <c r="C265" s="9" t="s">
        <v>2380</v>
      </c>
      <c r="D265" s="9" t="s">
        <v>2299</v>
      </c>
      <c r="E265" s="9" t="s">
        <v>2381</v>
      </c>
      <c r="F265" s="9" t="s">
        <v>2371</v>
      </c>
      <c r="G265" s="9" t="s">
        <v>1880</v>
      </c>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v>1</v>
      </c>
      <c r="AG265" s="243">
        <v>43577</v>
      </c>
      <c r="AH265" s="244">
        <f t="shared" si="11"/>
        <v>1</v>
      </c>
      <c r="AI265" s="245"/>
      <c r="AJ265" s="9" t="s">
        <v>1881</v>
      </c>
      <c r="AK265" s="9"/>
      <c r="AL265" s="9"/>
      <c r="AM265" s="9"/>
      <c r="AN265" s="9"/>
      <c r="AO265" s="9"/>
      <c r="AP265" s="9"/>
      <c r="AQ265" s="9"/>
      <c r="AR265" s="9"/>
      <c r="AS265" s="246"/>
      <c r="AT265" s="269"/>
    </row>
    <row r="266" spans="1:46" s="231" customFormat="1" x14ac:dyDescent="0.2">
      <c r="A266" s="9"/>
      <c r="B266" s="9">
        <v>72654022</v>
      </c>
      <c r="C266" s="9" t="s">
        <v>2382</v>
      </c>
      <c r="D266" s="9" t="s">
        <v>2299</v>
      </c>
      <c r="E266" s="9" t="s">
        <v>2383</v>
      </c>
      <c r="F266" s="9" t="s">
        <v>2371</v>
      </c>
      <c r="G266" s="9" t="s">
        <v>1880</v>
      </c>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v>1</v>
      </c>
      <c r="AG266" s="243">
        <v>43577</v>
      </c>
      <c r="AH266" s="244">
        <f t="shared" si="11"/>
        <v>1</v>
      </c>
      <c r="AI266" s="245"/>
      <c r="AJ266" s="9" t="s">
        <v>1881</v>
      </c>
      <c r="AK266" s="9"/>
      <c r="AL266" s="9"/>
      <c r="AM266" s="9"/>
      <c r="AN266" s="9"/>
      <c r="AO266" s="9"/>
      <c r="AP266" s="9"/>
      <c r="AQ266" s="9"/>
      <c r="AR266" s="9"/>
      <c r="AS266" s="246"/>
      <c r="AT266" s="269"/>
    </row>
    <row r="267" spans="1:46" s="231" customFormat="1" ht="25.5" x14ac:dyDescent="0.2">
      <c r="A267" s="9"/>
      <c r="B267" s="9">
        <v>72856016</v>
      </c>
      <c r="C267" s="9" t="s">
        <v>2384</v>
      </c>
      <c r="D267" s="9" t="s">
        <v>1877</v>
      </c>
      <c r="E267" s="9" t="s">
        <v>2385</v>
      </c>
      <c r="F267" s="9" t="s">
        <v>1879</v>
      </c>
      <c r="G267" s="9" t="s">
        <v>1880</v>
      </c>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v>1</v>
      </c>
      <c r="AG267" s="243">
        <v>43579</v>
      </c>
      <c r="AH267" s="244">
        <f t="shared" si="11"/>
        <v>1</v>
      </c>
      <c r="AI267" s="245"/>
      <c r="AJ267" s="9" t="s">
        <v>1881</v>
      </c>
      <c r="AK267" s="9"/>
      <c r="AL267" s="9"/>
      <c r="AM267" s="9"/>
      <c r="AN267" s="9"/>
      <c r="AO267" s="9"/>
      <c r="AP267" s="9"/>
      <c r="AQ267" s="9"/>
      <c r="AR267" s="9"/>
      <c r="AS267" s="246"/>
      <c r="AT267" s="269"/>
    </row>
    <row r="268" spans="1:46" s="231" customFormat="1" x14ac:dyDescent="0.2">
      <c r="A268" s="9"/>
      <c r="B268" s="9">
        <v>72654016</v>
      </c>
      <c r="C268" s="9" t="s">
        <v>2386</v>
      </c>
      <c r="D268" s="9" t="s">
        <v>2299</v>
      </c>
      <c r="E268" s="9" t="s">
        <v>2387</v>
      </c>
      <c r="F268" s="9" t="s">
        <v>2371</v>
      </c>
      <c r="G268" s="9" t="s">
        <v>1880</v>
      </c>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v>1</v>
      </c>
      <c r="AG268" s="243">
        <v>43581</v>
      </c>
      <c r="AH268" s="244">
        <f t="shared" si="11"/>
        <v>1</v>
      </c>
      <c r="AI268" s="245"/>
      <c r="AJ268" s="9" t="s">
        <v>1881</v>
      </c>
      <c r="AK268" s="9"/>
      <c r="AL268" s="9"/>
      <c r="AM268" s="9"/>
      <c r="AN268" s="9"/>
      <c r="AO268" s="9"/>
      <c r="AP268" s="9"/>
      <c r="AQ268" s="9"/>
      <c r="AR268" s="9"/>
      <c r="AS268" s="246"/>
      <c r="AT268" s="269"/>
    </row>
    <row r="269" spans="1:46" s="231" customFormat="1" ht="25.5" x14ac:dyDescent="0.2">
      <c r="A269" s="9"/>
      <c r="B269" s="9">
        <v>72856020</v>
      </c>
      <c r="C269" s="9" t="s">
        <v>2388</v>
      </c>
      <c r="D269" s="9" t="s">
        <v>1877</v>
      </c>
      <c r="E269" s="9" t="s">
        <v>2389</v>
      </c>
      <c r="F269" s="9" t="s">
        <v>1879</v>
      </c>
      <c r="G269" s="9" t="s">
        <v>1880</v>
      </c>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v>1</v>
      </c>
      <c r="AG269" s="243">
        <v>43581</v>
      </c>
      <c r="AH269" s="244">
        <f t="shared" si="11"/>
        <v>1</v>
      </c>
      <c r="AI269" s="245"/>
      <c r="AJ269" s="9" t="s">
        <v>1881</v>
      </c>
      <c r="AK269" s="9"/>
      <c r="AL269" s="9"/>
      <c r="AM269" s="9"/>
      <c r="AN269" s="9"/>
      <c r="AO269" s="9"/>
      <c r="AP269" s="9"/>
      <c r="AQ269" s="9"/>
      <c r="AR269" s="9"/>
      <c r="AS269" s="246"/>
      <c r="AT269" s="269"/>
    </row>
    <row r="270" spans="1:46" s="231" customFormat="1" ht="39.75" customHeight="1" x14ac:dyDescent="0.2">
      <c r="A270" s="9"/>
      <c r="B270" s="9">
        <v>76755034</v>
      </c>
      <c r="C270" s="9" t="s">
        <v>2390</v>
      </c>
      <c r="D270" s="9" t="s">
        <v>2079</v>
      </c>
      <c r="E270" s="9" t="s">
        <v>2391</v>
      </c>
      <c r="F270" s="9" t="s">
        <v>1917</v>
      </c>
      <c r="G270" s="9" t="s">
        <v>1880</v>
      </c>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v>1</v>
      </c>
      <c r="AG270" s="243">
        <v>43584</v>
      </c>
      <c r="AH270" s="244">
        <f t="shared" ref="AH270:AH333" si="14">SUM($Z270:$AF270)</f>
        <v>1</v>
      </c>
      <c r="AI270" s="245"/>
      <c r="AJ270" s="9" t="s">
        <v>1881</v>
      </c>
      <c r="AK270" s="9"/>
      <c r="AL270" s="9"/>
      <c r="AM270" s="9"/>
      <c r="AN270" s="9"/>
      <c r="AO270" s="9"/>
      <c r="AP270" s="9"/>
      <c r="AQ270" s="9"/>
      <c r="AR270" s="9"/>
      <c r="AS270" s="246"/>
      <c r="AT270" s="269"/>
    </row>
    <row r="271" spans="1:46" s="231" customFormat="1" ht="37.5" customHeight="1" x14ac:dyDescent="0.2">
      <c r="A271" s="9"/>
      <c r="B271" s="9">
        <v>76755035</v>
      </c>
      <c r="C271" s="9" t="s">
        <v>2392</v>
      </c>
      <c r="D271" s="9" t="s">
        <v>2079</v>
      </c>
      <c r="E271" s="9" t="s">
        <v>2393</v>
      </c>
      <c r="F271" s="9" t="s">
        <v>1917</v>
      </c>
      <c r="G271" s="9" t="s">
        <v>1880</v>
      </c>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v>1</v>
      </c>
      <c r="AG271" s="243">
        <v>43584</v>
      </c>
      <c r="AH271" s="244">
        <f t="shared" si="14"/>
        <v>1</v>
      </c>
      <c r="AI271" s="245"/>
      <c r="AJ271" s="9" t="s">
        <v>1881</v>
      </c>
      <c r="AK271" s="9"/>
      <c r="AL271" s="9"/>
      <c r="AM271" s="9"/>
      <c r="AN271" s="9"/>
      <c r="AO271" s="9"/>
      <c r="AP271" s="9"/>
      <c r="AQ271" s="9"/>
      <c r="AR271" s="9"/>
      <c r="AS271" s="246"/>
      <c r="AT271" s="269"/>
    </row>
    <row r="272" spans="1:46" s="231" customFormat="1" x14ac:dyDescent="0.2">
      <c r="A272" s="9"/>
      <c r="B272" s="9">
        <v>72657002</v>
      </c>
      <c r="C272" s="9" t="s">
        <v>2394</v>
      </c>
      <c r="D272" s="9" t="s">
        <v>1978</v>
      </c>
      <c r="E272" s="9" t="s">
        <v>2395</v>
      </c>
      <c r="F272" s="9" t="s">
        <v>1917</v>
      </c>
      <c r="G272" s="9" t="s">
        <v>1880</v>
      </c>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v>1</v>
      </c>
      <c r="AG272" s="243">
        <v>43584</v>
      </c>
      <c r="AH272" s="244">
        <f t="shared" si="14"/>
        <v>1</v>
      </c>
      <c r="AI272" s="245"/>
      <c r="AJ272" s="9" t="s">
        <v>1881</v>
      </c>
      <c r="AK272" s="9"/>
      <c r="AL272" s="9"/>
      <c r="AM272" s="9"/>
      <c r="AN272" s="9"/>
      <c r="AO272" s="9"/>
      <c r="AP272" s="9"/>
      <c r="AQ272" s="9"/>
      <c r="AR272" s="9"/>
      <c r="AS272" s="246"/>
      <c r="AT272" s="269"/>
    </row>
    <row r="273" spans="1:46" s="231" customFormat="1" ht="36" customHeight="1" x14ac:dyDescent="0.2">
      <c r="A273" s="9"/>
      <c r="B273" s="9">
        <v>76755033</v>
      </c>
      <c r="C273" s="9" t="s">
        <v>2396</v>
      </c>
      <c r="D273" s="9" t="s">
        <v>2079</v>
      </c>
      <c r="E273" s="9" t="s">
        <v>2397</v>
      </c>
      <c r="F273" s="9" t="s">
        <v>1917</v>
      </c>
      <c r="G273" s="9" t="s">
        <v>1880</v>
      </c>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v>1</v>
      </c>
      <c r="AG273" s="243">
        <v>43585</v>
      </c>
      <c r="AH273" s="244">
        <f t="shared" si="14"/>
        <v>1</v>
      </c>
      <c r="AI273" s="245"/>
      <c r="AJ273" s="9" t="s">
        <v>1881</v>
      </c>
      <c r="AK273" s="9"/>
      <c r="AL273" s="9"/>
      <c r="AM273" s="9"/>
      <c r="AN273" s="9"/>
      <c r="AO273" s="9"/>
      <c r="AP273" s="9"/>
      <c r="AQ273" s="9"/>
      <c r="AR273" s="9"/>
      <c r="AS273" s="246"/>
      <c r="AT273" s="269"/>
    </row>
    <row r="274" spans="1:46" s="231" customFormat="1" x14ac:dyDescent="0.2">
      <c r="A274" s="9"/>
      <c r="B274" s="9">
        <v>72860055</v>
      </c>
      <c r="C274" s="9" t="s">
        <v>2398</v>
      </c>
      <c r="D274" s="9" t="s">
        <v>1886</v>
      </c>
      <c r="E274" s="9" t="s">
        <v>2399</v>
      </c>
      <c r="F274" s="9" t="s">
        <v>1879</v>
      </c>
      <c r="G274" s="9" t="s">
        <v>1880</v>
      </c>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v>1</v>
      </c>
      <c r="AG274" s="243">
        <v>43585</v>
      </c>
      <c r="AH274" s="244">
        <f t="shared" si="14"/>
        <v>1</v>
      </c>
      <c r="AI274" s="245"/>
      <c r="AJ274" s="9" t="s">
        <v>1881</v>
      </c>
      <c r="AK274" s="9"/>
      <c r="AL274" s="9"/>
      <c r="AM274" s="9"/>
      <c r="AN274" s="9"/>
      <c r="AO274" s="9"/>
      <c r="AP274" s="9"/>
      <c r="AQ274" s="9"/>
      <c r="AR274" s="9"/>
      <c r="AS274" s="246"/>
      <c r="AT274" s="269"/>
    </row>
    <row r="275" spans="1:46" s="231" customFormat="1" x14ac:dyDescent="0.2">
      <c r="A275" s="9"/>
      <c r="B275" s="387">
        <v>72860055</v>
      </c>
      <c r="C275" s="387" t="s">
        <v>2398</v>
      </c>
      <c r="D275" s="387" t="s">
        <v>1886</v>
      </c>
      <c r="E275" s="387" t="s">
        <v>2400</v>
      </c>
      <c r="F275" s="9" t="s">
        <v>1893</v>
      </c>
      <c r="G275" s="9" t="s">
        <v>1894</v>
      </c>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v>1</v>
      </c>
      <c r="AF275" s="9"/>
      <c r="AG275" s="243">
        <v>43585</v>
      </c>
      <c r="AH275" s="244">
        <f t="shared" si="14"/>
        <v>1</v>
      </c>
      <c r="AI275" s="245"/>
      <c r="AJ275" s="9" t="s">
        <v>1881</v>
      </c>
      <c r="AK275" s="9"/>
      <c r="AL275" s="9"/>
      <c r="AM275" s="9"/>
      <c r="AN275" s="9" t="s">
        <v>1899</v>
      </c>
      <c r="AO275" s="9"/>
      <c r="AP275" s="9"/>
      <c r="AQ275" s="9"/>
      <c r="AR275" s="9"/>
      <c r="AS275" s="246"/>
      <c r="AT275" s="269"/>
    </row>
    <row r="276" spans="1:46" s="231" customFormat="1" x14ac:dyDescent="0.2">
      <c r="A276" s="9"/>
      <c r="B276" s="9">
        <v>72657005</v>
      </c>
      <c r="C276" s="9" t="s">
        <v>2401</v>
      </c>
      <c r="D276" s="9" t="s">
        <v>1978</v>
      </c>
      <c r="E276" s="9" t="s">
        <v>2402</v>
      </c>
      <c r="F276" s="9" t="s">
        <v>1879</v>
      </c>
      <c r="G276" s="9" t="s">
        <v>1880</v>
      </c>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v>1</v>
      </c>
      <c r="AG276" s="243">
        <v>43587</v>
      </c>
      <c r="AH276" s="244">
        <f t="shared" si="14"/>
        <v>1</v>
      </c>
      <c r="AI276" s="245"/>
      <c r="AJ276" s="9" t="s">
        <v>1881</v>
      </c>
      <c r="AK276" s="9"/>
      <c r="AL276" s="9"/>
      <c r="AM276" s="9"/>
      <c r="AN276" s="9"/>
      <c r="AO276" s="9"/>
      <c r="AP276" s="9"/>
      <c r="AQ276" s="9"/>
      <c r="AR276" s="9"/>
      <c r="AS276" s="246"/>
      <c r="AT276" s="269"/>
    </row>
    <row r="277" spans="1:46" s="231" customFormat="1" ht="25.5" x14ac:dyDescent="0.2">
      <c r="A277" s="9"/>
      <c r="B277" s="9">
        <v>72860050</v>
      </c>
      <c r="C277" s="9" t="s">
        <v>2403</v>
      </c>
      <c r="D277" s="9" t="s">
        <v>1886</v>
      </c>
      <c r="E277" s="9" t="s">
        <v>2404</v>
      </c>
      <c r="F277" s="9" t="s">
        <v>1879</v>
      </c>
      <c r="G277" s="9" t="s">
        <v>1880</v>
      </c>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v>1</v>
      </c>
      <c r="AG277" s="243">
        <v>43600</v>
      </c>
      <c r="AH277" s="244">
        <f t="shared" si="14"/>
        <v>1</v>
      </c>
      <c r="AI277" s="245"/>
      <c r="AJ277" s="9" t="s">
        <v>1881</v>
      </c>
      <c r="AK277" s="9"/>
      <c r="AL277" s="9"/>
      <c r="AM277" s="9"/>
      <c r="AN277" s="9"/>
      <c r="AO277" s="9"/>
      <c r="AP277" s="9"/>
      <c r="AQ277" s="9"/>
      <c r="AR277" s="9"/>
      <c r="AS277" s="246"/>
      <c r="AT277" s="269"/>
    </row>
    <row r="278" spans="1:46" s="231" customFormat="1" ht="38.25" customHeight="1" x14ac:dyDescent="0.2">
      <c r="A278" s="9"/>
      <c r="B278" s="9">
        <v>76755032</v>
      </c>
      <c r="C278" s="9" t="s">
        <v>2405</v>
      </c>
      <c r="D278" s="9" t="s">
        <v>2079</v>
      </c>
      <c r="E278" s="9" t="s">
        <v>2406</v>
      </c>
      <c r="F278" s="9" t="s">
        <v>1917</v>
      </c>
      <c r="G278" s="9" t="s">
        <v>1880</v>
      </c>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v>1</v>
      </c>
      <c r="AG278" s="243">
        <v>43601</v>
      </c>
      <c r="AH278" s="244">
        <f t="shared" si="14"/>
        <v>1</v>
      </c>
      <c r="AI278" s="245"/>
      <c r="AJ278" s="9" t="s">
        <v>1881</v>
      </c>
      <c r="AK278" s="9"/>
      <c r="AL278" s="9"/>
      <c r="AM278" s="9"/>
      <c r="AN278" s="9"/>
      <c r="AO278" s="9"/>
      <c r="AP278" s="9"/>
      <c r="AQ278" s="9"/>
      <c r="AR278" s="9"/>
      <c r="AS278" s="246"/>
      <c r="AT278" s="269"/>
    </row>
    <row r="279" spans="1:46" s="231" customFormat="1" x14ac:dyDescent="0.2">
      <c r="A279" s="9"/>
      <c r="B279" s="9">
        <v>72657003</v>
      </c>
      <c r="C279" s="9" t="s">
        <v>2407</v>
      </c>
      <c r="D279" s="231" t="s">
        <v>1978</v>
      </c>
      <c r="E279" s="9" t="s">
        <v>2408</v>
      </c>
      <c r="F279" s="9" t="s">
        <v>1917</v>
      </c>
      <c r="G279" s="9" t="s">
        <v>1880</v>
      </c>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v>1</v>
      </c>
      <c r="AG279" s="243">
        <v>43601</v>
      </c>
      <c r="AH279" s="244">
        <f t="shared" si="14"/>
        <v>1</v>
      </c>
      <c r="AI279" s="245"/>
      <c r="AJ279" s="9" t="s">
        <v>1881</v>
      </c>
      <c r="AK279" s="9"/>
      <c r="AL279" s="9"/>
      <c r="AM279" s="9"/>
      <c r="AN279" s="9"/>
      <c r="AO279" s="9"/>
      <c r="AP279" s="9"/>
      <c r="AQ279" s="9"/>
      <c r="AR279" s="9"/>
      <c r="AS279" s="246"/>
      <c r="AT279" s="269"/>
    </row>
    <row r="280" spans="1:46" s="231" customFormat="1" ht="25.5" x14ac:dyDescent="0.2">
      <c r="A280" s="9"/>
      <c r="B280" s="9">
        <v>72860047</v>
      </c>
      <c r="C280" s="9" t="s">
        <v>2409</v>
      </c>
      <c r="D280" s="9" t="s">
        <v>1886</v>
      </c>
      <c r="E280" s="9" t="s">
        <v>2410</v>
      </c>
      <c r="F280" s="9" t="s">
        <v>1879</v>
      </c>
      <c r="G280" s="9" t="s">
        <v>1880</v>
      </c>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v>1</v>
      </c>
      <c r="AG280" s="243">
        <v>43605</v>
      </c>
      <c r="AH280" s="244">
        <f t="shared" si="14"/>
        <v>1</v>
      </c>
      <c r="AI280" s="245"/>
      <c r="AJ280" s="9" t="s">
        <v>1881</v>
      </c>
      <c r="AK280" s="9"/>
      <c r="AL280" s="9"/>
      <c r="AM280" s="9"/>
      <c r="AN280" s="9"/>
      <c r="AO280" s="9"/>
      <c r="AP280" s="9"/>
      <c r="AQ280" s="9"/>
      <c r="AR280" s="9"/>
      <c r="AS280" s="246"/>
      <c r="AT280" s="269"/>
    </row>
    <row r="281" spans="1:46" s="231" customFormat="1" x14ac:dyDescent="0.2">
      <c r="A281" s="9"/>
      <c r="B281" s="9">
        <v>72654009</v>
      </c>
      <c r="C281" s="9" t="s">
        <v>2411</v>
      </c>
      <c r="D281" s="9" t="s">
        <v>2299</v>
      </c>
      <c r="E281" s="9" t="s">
        <v>2412</v>
      </c>
      <c r="F281" s="9" t="s">
        <v>2225</v>
      </c>
      <c r="G281" s="9" t="s">
        <v>1880</v>
      </c>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v>1</v>
      </c>
      <c r="AG281" s="243">
        <v>43606</v>
      </c>
      <c r="AH281" s="244">
        <f t="shared" si="14"/>
        <v>1</v>
      </c>
      <c r="AI281" s="245"/>
      <c r="AJ281" s="9" t="s">
        <v>1881</v>
      </c>
      <c r="AK281" s="9"/>
      <c r="AL281" s="9"/>
      <c r="AM281" s="9"/>
      <c r="AN281" s="9"/>
      <c r="AO281" s="9"/>
      <c r="AP281" s="9"/>
      <c r="AQ281" s="9"/>
      <c r="AR281" s="9"/>
      <c r="AS281" s="246"/>
      <c r="AT281" s="269"/>
    </row>
    <row r="282" spans="1:46" s="231" customFormat="1" x14ac:dyDescent="0.2">
      <c r="A282" s="9"/>
      <c r="B282" s="9">
        <v>72657004</v>
      </c>
      <c r="C282" s="9" t="s">
        <v>2413</v>
      </c>
      <c r="D282" s="9" t="s">
        <v>1978</v>
      </c>
      <c r="E282" s="9" t="s">
        <v>2414</v>
      </c>
      <c r="F282" s="9" t="s">
        <v>1917</v>
      </c>
      <c r="G282" s="9" t="s">
        <v>1880</v>
      </c>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v>1</v>
      </c>
      <c r="AG282" s="243">
        <v>43609</v>
      </c>
      <c r="AH282" s="244">
        <f t="shared" si="14"/>
        <v>1</v>
      </c>
      <c r="AI282" s="245"/>
      <c r="AJ282" s="9" t="s">
        <v>1881</v>
      </c>
      <c r="AK282" s="9"/>
      <c r="AL282" s="9"/>
      <c r="AM282" s="9"/>
      <c r="AN282" s="9"/>
      <c r="AO282" s="9"/>
      <c r="AP282" s="9"/>
      <c r="AQ282" s="9"/>
      <c r="AR282" s="9"/>
      <c r="AS282" s="246"/>
      <c r="AT282" s="269"/>
    </row>
    <row r="283" spans="1:46" s="231" customFormat="1" ht="39" customHeight="1" x14ac:dyDescent="0.2">
      <c r="A283" s="9"/>
      <c r="B283" s="9">
        <v>76755031</v>
      </c>
      <c r="C283" s="9" t="s">
        <v>2415</v>
      </c>
      <c r="D283" s="9" t="s">
        <v>2079</v>
      </c>
      <c r="E283" s="9" t="s">
        <v>2416</v>
      </c>
      <c r="F283" s="9" t="s">
        <v>1917</v>
      </c>
      <c r="G283" s="9" t="s">
        <v>1880</v>
      </c>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v>1</v>
      </c>
      <c r="AC283" s="9"/>
      <c r="AD283" s="9"/>
      <c r="AE283" s="9"/>
      <c r="AF283" s="9"/>
      <c r="AG283" s="243">
        <v>43615</v>
      </c>
      <c r="AH283" s="244">
        <f t="shared" si="14"/>
        <v>1</v>
      </c>
      <c r="AI283" s="245"/>
      <c r="AJ283" s="9" t="s">
        <v>1881</v>
      </c>
      <c r="AK283" s="9"/>
      <c r="AL283" s="9"/>
      <c r="AM283" s="9" t="s">
        <v>1257</v>
      </c>
      <c r="AN283" s="9"/>
      <c r="AO283" s="9"/>
      <c r="AP283" s="9"/>
      <c r="AQ283" s="9"/>
      <c r="AR283" s="9"/>
      <c r="AS283" s="246"/>
      <c r="AT283" s="269"/>
    </row>
    <row r="284" spans="1:46" s="231" customFormat="1" x14ac:dyDescent="0.2">
      <c r="A284" s="9"/>
      <c r="B284" s="9">
        <v>72654015</v>
      </c>
      <c r="C284" s="9" t="s">
        <v>2417</v>
      </c>
      <c r="D284" s="9" t="s">
        <v>2299</v>
      </c>
      <c r="E284" s="9" t="s">
        <v>2418</v>
      </c>
      <c r="F284" s="9" t="s">
        <v>2371</v>
      </c>
      <c r="G284" s="9" t="s">
        <v>1880</v>
      </c>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v>1</v>
      </c>
      <c r="AG284" s="243">
        <v>43621</v>
      </c>
      <c r="AH284" s="244">
        <f t="shared" si="14"/>
        <v>1</v>
      </c>
      <c r="AI284" s="245"/>
      <c r="AJ284" s="9" t="s">
        <v>1881</v>
      </c>
      <c r="AK284" s="9"/>
      <c r="AL284" s="9"/>
      <c r="AM284" s="9"/>
      <c r="AN284" s="9"/>
      <c r="AO284" s="9"/>
      <c r="AP284" s="9"/>
      <c r="AQ284" s="9"/>
      <c r="AR284" s="9"/>
      <c r="AS284" s="246"/>
      <c r="AT284" s="269"/>
    </row>
    <row r="285" spans="1:46" s="231" customFormat="1" x14ac:dyDescent="0.2">
      <c r="A285" s="9"/>
      <c r="B285" s="9">
        <v>72654017</v>
      </c>
      <c r="C285" s="9" t="s">
        <v>2419</v>
      </c>
      <c r="D285" s="9" t="s">
        <v>2299</v>
      </c>
      <c r="E285" s="9" t="s">
        <v>2420</v>
      </c>
      <c r="F285" s="9" t="s">
        <v>2371</v>
      </c>
      <c r="G285" s="9" t="s">
        <v>1880</v>
      </c>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v>1</v>
      </c>
      <c r="AG285" s="243">
        <v>43621</v>
      </c>
      <c r="AH285" s="244">
        <f t="shared" si="14"/>
        <v>1</v>
      </c>
      <c r="AI285" s="245"/>
      <c r="AJ285" s="9" t="s">
        <v>1881</v>
      </c>
      <c r="AK285" s="9"/>
      <c r="AL285" s="9"/>
      <c r="AM285" s="9"/>
      <c r="AN285" s="9"/>
      <c r="AO285" s="9"/>
      <c r="AP285" s="9"/>
      <c r="AQ285" s="9"/>
      <c r="AR285" s="9"/>
      <c r="AS285" s="246"/>
      <c r="AT285" s="269"/>
    </row>
    <row r="286" spans="1:46" s="231" customFormat="1" x14ac:dyDescent="0.2">
      <c r="A286" s="9"/>
      <c r="B286" s="9">
        <v>72654016</v>
      </c>
      <c r="C286" s="9" t="s">
        <v>2386</v>
      </c>
      <c r="D286" s="9" t="s">
        <v>2299</v>
      </c>
      <c r="E286" s="9" t="s">
        <v>2387</v>
      </c>
      <c r="F286" s="9" t="s">
        <v>2371</v>
      </c>
      <c r="G286" s="9" t="s">
        <v>1880</v>
      </c>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v>1</v>
      </c>
      <c r="AG286" s="243">
        <v>43621</v>
      </c>
      <c r="AH286" s="244">
        <f t="shared" si="14"/>
        <v>1</v>
      </c>
      <c r="AI286" s="245"/>
      <c r="AJ286" s="9" t="s">
        <v>1881</v>
      </c>
      <c r="AK286" s="9"/>
      <c r="AL286" s="9"/>
      <c r="AM286" s="9"/>
      <c r="AN286" s="9"/>
      <c r="AO286" s="9"/>
      <c r="AP286" s="9"/>
      <c r="AQ286" s="9"/>
      <c r="AR286" s="9"/>
      <c r="AS286" s="246"/>
      <c r="AT286" s="269"/>
    </row>
    <row r="287" spans="1:46" s="231" customFormat="1" x14ac:dyDescent="0.2">
      <c r="A287" s="9"/>
      <c r="B287" s="9">
        <v>72654018</v>
      </c>
      <c r="C287" s="9" t="s">
        <v>2421</v>
      </c>
      <c r="D287" s="9" t="s">
        <v>2299</v>
      </c>
      <c r="E287" s="9" t="s">
        <v>2422</v>
      </c>
      <c r="F287" s="9" t="s">
        <v>2371</v>
      </c>
      <c r="G287" s="9" t="s">
        <v>1880</v>
      </c>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v>1</v>
      </c>
      <c r="AG287" s="243">
        <v>43622</v>
      </c>
      <c r="AH287" s="244">
        <f t="shared" si="14"/>
        <v>1</v>
      </c>
      <c r="AI287" s="245"/>
      <c r="AJ287" s="9" t="s">
        <v>1881</v>
      </c>
      <c r="AK287" s="9"/>
      <c r="AL287" s="9"/>
      <c r="AM287" s="9"/>
      <c r="AN287" s="9"/>
      <c r="AO287" s="9"/>
      <c r="AP287" s="9"/>
      <c r="AQ287" s="9"/>
      <c r="AR287" s="9"/>
      <c r="AS287" s="246"/>
      <c r="AT287" s="269"/>
    </row>
    <row r="288" spans="1:46" s="231" customFormat="1" ht="25.5" x14ac:dyDescent="0.2">
      <c r="A288" s="9"/>
      <c r="B288" s="9">
        <v>72860048</v>
      </c>
      <c r="C288" s="9" t="s">
        <v>2423</v>
      </c>
      <c r="D288" s="9" t="s">
        <v>1886</v>
      </c>
      <c r="E288" s="9" t="s">
        <v>2424</v>
      </c>
      <c r="F288" s="9" t="s">
        <v>1879</v>
      </c>
      <c r="G288" s="9" t="s">
        <v>1880</v>
      </c>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v>1</v>
      </c>
      <c r="AG288" s="243">
        <v>43626</v>
      </c>
      <c r="AH288" s="244">
        <f t="shared" si="14"/>
        <v>1</v>
      </c>
      <c r="AI288" s="245"/>
      <c r="AJ288" s="9" t="s">
        <v>1881</v>
      </c>
      <c r="AK288" s="9"/>
      <c r="AL288" s="9"/>
      <c r="AM288" s="9"/>
      <c r="AN288" s="9"/>
      <c r="AO288" s="9"/>
      <c r="AP288" s="9"/>
      <c r="AQ288" s="9"/>
      <c r="AR288" s="9"/>
      <c r="AS288" s="246"/>
      <c r="AT288" s="269"/>
    </row>
    <row r="289" spans="1:46" s="231" customFormat="1" x14ac:dyDescent="0.2">
      <c r="A289" s="9"/>
      <c r="B289" s="9">
        <v>72860054</v>
      </c>
      <c r="C289" s="9" t="s">
        <v>2425</v>
      </c>
      <c r="D289" s="9" t="s">
        <v>1886</v>
      </c>
      <c r="E289" s="9" t="s">
        <v>2426</v>
      </c>
      <c r="F289" s="9" t="s">
        <v>1879</v>
      </c>
      <c r="G289" s="9" t="s">
        <v>1880</v>
      </c>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v>1</v>
      </c>
      <c r="AG289" s="243">
        <v>43626</v>
      </c>
      <c r="AH289" s="244">
        <f t="shared" si="14"/>
        <v>1</v>
      </c>
      <c r="AI289" s="245"/>
      <c r="AJ289" s="9" t="s">
        <v>1881</v>
      </c>
      <c r="AK289" s="9"/>
      <c r="AL289" s="9"/>
      <c r="AM289" s="9"/>
      <c r="AN289" s="9"/>
      <c r="AO289" s="9"/>
      <c r="AP289" s="9"/>
      <c r="AQ289" s="9"/>
      <c r="AR289" s="9"/>
      <c r="AS289" s="246"/>
      <c r="AT289" s="269"/>
    </row>
    <row r="290" spans="1:46" s="231" customFormat="1" x14ac:dyDescent="0.2">
      <c r="A290" s="9"/>
      <c r="B290" s="387">
        <v>72860054</v>
      </c>
      <c r="C290" s="387" t="s">
        <v>2425</v>
      </c>
      <c r="D290" s="387" t="s">
        <v>1886</v>
      </c>
      <c r="E290" s="387" t="s">
        <v>2427</v>
      </c>
      <c r="F290" s="9" t="s">
        <v>1893</v>
      </c>
      <c r="G290" s="9" t="s">
        <v>1894</v>
      </c>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v>1</v>
      </c>
      <c r="AF290" s="9"/>
      <c r="AG290" s="243">
        <v>43626</v>
      </c>
      <c r="AH290" s="244">
        <f t="shared" si="14"/>
        <v>1</v>
      </c>
      <c r="AI290" s="245"/>
      <c r="AJ290" s="9" t="s">
        <v>1881</v>
      </c>
      <c r="AK290" s="9"/>
      <c r="AL290" s="9"/>
      <c r="AM290" s="9"/>
      <c r="AN290" s="9" t="s">
        <v>1899</v>
      </c>
      <c r="AO290" s="9"/>
      <c r="AP290" s="9"/>
      <c r="AQ290" s="9"/>
      <c r="AR290" s="9"/>
      <c r="AS290" s="246"/>
      <c r="AT290" s="269"/>
    </row>
    <row r="291" spans="1:46" s="231" customFormat="1" ht="25.5" x14ac:dyDescent="0.2">
      <c r="A291" s="9"/>
      <c r="B291" s="9">
        <v>72860051</v>
      </c>
      <c r="C291" s="9" t="s">
        <v>2428</v>
      </c>
      <c r="D291" s="9" t="s">
        <v>1886</v>
      </c>
      <c r="E291" s="9" t="s">
        <v>2429</v>
      </c>
      <c r="F291" s="9" t="s">
        <v>1879</v>
      </c>
      <c r="G291" s="9" t="s">
        <v>1880</v>
      </c>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v>1</v>
      </c>
      <c r="AG291" s="243">
        <v>43628</v>
      </c>
      <c r="AH291" s="244">
        <f t="shared" si="14"/>
        <v>1</v>
      </c>
      <c r="AI291" s="245"/>
      <c r="AJ291" s="9" t="s">
        <v>1881</v>
      </c>
      <c r="AK291" s="9"/>
      <c r="AL291" s="9"/>
      <c r="AM291" s="9"/>
      <c r="AN291" s="9"/>
      <c r="AO291" s="9"/>
      <c r="AP291" s="9"/>
      <c r="AQ291" s="9"/>
      <c r="AR291" s="9"/>
      <c r="AS291" s="246"/>
      <c r="AT291" s="269"/>
    </row>
    <row r="292" spans="1:46" s="231" customFormat="1" x14ac:dyDescent="0.2">
      <c r="A292" s="9"/>
      <c r="B292" s="9">
        <v>72657001</v>
      </c>
      <c r="C292" s="9" t="s">
        <v>2430</v>
      </c>
      <c r="D292" s="9" t="s">
        <v>1978</v>
      </c>
      <c r="E292" s="9" t="s">
        <v>2431</v>
      </c>
      <c r="F292" s="9" t="s">
        <v>1917</v>
      </c>
      <c r="G292" s="9" t="s">
        <v>1880</v>
      </c>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v>1</v>
      </c>
      <c r="AG292" s="243">
        <v>43628</v>
      </c>
      <c r="AH292" s="244">
        <f t="shared" si="14"/>
        <v>1</v>
      </c>
      <c r="AI292" s="245"/>
      <c r="AJ292" s="9" t="s">
        <v>1881</v>
      </c>
      <c r="AK292" s="9"/>
      <c r="AL292" s="9"/>
      <c r="AM292" s="9"/>
      <c r="AN292" s="9"/>
      <c r="AO292" s="9"/>
      <c r="AP292" s="9"/>
      <c r="AQ292" s="9"/>
      <c r="AR292" s="9"/>
      <c r="AS292" s="246"/>
      <c r="AT292" s="269"/>
    </row>
    <row r="293" spans="1:46" s="231" customFormat="1" x14ac:dyDescent="0.2">
      <c r="A293" s="9"/>
      <c r="B293" s="9">
        <v>72657007</v>
      </c>
      <c r="C293" s="9" t="s">
        <v>2432</v>
      </c>
      <c r="D293" s="9" t="s">
        <v>1978</v>
      </c>
      <c r="E293" s="9" t="s">
        <v>2433</v>
      </c>
      <c r="F293" s="9" t="s">
        <v>1917</v>
      </c>
      <c r="G293" s="9" t="s">
        <v>1880</v>
      </c>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v>1</v>
      </c>
      <c r="AG293" s="243">
        <v>43628</v>
      </c>
      <c r="AH293" s="244">
        <f t="shared" si="14"/>
        <v>1</v>
      </c>
      <c r="AI293" s="245"/>
      <c r="AJ293" s="9" t="s">
        <v>1881</v>
      </c>
      <c r="AK293" s="9"/>
      <c r="AL293" s="9"/>
      <c r="AM293" s="9"/>
      <c r="AN293" s="9"/>
      <c r="AO293" s="9"/>
      <c r="AP293" s="9"/>
      <c r="AQ293" s="9"/>
      <c r="AR293" s="9"/>
      <c r="AS293" s="246"/>
      <c r="AT293" s="269"/>
    </row>
    <row r="294" spans="1:46" s="231" customFormat="1" x14ac:dyDescent="0.2">
      <c r="A294" s="9"/>
      <c r="B294" s="9">
        <v>72657006</v>
      </c>
      <c r="C294" s="9" t="s">
        <v>2434</v>
      </c>
      <c r="D294" s="9" t="s">
        <v>1978</v>
      </c>
      <c r="E294" s="9" t="s">
        <v>2435</v>
      </c>
      <c r="F294" s="9" t="s">
        <v>1917</v>
      </c>
      <c r="G294" s="9" t="s">
        <v>1880</v>
      </c>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v>1</v>
      </c>
      <c r="AG294" s="243">
        <v>43629</v>
      </c>
      <c r="AH294" s="244">
        <f t="shared" si="14"/>
        <v>1</v>
      </c>
      <c r="AI294" s="245"/>
      <c r="AJ294" s="9" t="s">
        <v>1881</v>
      </c>
      <c r="AK294" s="9"/>
      <c r="AL294" s="9"/>
      <c r="AM294" s="9"/>
      <c r="AN294" s="9"/>
      <c r="AO294" s="9"/>
      <c r="AP294" s="9"/>
      <c r="AQ294" s="9"/>
      <c r="AR294" s="9"/>
      <c r="AS294" s="246"/>
      <c r="AT294" s="269"/>
    </row>
    <row r="295" spans="1:46" s="231" customFormat="1" x14ac:dyDescent="0.2">
      <c r="A295" s="9"/>
      <c r="B295" s="9">
        <v>72657010</v>
      </c>
      <c r="C295" s="9" t="s">
        <v>2436</v>
      </c>
      <c r="D295" s="9" t="s">
        <v>1978</v>
      </c>
      <c r="E295" s="9" t="s">
        <v>2437</v>
      </c>
      <c r="F295" s="9" t="s">
        <v>1917</v>
      </c>
      <c r="G295" s="9" t="s">
        <v>1880</v>
      </c>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v>1</v>
      </c>
      <c r="AG295" s="243">
        <v>43630</v>
      </c>
      <c r="AH295" s="244">
        <f t="shared" si="14"/>
        <v>1</v>
      </c>
      <c r="AI295" s="245"/>
      <c r="AJ295" s="9" t="s">
        <v>1881</v>
      </c>
      <c r="AK295" s="9"/>
      <c r="AL295" s="9"/>
      <c r="AM295" s="9"/>
      <c r="AN295" s="9"/>
      <c r="AO295" s="9"/>
      <c r="AP295" s="9"/>
      <c r="AQ295" s="9"/>
      <c r="AR295" s="9"/>
      <c r="AS295" s="246"/>
      <c r="AT295" s="269"/>
    </row>
    <row r="296" spans="1:46" s="231" customFormat="1" x14ac:dyDescent="0.2">
      <c r="A296" s="9"/>
      <c r="B296" s="9">
        <v>81757039</v>
      </c>
      <c r="C296" s="9" t="s">
        <v>2438</v>
      </c>
      <c r="D296" s="9" t="s">
        <v>2439</v>
      </c>
      <c r="E296" s="9" t="s">
        <v>2440</v>
      </c>
      <c r="F296" s="9" t="s">
        <v>1917</v>
      </c>
      <c r="G296" s="9" t="s">
        <v>1880</v>
      </c>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v>1</v>
      </c>
      <c r="AG296" s="243">
        <v>43635</v>
      </c>
      <c r="AH296" s="244">
        <f t="shared" si="14"/>
        <v>1</v>
      </c>
      <c r="AI296" s="245"/>
      <c r="AJ296" s="9" t="s">
        <v>1881</v>
      </c>
      <c r="AK296" s="9"/>
      <c r="AL296" s="9"/>
      <c r="AM296" s="9"/>
      <c r="AN296" s="9"/>
      <c r="AO296" s="9"/>
      <c r="AP296" s="9"/>
      <c r="AQ296" s="9"/>
      <c r="AR296" s="9"/>
      <c r="AS296" s="246"/>
      <c r="AT296" s="269"/>
    </row>
    <row r="297" spans="1:46" s="231" customFormat="1" x14ac:dyDescent="0.2">
      <c r="A297" s="9"/>
      <c r="B297" s="9">
        <v>72654019</v>
      </c>
      <c r="C297" s="9" t="s">
        <v>2441</v>
      </c>
      <c r="D297" s="9" t="s">
        <v>2299</v>
      </c>
      <c r="E297" s="9" t="s">
        <v>2442</v>
      </c>
      <c r="F297" s="9" t="s">
        <v>2371</v>
      </c>
      <c r="G297" s="9" t="s">
        <v>1880</v>
      </c>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v>1</v>
      </c>
      <c r="AG297" s="243">
        <v>43637</v>
      </c>
      <c r="AH297" s="244">
        <f t="shared" si="14"/>
        <v>1</v>
      </c>
      <c r="AI297" s="245"/>
      <c r="AJ297" s="9" t="s">
        <v>1881</v>
      </c>
      <c r="AK297" s="9"/>
      <c r="AL297" s="9"/>
      <c r="AM297" s="9"/>
      <c r="AN297" s="9"/>
      <c r="AO297" s="9"/>
      <c r="AP297" s="9"/>
      <c r="AQ297" s="9"/>
      <c r="AR297" s="9"/>
      <c r="AS297" s="246"/>
      <c r="AT297" s="269"/>
    </row>
    <row r="298" spans="1:46" s="231" customFormat="1" x14ac:dyDescent="0.2">
      <c r="A298" s="9"/>
      <c r="B298" s="9">
        <v>72657009</v>
      </c>
      <c r="C298" s="9" t="s">
        <v>2443</v>
      </c>
      <c r="D298" s="9" t="s">
        <v>1978</v>
      </c>
      <c r="E298" s="9" t="s">
        <v>2444</v>
      </c>
      <c r="F298" s="9" t="s">
        <v>1917</v>
      </c>
      <c r="G298" s="9" t="s">
        <v>1880</v>
      </c>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v>1</v>
      </c>
      <c r="AG298" s="243">
        <v>43642</v>
      </c>
      <c r="AH298" s="244">
        <f t="shared" si="14"/>
        <v>1</v>
      </c>
      <c r="AI298" s="245"/>
      <c r="AJ298" s="9" t="s">
        <v>1881</v>
      </c>
      <c r="AK298" s="9"/>
      <c r="AL298" s="9"/>
      <c r="AM298" s="9"/>
      <c r="AN298" s="9"/>
      <c r="AO298" s="9"/>
      <c r="AP298" s="9"/>
      <c r="AQ298" s="9"/>
      <c r="AR298" s="9"/>
      <c r="AS298" s="246"/>
      <c r="AT298" s="269"/>
    </row>
    <row r="299" spans="1:46" s="231" customFormat="1" ht="25.5" x14ac:dyDescent="0.2">
      <c r="A299" s="9"/>
      <c r="B299" s="9">
        <v>72657015</v>
      </c>
      <c r="C299" s="9" t="s">
        <v>2445</v>
      </c>
      <c r="D299" s="9" t="s">
        <v>1978</v>
      </c>
      <c r="E299" s="9" t="s">
        <v>2446</v>
      </c>
      <c r="F299" s="9" t="s">
        <v>1917</v>
      </c>
      <c r="G299" s="9" t="s">
        <v>1880</v>
      </c>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v>1</v>
      </c>
      <c r="AG299" s="243">
        <v>43642</v>
      </c>
      <c r="AH299" s="244">
        <f t="shared" si="14"/>
        <v>1</v>
      </c>
      <c r="AI299" s="245"/>
      <c r="AJ299" s="9" t="s">
        <v>1881</v>
      </c>
      <c r="AK299" s="9"/>
      <c r="AL299" s="9"/>
      <c r="AM299" s="9"/>
      <c r="AN299" s="9"/>
      <c r="AO299" s="9"/>
      <c r="AP299" s="9"/>
      <c r="AQ299" s="9"/>
      <c r="AR299" s="9"/>
      <c r="AS299" s="246"/>
      <c r="AT299" s="269"/>
    </row>
    <row r="300" spans="1:46" s="231" customFormat="1" x14ac:dyDescent="0.2">
      <c r="A300" s="9"/>
      <c r="B300" s="9">
        <v>72657001</v>
      </c>
      <c r="C300" s="9" t="s">
        <v>2447</v>
      </c>
      <c r="D300" s="9" t="s">
        <v>1978</v>
      </c>
      <c r="E300" s="9" t="s">
        <v>2448</v>
      </c>
      <c r="F300" s="9" t="s">
        <v>1917</v>
      </c>
      <c r="G300" s="9" t="s">
        <v>1880</v>
      </c>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v>1</v>
      </c>
      <c r="AG300" s="243">
        <v>43644</v>
      </c>
      <c r="AH300" s="244">
        <f t="shared" si="14"/>
        <v>1</v>
      </c>
      <c r="AI300" s="245"/>
      <c r="AJ300" s="9" t="s">
        <v>1881</v>
      </c>
      <c r="AK300" s="9"/>
      <c r="AL300" s="9"/>
      <c r="AM300" s="9"/>
      <c r="AN300" s="9"/>
      <c r="AO300" s="9"/>
      <c r="AP300" s="9"/>
      <c r="AQ300" s="9"/>
      <c r="AR300" s="9"/>
      <c r="AS300" s="246"/>
      <c r="AT300" s="269"/>
    </row>
    <row r="301" spans="1:46" s="231" customFormat="1" x14ac:dyDescent="0.2">
      <c r="A301" s="9"/>
      <c r="B301" s="9">
        <v>72657012</v>
      </c>
      <c r="C301" s="9" t="s">
        <v>2449</v>
      </c>
      <c r="D301" s="9" t="s">
        <v>1978</v>
      </c>
      <c r="E301" s="9" t="s">
        <v>2450</v>
      </c>
      <c r="F301" s="9" t="s">
        <v>1917</v>
      </c>
      <c r="G301" s="9" t="s">
        <v>1880</v>
      </c>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v>1</v>
      </c>
      <c r="AG301" s="243">
        <v>43655</v>
      </c>
      <c r="AH301" s="244">
        <f t="shared" si="14"/>
        <v>1</v>
      </c>
      <c r="AI301" s="245"/>
      <c r="AJ301" s="9" t="s">
        <v>1881</v>
      </c>
      <c r="AK301" s="9"/>
      <c r="AL301" s="9"/>
      <c r="AM301" s="9"/>
      <c r="AN301" s="9"/>
      <c r="AO301" s="9"/>
      <c r="AP301" s="9"/>
      <c r="AQ301" s="9"/>
      <c r="AR301" s="9"/>
      <c r="AS301" s="246"/>
      <c r="AT301" s="269"/>
    </row>
    <row r="302" spans="1:46" s="231" customFormat="1" ht="25.5" x14ac:dyDescent="0.2">
      <c r="A302" s="9"/>
      <c r="B302" s="9">
        <v>72860017</v>
      </c>
      <c r="C302" s="9" t="s">
        <v>2451</v>
      </c>
      <c r="D302" s="9" t="s">
        <v>1886</v>
      </c>
      <c r="E302" s="9" t="s">
        <v>2452</v>
      </c>
      <c r="F302" s="9" t="s">
        <v>1879</v>
      </c>
      <c r="G302" s="9" t="s">
        <v>1880</v>
      </c>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v>1</v>
      </c>
      <c r="AG302" s="243">
        <v>43658</v>
      </c>
      <c r="AH302" s="244">
        <f t="shared" si="14"/>
        <v>1</v>
      </c>
      <c r="AI302" s="245"/>
      <c r="AJ302" s="9" t="s">
        <v>1881</v>
      </c>
      <c r="AK302" s="9"/>
      <c r="AL302" s="9"/>
      <c r="AM302" s="9"/>
      <c r="AN302" s="9"/>
      <c r="AO302" s="9"/>
      <c r="AP302" s="9"/>
      <c r="AQ302" s="9"/>
      <c r="AR302" s="9"/>
      <c r="AS302" s="246"/>
      <c r="AT302" s="269"/>
    </row>
    <row r="303" spans="1:46" s="231" customFormat="1" x14ac:dyDescent="0.2">
      <c r="A303" s="9"/>
      <c r="B303" s="9">
        <v>72657008</v>
      </c>
      <c r="C303" s="9" t="s">
        <v>2453</v>
      </c>
      <c r="D303" s="9" t="s">
        <v>1978</v>
      </c>
      <c r="E303" s="9" t="s">
        <v>2454</v>
      </c>
      <c r="F303" s="9" t="s">
        <v>1917</v>
      </c>
      <c r="G303" s="9" t="s">
        <v>1880</v>
      </c>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v>1</v>
      </c>
      <c r="AG303" s="243">
        <v>43658</v>
      </c>
      <c r="AH303" s="244">
        <f t="shared" si="14"/>
        <v>1</v>
      </c>
      <c r="AI303" s="245"/>
      <c r="AJ303" s="9" t="s">
        <v>1881</v>
      </c>
      <c r="AK303" s="9"/>
      <c r="AL303" s="9"/>
      <c r="AM303" s="9"/>
      <c r="AN303" s="9"/>
      <c r="AO303" s="9"/>
      <c r="AP303" s="9"/>
      <c r="AQ303" s="9"/>
      <c r="AR303" s="9"/>
      <c r="AS303" s="246"/>
      <c r="AT303" s="269"/>
    </row>
    <row r="304" spans="1:46" s="231" customFormat="1" ht="25.5" x14ac:dyDescent="0.2">
      <c r="A304" s="9"/>
      <c r="B304" s="9">
        <v>72657016</v>
      </c>
      <c r="C304" s="9" t="s">
        <v>2455</v>
      </c>
      <c r="D304" s="9" t="s">
        <v>1978</v>
      </c>
      <c r="E304" s="9" t="s">
        <v>2456</v>
      </c>
      <c r="F304" s="9" t="s">
        <v>1917</v>
      </c>
      <c r="G304" s="9" t="s">
        <v>1880</v>
      </c>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v>1</v>
      </c>
      <c r="AG304" s="243">
        <v>43658</v>
      </c>
      <c r="AH304" s="244">
        <f t="shared" si="14"/>
        <v>1</v>
      </c>
      <c r="AI304" s="245"/>
      <c r="AJ304" s="9" t="s">
        <v>1881</v>
      </c>
      <c r="AK304" s="9"/>
      <c r="AL304" s="9"/>
      <c r="AM304" s="9"/>
      <c r="AN304" s="9"/>
      <c r="AO304" s="9"/>
      <c r="AP304" s="9"/>
      <c r="AQ304" s="9"/>
      <c r="AR304" s="9"/>
      <c r="AS304" s="246"/>
      <c r="AT304" s="269"/>
    </row>
    <row r="305" spans="1:46" s="231" customFormat="1" ht="25.5" x14ac:dyDescent="0.2">
      <c r="A305" s="9"/>
      <c r="B305" s="9">
        <v>72856021</v>
      </c>
      <c r="C305" s="9" t="s">
        <v>2457</v>
      </c>
      <c r="D305" s="9" t="s">
        <v>1877</v>
      </c>
      <c r="E305" s="9" t="s">
        <v>2458</v>
      </c>
      <c r="F305" s="9" t="s">
        <v>1879</v>
      </c>
      <c r="G305" s="9" t="s">
        <v>1880</v>
      </c>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v>1</v>
      </c>
      <c r="AG305" s="243">
        <v>43661</v>
      </c>
      <c r="AH305" s="244">
        <f t="shared" si="14"/>
        <v>1</v>
      </c>
      <c r="AI305" s="245"/>
      <c r="AJ305" s="9" t="s">
        <v>1881</v>
      </c>
      <c r="AK305" s="9"/>
      <c r="AL305" s="9"/>
      <c r="AM305" s="9"/>
      <c r="AN305" s="9"/>
      <c r="AO305" s="9"/>
      <c r="AP305" s="9"/>
      <c r="AQ305" s="9"/>
      <c r="AR305" s="9"/>
      <c r="AS305" s="246"/>
      <c r="AT305" s="269"/>
    </row>
    <row r="306" spans="1:46" s="231" customFormat="1" ht="25.5" x14ac:dyDescent="0.2">
      <c r="A306" s="9"/>
      <c r="B306" s="9">
        <v>72860049</v>
      </c>
      <c r="C306" s="9" t="s">
        <v>2459</v>
      </c>
      <c r="D306" s="9" t="s">
        <v>1886</v>
      </c>
      <c r="E306" s="9" t="s">
        <v>2460</v>
      </c>
      <c r="F306" s="9" t="s">
        <v>1879</v>
      </c>
      <c r="G306" s="9" t="s">
        <v>1880</v>
      </c>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v>1</v>
      </c>
      <c r="AG306" s="243">
        <v>43663</v>
      </c>
      <c r="AH306" s="244">
        <f t="shared" si="14"/>
        <v>1</v>
      </c>
      <c r="AI306" s="245"/>
      <c r="AJ306" s="9" t="s">
        <v>1881</v>
      </c>
      <c r="AK306" s="9"/>
      <c r="AL306" s="9"/>
      <c r="AM306" s="9"/>
      <c r="AN306" s="9"/>
      <c r="AO306" s="9"/>
      <c r="AP306" s="9"/>
      <c r="AQ306" s="9"/>
      <c r="AR306" s="9"/>
      <c r="AS306" s="246"/>
      <c r="AT306" s="269"/>
    </row>
    <row r="307" spans="1:46" s="231" customFormat="1" ht="25.5" x14ac:dyDescent="0.2">
      <c r="A307" s="9"/>
      <c r="B307" s="387">
        <v>72860049</v>
      </c>
      <c r="C307" s="387" t="s">
        <v>2459</v>
      </c>
      <c r="D307" s="387" t="s">
        <v>1886</v>
      </c>
      <c r="E307" s="387" t="s">
        <v>2461</v>
      </c>
      <c r="F307" s="9" t="s">
        <v>1893</v>
      </c>
      <c r="G307" s="9" t="s">
        <v>1894</v>
      </c>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v>1</v>
      </c>
      <c r="AF307" s="9"/>
      <c r="AG307" s="243">
        <v>43663</v>
      </c>
      <c r="AH307" s="244">
        <f t="shared" si="14"/>
        <v>1</v>
      </c>
      <c r="AI307" s="245"/>
      <c r="AJ307" s="9" t="s">
        <v>1881</v>
      </c>
      <c r="AK307" s="9"/>
      <c r="AL307" s="9"/>
      <c r="AM307" s="9"/>
      <c r="AN307" s="9" t="s">
        <v>1899</v>
      </c>
      <c r="AO307" s="9"/>
      <c r="AP307" s="9"/>
      <c r="AQ307" s="9"/>
      <c r="AR307" s="9"/>
      <c r="AS307" s="246"/>
      <c r="AT307" s="269"/>
    </row>
    <row r="308" spans="1:46" s="231" customFormat="1" ht="37.5" customHeight="1" x14ac:dyDescent="0.2">
      <c r="A308" s="9"/>
      <c r="B308" s="9">
        <v>76755016</v>
      </c>
      <c r="C308" s="9" t="s">
        <v>2462</v>
      </c>
      <c r="D308" s="9" t="s">
        <v>2079</v>
      </c>
      <c r="E308" s="9" t="s">
        <v>2463</v>
      </c>
      <c r="F308" s="9" t="s">
        <v>1917</v>
      </c>
      <c r="G308" s="9" t="s">
        <v>1880</v>
      </c>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v>1</v>
      </c>
      <c r="AG308" s="243">
        <v>43665</v>
      </c>
      <c r="AH308" s="244">
        <f t="shared" si="14"/>
        <v>1</v>
      </c>
      <c r="AI308" s="245"/>
      <c r="AJ308" s="9" t="s">
        <v>1881</v>
      </c>
      <c r="AK308" s="9"/>
      <c r="AL308" s="9"/>
      <c r="AM308" s="9"/>
      <c r="AN308" s="9"/>
      <c r="AO308" s="9"/>
      <c r="AP308" s="9"/>
      <c r="AQ308" s="9"/>
      <c r="AR308" s="9"/>
      <c r="AS308" s="246"/>
      <c r="AT308" s="269"/>
    </row>
    <row r="309" spans="1:46" s="231" customFormat="1" x14ac:dyDescent="0.2">
      <c r="A309" s="9"/>
      <c r="B309" s="9">
        <v>72860052</v>
      </c>
      <c r="C309" s="9" t="s">
        <v>2464</v>
      </c>
      <c r="D309" s="9" t="s">
        <v>1886</v>
      </c>
      <c r="E309" s="9" t="s">
        <v>2465</v>
      </c>
      <c r="F309" s="9" t="s">
        <v>1879</v>
      </c>
      <c r="G309" s="9" t="s">
        <v>1880</v>
      </c>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v>1</v>
      </c>
      <c r="AG309" s="243">
        <v>43665</v>
      </c>
      <c r="AH309" s="244">
        <f t="shared" si="14"/>
        <v>1</v>
      </c>
      <c r="AI309" s="245"/>
      <c r="AJ309" s="9" t="s">
        <v>1881</v>
      </c>
      <c r="AK309" s="9"/>
      <c r="AL309" s="9"/>
      <c r="AM309" s="9"/>
      <c r="AN309" s="9"/>
      <c r="AO309" s="9"/>
      <c r="AP309" s="9"/>
      <c r="AQ309" s="9"/>
      <c r="AR309" s="9"/>
      <c r="AS309" s="246"/>
      <c r="AT309" s="269"/>
    </row>
    <row r="310" spans="1:46" s="231" customFormat="1" ht="25.5" x14ac:dyDescent="0.2">
      <c r="A310" s="9"/>
      <c r="B310" s="9">
        <v>72860043</v>
      </c>
      <c r="C310" s="9" t="s">
        <v>2466</v>
      </c>
      <c r="D310" s="9" t="s">
        <v>1886</v>
      </c>
      <c r="E310" s="9" t="s">
        <v>2467</v>
      </c>
      <c r="F310" s="9" t="s">
        <v>1879</v>
      </c>
      <c r="G310" s="9" t="s">
        <v>1880</v>
      </c>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v>1</v>
      </c>
      <c r="AG310" s="243">
        <v>43665</v>
      </c>
      <c r="AH310" s="244">
        <f t="shared" si="14"/>
        <v>1</v>
      </c>
      <c r="AI310" s="245"/>
      <c r="AJ310" s="9" t="s">
        <v>1881</v>
      </c>
      <c r="AK310" s="9"/>
      <c r="AL310" s="9"/>
      <c r="AM310" s="9"/>
      <c r="AN310" s="9"/>
      <c r="AO310" s="9"/>
      <c r="AP310" s="9"/>
      <c r="AQ310" s="9"/>
      <c r="AR310" s="9"/>
      <c r="AS310" s="246"/>
      <c r="AT310" s="269"/>
    </row>
    <row r="311" spans="1:46" s="231" customFormat="1" ht="39.75" customHeight="1" x14ac:dyDescent="0.2">
      <c r="A311" s="9"/>
      <c r="B311" s="9">
        <v>76755017</v>
      </c>
      <c r="C311" s="9" t="s">
        <v>2468</v>
      </c>
      <c r="D311" s="9" t="s">
        <v>2079</v>
      </c>
      <c r="E311" s="9" t="s">
        <v>2469</v>
      </c>
      <c r="F311" s="9" t="s">
        <v>1917</v>
      </c>
      <c r="G311" s="9" t="s">
        <v>1880</v>
      </c>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v>1</v>
      </c>
      <c r="AG311" s="243">
        <v>43668</v>
      </c>
      <c r="AH311" s="244">
        <f t="shared" si="14"/>
        <v>1</v>
      </c>
      <c r="AI311" s="245"/>
      <c r="AJ311" s="9" t="s">
        <v>1881</v>
      </c>
      <c r="AK311" s="9"/>
      <c r="AL311" s="9"/>
      <c r="AM311" s="9"/>
      <c r="AN311" s="9"/>
      <c r="AO311" s="9"/>
      <c r="AP311" s="9"/>
      <c r="AQ311" s="9"/>
      <c r="AR311" s="9"/>
      <c r="AS311" s="246"/>
      <c r="AT311" s="269"/>
    </row>
    <row r="312" spans="1:46" s="231" customFormat="1" ht="40.5" customHeight="1" x14ac:dyDescent="0.2">
      <c r="A312" s="9"/>
      <c r="B312" s="9">
        <v>76755019</v>
      </c>
      <c r="C312" s="9" t="s">
        <v>2470</v>
      </c>
      <c r="D312" s="9" t="s">
        <v>2079</v>
      </c>
      <c r="E312" s="9" t="s">
        <v>2471</v>
      </c>
      <c r="F312" s="9" t="s">
        <v>1917</v>
      </c>
      <c r="G312" s="9" t="s">
        <v>1880</v>
      </c>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v>1</v>
      </c>
      <c r="AG312" s="243">
        <v>43668</v>
      </c>
      <c r="AH312" s="244">
        <f t="shared" si="14"/>
        <v>1</v>
      </c>
      <c r="AI312" s="245"/>
      <c r="AJ312" s="9" t="s">
        <v>1881</v>
      </c>
      <c r="AK312" s="9"/>
      <c r="AL312" s="9"/>
      <c r="AM312" s="9"/>
      <c r="AN312" s="9"/>
      <c r="AO312" s="9"/>
      <c r="AP312" s="9"/>
      <c r="AQ312" s="9"/>
      <c r="AR312" s="9"/>
      <c r="AS312" s="246"/>
      <c r="AT312" s="269"/>
    </row>
    <row r="313" spans="1:46" s="231" customFormat="1" ht="25.5" x14ac:dyDescent="0.2">
      <c r="A313" s="9"/>
      <c r="B313" s="9">
        <v>72860045</v>
      </c>
      <c r="C313" s="9" t="s">
        <v>2472</v>
      </c>
      <c r="D313" s="9" t="s">
        <v>1886</v>
      </c>
      <c r="E313" s="9" t="s">
        <v>2473</v>
      </c>
      <c r="F313" s="9" t="s">
        <v>1879</v>
      </c>
      <c r="G313" s="9" t="s">
        <v>1880</v>
      </c>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v>1</v>
      </c>
      <c r="AG313" s="243">
        <v>43668</v>
      </c>
      <c r="AH313" s="244">
        <f t="shared" si="14"/>
        <v>1</v>
      </c>
      <c r="AI313" s="245"/>
      <c r="AJ313" s="9" t="s">
        <v>1881</v>
      </c>
      <c r="AK313" s="9"/>
      <c r="AL313" s="9"/>
      <c r="AM313" s="9"/>
      <c r="AN313" s="9"/>
      <c r="AO313" s="9"/>
      <c r="AP313" s="9"/>
      <c r="AQ313" s="9"/>
      <c r="AR313" s="9"/>
      <c r="AS313" s="246"/>
      <c r="AT313" s="269"/>
    </row>
    <row r="314" spans="1:46" s="231" customFormat="1" ht="25.5" x14ac:dyDescent="0.2">
      <c r="A314" s="9"/>
      <c r="B314" s="9">
        <v>72860044</v>
      </c>
      <c r="C314" s="9" t="s">
        <v>2474</v>
      </c>
      <c r="D314" s="9" t="s">
        <v>1886</v>
      </c>
      <c r="E314" s="9" t="s">
        <v>2475</v>
      </c>
      <c r="F314" s="9" t="s">
        <v>1879</v>
      </c>
      <c r="G314" s="9" t="s">
        <v>1880</v>
      </c>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v>1</v>
      </c>
      <c r="AG314" s="243">
        <v>43669</v>
      </c>
      <c r="AH314" s="244">
        <f t="shared" si="14"/>
        <v>1</v>
      </c>
      <c r="AI314" s="245"/>
      <c r="AJ314" s="9" t="s">
        <v>1881</v>
      </c>
      <c r="AK314" s="9"/>
      <c r="AL314" s="9"/>
      <c r="AM314" s="9"/>
      <c r="AN314" s="9"/>
      <c r="AO314" s="9"/>
      <c r="AP314" s="9"/>
      <c r="AQ314" s="9"/>
      <c r="AR314" s="9"/>
      <c r="AS314" s="246"/>
      <c r="AT314" s="269"/>
    </row>
    <row r="315" spans="1:46" s="231" customFormat="1" ht="25.5" x14ac:dyDescent="0.2">
      <c r="A315" s="9"/>
      <c r="B315" s="387">
        <v>72860044</v>
      </c>
      <c r="C315" s="387" t="s">
        <v>2474</v>
      </c>
      <c r="D315" s="387" t="s">
        <v>1886</v>
      </c>
      <c r="E315" s="387" t="s">
        <v>2475</v>
      </c>
      <c r="F315" s="9" t="s">
        <v>1893</v>
      </c>
      <c r="G315" s="9" t="s">
        <v>1894</v>
      </c>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v>1</v>
      </c>
      <c r="AF315" s="9"/>
      <c r="AG315" s="243">
        <v>43669</v>
      </c>
      <c r="AH315" s="244">
        <f t="shared" si="14"/>
        <v>1</v>
      </c>
      <c r="AI315" s="245"/>
      <c r="AJ315" s="9" t="s">
        <v>1881</v>
      </c>
      <c r="AK315" s="9"/>
      <c r="AL315" s="9"/>
      <c r="AM315" s="9"/>
      <c r="AN315" s="9" t="s">
        <v>1899</v>
      </c>
      <c r="AO315" s="9"/>
      <c r="AP315" s="9"/>
      <c r="AQ315" s="9"/>
      <c r="AR315" s="9"/>
      <c r="AS315" s="246"/>
      <c r="AT315" s="269"/>
    </row>
    <row r="316" spans="1:46" s="231" customFormat="1" x14ac:dyDescent="0.2">
      <c r="A316" s="9"/>
      <c r="B316" s="9">
        <v>81740022</v>
      </c>
      <c r="C316" s="9" t="s">
        <v>2476</v>
      </c>
      <c r="D316" s="9" t="s">
        <v>2005</v>
      </c>
      <c r="E316" s="9" t="s">
        <v>2477</v>
      </c>
      <c r="F316" s="9" t="s">
        <v>1879</v>
      </c>
      <c r="G316" s="9" t="s">
        <v>1880</v>
      </c>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v>1</v>
      </c>
      <c r="AG316" s="243">
        <v>43670</v>
      </c>
      <c r="AH316" s="244">
        <f t="shared" si="14"/>
        <v>1</v>
      </c>
      <c r="AI316" s="245"/>
      <c r="AJ316" s="9" t="s">
        <v>1881</v>
      </c>
      <c r="AK316" s="9"/>
      <c r="AL316" s="9"/>
      <c r="AM316" s="9"/>
      <c r="AN316" s="9"/>
      <c r="AO316" s="9"/>
      <c r="AP316" s="9"/>
      <c r="AQ316" s="9"/>
      <c r="AR316" s="9"/>
      <c r="AS316" s="246"/>
      <c r="AT316" s="269"/>
    </row>
    <row r="317" spans="1:46" s="231" customFormat="1" ht="25.5" x14ac:dyDescent="0.2">
      <c r="A317" s="9"/>
      <c r="B317" s="9">
        <v>81740024</v>
      </c>
      <c r="C317" s="9" t="s">
        <v>2478</v>
      </c>
      <c r="D317" s="9" t="s">
        <v>2005</v>
      </c>
      <c r="E317" s="9" t="s">
        <v>2479</v>
      </c>
      <c r="F317" s="9" t="s">
        <v>1879</v>
      </c>
      <c r="G317" s="9" t="s">
        <v>1880</v>
      </c>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v>1</v>
      </c>
      <c r="AG317" s="243">
        <v>43670</v>
      </c>
      <c r="AH317" s="244">
        <f t="shared" si="14"/>
        <v>1</v>
      </c>
      <c r="AI317" s="245"/>
      <c r="AJ317" s="9" t="s">
        <v>1881</v>
      </c>
      <c r="AK317" s="9"/>
      <c r="AL317" s="9"/>
      <c r="AM317" s="9"/>
      <c r="AN317" s="9"/>
      <c r="AO317" s="9"/>
      <c r="AP317" s="9"/>
      <c r="AQ317" s="9"/>
      <c r="AR317" s="9"/>
      <c r="AS317" s="246"/>
      <c r="AT317" s="269"/>
    </row>
    <row r="318" spans="1:46" s="231" customFormat="1" ht="25.5" x14ac:dyDescent="0.2">
      <c r="A318" s="9"/>
      <c r="B318" s="9">
        <v>72657018</v>
      </c>
      <c r="C318" s="9" t="s">
        <v>2480</v>
      </c>
      <c r="D318" s="9" t="s">
        <v>1978</v>
      </c>
      <c r="E318" s="9" t="s">
        <v>2481</v>
      </c>
      <c r="F318" s="9" t="s">
        <v>1917</v>
      </c>
      <c r="G318" s="9" t="s">
        <v>1880</v>
      </c>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v>1</v>
      </c>
      <c r="AG318" s="243">
        <v>43671</v>
      </c>
      <c r="AH318" s="244">
        <f t="shared" si="14"/>
        <v>1</v>
      </c>
      <c r="AI318" s="245"/>
      <c r="AJ318" s="9" t="s">
        <v>1881</v>
      </c>
      <c r="AK318" s="9"/>
      <c r="AL318" s="9"/>
      <c r="AM318" s="9"/>
      <c r="AN318" s="9"/>
      <c r="AO318" s="9"/>
      <c r="AP318" s="9"/>
      <c r="AQ318" s="9"/>
      <c r="AR318" s="9"/>
      <c r="AS318" s="246"/>
      <c r="AT318" s="269"/>
    </row>
    <row r="319" spans="1:46" s="231" customFormat="1" x14ac:dyDescent="0.2">
      <c r="A319" s="9"/>
      <c r="B319" s="9">
        <v>81740021</v>
      </c>
      <c r="C319" s="9" t="s">
        <v>2482</v>
      </c>
      <c r="D319" s="9" t="s">
        <v>2005</v>
      </c>
      <c r="E319" s="9" t="s">
        <v>2483</v>
      </c>
      <c r="F319" s="9" t="s">
        <v>1879</v>
      </c>
      <c r="G319" s="9" t="s">
        <v>1880</v>
      </c>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v>1</v>
      </c>
      <c r="AG319" s="243">
        <v>43671</v>
      </c>
      <c r="AH319" s="244">
        <f t="shared" si="14"/>
        <v>1</v>
      </c>
      <c r="AI319" s="245"/>
      <c r="AJ319" s="9" t="s">
        <v>1881</v>
      </c>
      <c r="AK319" s="9"/>
      <c r="AL319" s="9"/>
      <c r="AM319" s="9"/>
      <c r="AN319" s="9"/>
      <c r="AO319" s="9"/>
      <c r="AP319" s="9"/>
      <c r="AQ319" s="9"/>
      <c r="AR319" s="9"/>
      <c r="AS319" s="246"/>
      <c r="AT319" s="269"/>
    </row>
    <row r="320" spans="1:46" s="231" customFormat="1" ht="25.5" x14ac:dyDescent="0.2">
      <c r="A320" s="9"/>
      <c r="B320" s="9">
        <v>81757036</v>
      </c>
      <c r="C320" s="9" t="s">
        <v>2484</v>
      </c>
      <c r="D320" s="9" t="s">
        <v>2439</v>
      </c>
      <c r="E320" s="9" t="s">
        <v>2485</v>
      </c>
      <c r="F320" s="9" t="s">
        <v>1917</v>
      </c>
      <c r="G320" s="9" t="s">
        <v>1880</v>
      </c>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v>1</v>
      </c>
      <c r="AG320" s="243">
        <v>43676</v>
      </c>
      <c r="AH320" s="244">
        <f t="shared" si="14"/>
        <v>1</v>
      </c>
      <c r="AI320" s="245"/>
      <c r="AJ320" s="9" t="s">
        <v>1881</v>
      </c>
      <c r="AK320" s="9"/>
      <c r="AL320" s="9"/>
      <c r="AM320" s="9"/>
      <c r="AN320" s="9"/>
      <c r="AO320" s="9"/>
      <c r="AP320" s="9"/>
      <c r="AQ320" s="9"/>
      <c r="AR320" s="9"/>
      <c r="AS320" s="246"/>
      <c r="AT320" s="269"/>
    </row>
    <row r="321" spans="1:46" s="231" customFormat="1" ht="25.5" x14ac:dyDescent="0.2">
      <c r="A321" s="9"/>
      <c r="B321" s="9">
        <v>72860042</v>
      </c>
      <c r="C321" s="9" t="s">
        <v>2486</v>
      </c>
      <c r="D321" s="9" t="s">
        <v>1886</v>
      </c>
      <c r="E321" s="9" t="s">
        <v>2487</v>
      </c>
      <c r="F321" s="9" t="s">
        <v>1879</v>
      </c>
      <c r="G321" s="9" t="s">
        <v>1880</v>
      </c>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v>1</v>
      </c>
      <c r="AG321" s="243">
        <v>43679</v>
      </c>
      <c r="AH321" s="244">
        <f t="shared" si="14"/>
        <v>1</v>
      </c>
      <c r="AI321" s="245"/>
      <c r="AJ321" s="9" t="s">
        <v>1881</v>
      </c>
      <c r="AK321" s="9"/>
      <c r="AL321" s="9"/>
      <c r="AM321" s="9"/>
      <c r="AN321" s="9"/>
      <c r="AO321" s="9"/>
      <c r="AP321" s="9"/>
      <c r="AQ321" s="9"/>
      <c r="AR321" s="9"/>
      <c r="AS321" s="246"/>
      <c r="AT321" s="269"/>
    </row>
    <row r="322" spans="1:46" s="231" customFormat="1" ht="25.5" x14ac:dyDescent="0.2">
      <c r="A322" s="9"/>
      <c r="B322" s="9">
        <v>72657020</v>
      </c>
      <c r="C322" s="9" t="s">
        <v>2488</v>
      </c>
      <c r="D322" s="9" t="s">
        <v>1978</v>
      </c>
      <c r="E322" s="9" t="s">
        <v>2489</v>
      </c>
      <c r="F322" s="9" t="s">
        <v>1917</v>
      </c>
      <c r="G322" s="9" t="s">
        <v>1880</v>
      </c>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v>1</v>
      </c>
      <c r="AG322" s="243">
        <v>43679</v>
      </c>
      <c r="AH322" s="244">
        <f t="shared" si="14"/>
        <v>1</v>
      </c>
      <c r="AI322" s="245"/>
      <c r="AJ322" s="9" t="s">
        <v>1881</v>
      </c>
      <c r="AK322" s="9"/>
      <c r="AL322" s="9"/>
      <c r="AM322" s="9"/>
      <c r="AN322" s="9"/>
      <c r="AO322" s="9"/>
      <c r="AP322" s="9"/>
      <c r="AQ322" s="9"/>
      <c r="AR322" s="9"/>
      <c r="AS322" s="246"/>
      <c r="AT322" s="269"/>
    </row>
    <row r="323" spans="1:46" s="231" customFormat="1" x14ac:dyDescent="0.2">
      <c r="A323" s="9"/>
      <c r="B323" s="9">
        <v>8140025</v>
      </c>
      <c r="C323" s="9" t="s">
        <v>2490</v>
      </c>
      <c r="D323" s="9" t="s">
        <v>2005</v>
      </c>
      <c r="E323" s="9" t="s">
        <v>2491</v>
      </c>
      <c r="F323" s="9" t="s">
        <v>1879</v>
      </c>
      <c r="G323" s="9" t="s">
        <v>1880</v>
      </c>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v>1</v>
      </c>
      <c r="AG323" s="243">
        <v>43679</v>
      </c>
      <c r="AH323" s="244">
        <f t="shared" si="14"/>
        <v>1</v>
      </c>
      <c r="AI323" s="245"/>
      <c r="AJ323" s="9" t="s">
        <v>1881</v>
      </c>
      <c r="AK323" s="9"/>
      <c r="AL323" s="9"/>
      <c r="AM323" s="9"/>
      <c r="AN323" s="9"/>
      <c r="AO323" s="9"/>
      <c r="AP323" s="9"/>
      <c r="AQ323" s="9"/>
      <c r="AR323" s="9"/>
      <c r="AS323" s="246"/>
      <c r="AT323" s="269"/>
    </row>
    <row r="324" spans="1:46" s="231" customFormat="1" ht="39.75" customHeight="1" x14ac:dyDescent="0.2">
      <c r="A324" s="9"/>
      <c r="B324" s="9">
        <v>76755030</v>
      </c>
      <c r="C324" s="9" t="s">
        <v>2492</v>
      </c>
      <c r="D324" s="9" t="s">
        <v>2079</v>
      </c>
      <c r="E324" s="9" t="s">
        <v>2493</v>
      </c>
      <c r="F324" s="9" t="s">
        <v>1917</v>
      </c>
      <c r="G324" s="9" t="s">
        <v>1880</v>
      </c>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v>1</v>
      </c>
      <c r="AG324" s="243">
        <v>43685</v>
      </c>
      <c r="AH324" s="244">
        <f t="shared" si="14"/>
        <v>1</v>
      </c>
      <c r="AI324" s="245"/>
      <c r="AJ324" s="9" t="s">
        <v>1881</v>
      </c>
      <c r="AK324" s="9"/>
      <c r="AL324" s="9"/>
      <c r="AM324" s="9"/>
      <c r="AN324" s="9"/>
      <c r="AO324" s="9"/>
      <c r="AP324" s="9"/>
      <c r="AQ324" s="9"/>
      <c r="AR324" s="9"/>
      <c r="AS324" s="246"/>
      <c r="AT324" s="269"/>
    </row>
    <row r="325" spans="1:46" s="231" customFormat="1" ht="25.5" x14ac:dyDescent="0.2">
      <c r="A325" s="9"/>
      <c r="B325" s="9">
        <v>72860041</v>
      </c>
      <c r="C325" s="9" t="s">
        <v>2494</v>
      </c>
      <c r="D325" s="9" t="s">
        <v>1886</v>
      </c>
      <c r="E325" s="9" t="s">
        <v>2495</v>
      </c>
      <c r="F325" s="9" t="s">
        <v>1879</v>
      </c>
      <c r="G325" s="9" t="s">
        <v>1880</v>
      </c>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v>1</v>
      </c>
      <c r="AG325" s="243">
        <v>43689</v>
      </c>
      <c r="AH325" s="244">
        <f t="shared" si="14"/>
        <v>1</v>
      </c>
      <c r="AI325" s="245"/>
      <c r="AJ325" s="9" t="s">
        <v>1881</v>
      </c>
      <c r="AK325" s="9"/>
      <c r="AL325" s="9"/>
      <c r="AM325" s="9"/>
      <c r="AN325" s="9"/>
      <c r="AO325" s="9"/>
      <c r="AP325" s="9"/>
      <c r="AQ325" s="9"/>
      <c r="AR325" s="9"/>
      <c r="AS325" s="246"/>
      <c r="AT325" s="269"/>
    </row>
    <row r="326" spans="1:46" s="231" customFormat="1" x14ac:dyDescent="0.2">
      <c r="A326" s="9"/>
      <c r="B326" s="9">
        <v>72657010</v>
      </c>
      <c r="C326" s="9" t="s">
        <v>2436</v>
      </c>
      <c r="D326" s="9" t="s">
        <v>1978</v>
      </c>
      <c r="E326" s="9" t="s">
        <v>2496</v>
      </c>
      <c r="F326" s="9" t="s">
        <v>1917</v>
      </c>
      <c r="G326" s="9" t="s">
        <v>1880</v>
      </c>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v>1</v>
      </c>
      <c r="AG326" s="243">
        <v>43689</v>
      </c>
      <c r="AH326" s="244">
        <f t="shared" si="14"/>
        <v>1</v>
      </c>
      <c r="AI326" s="245"/>
      <c r="AJ326" s="9" t="s">
        <v>1881</v>
      </c>
      <c r="AK326" s="9"/>
      <c r="AL326" s="9"/>
      <c r="AM326" s="9"/>
      <c r="AN326" s="9"/>
      <c r="AO326" s="9"/>
      <c r="AP326" s="9"/>
      <c r="AQ326" s="9"/>
      <c r="AR326" s="9"/>
      <c r="AS326" s="246"/>
      <c r="AT326" s="269"/>
    </row>
    <row r="327" spans="1:46" s="231" customFormat="1" x14ac:dyDescent="0.2">
      <c r="A327" s="9"/>
      <c r="B327" s="9">
        <v>81740026</v>
      </c>
      <c r="C327" s="9" t="s">
        <v>2497</v>
      </c>
      <c r="D327" s="9" t="s">
        <v>2005</v>
      </c>
      <c r="E327" s="9" t="s">
        <v>2498</v>
      </c>
      <c r="F327" s="9" t="s">
        <v>1879</v>
      </c>
      <c r="G327" s="9" t="s">
        <v>1880</v>
      </c>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v>1</v>
      </c>
      <c r="AG327" s="243">
        <v>43689</v>
      </c>
      <c r="AH327" s="244">
        <f t="shared" si="14"/>
        <v>1</v>
      </c>
      <c r="AI327" s="245"/>
      <c r="AJ327" s="9" t="s">
        <v>1881</v>
      </c>
      <c r="AK327" s="9"/>
      <c r="AL327" s="9"/>
      <c r="AM327" s="9"/>
      <c r="AN327" s="9"/>
      <c r="AO327" s="9"/>
      <c r="AP327" s="9"/>
      <c r="AQ327" s="9"/>
      <c r="AR327" s="9"/>
      <c r="AS327" s="246"/>
      <c r="AT327" s="269"/>
    </row>
    <row r="328" spans="1:46" s="231" customFormat="1" ht="29.25" customHeight="1" x14ac:dyDescent="0.2">
      <c r="A328" s="9"/>
      <c r="B328" s="9">
        <v>76751030</v>
      </c>
      <c r="C328" s="9" t="s">
        <v>2499</v>
      </c>
      <c r="D328" s="9"/>
      <c r="E328" s="9" t="s">
        <v>2500</v>
      </c>
      <c r="F328" s="9" t="s">
        <v>1893</v>
      </c>
      <c r="G328" s="9" t="s">
        <v>1894</v>
      </c>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v>1</v>
      </c>
      <c r="AF328" s="9"/>
      <c r="AG328" s="243">
        <v>43690</v>
      </c>
      <c r="AH328" s="244">
        <f t="shared" si="14"/>
        <v>1</v>
      </c>
      <c r="AI328" s="245"/>
      <c r="AJ328" s="9" t="s">
        <v>1881</v>
      </c>
      <c r="AK328" s="9"/>
      <c r="AL328" s="9"/>
      <c r="AM328" s="9"/>
      <c r="AN328" s="9" t="s">
        <v>1899</v>
      </c>
      <c r="AO328" s="9"/>
      <c r="AP328" s="9"/>
      <c r="AQ328" s="9"/>
      <c r="AR328" s="9"/>
      <c r="AS328" s="246"/>
      <c r="AT328" s="269"/>
    </row>
    <row r="329" spans="1:46" s="231" customFormat="1" ht="25.5" x14ac:dyDescent="0.2">
      <c r="A329" s="9"/>
      <c r="B329" s="9">
        <v>72657014</v>
      </c>
      <c r="C329" s="9" t="s">
        <v>2501</v>
      </c>
      <c r="D329" s="9" t="s">
        <v>1978</v>
      </c>
      <c r="E329" s="9" t="s">
        <v>2502</v>
      </c>
      <c r="F329" s="9" t="s">
        <v>1917</v>
      </c>
      <c r="G329" s="9" t="s">
        <v>1880</v>
      </c>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v>1</v>
      </c>
      <c r="AG329" s="243">
        <v>43690</v>
      </c>
      <c r="AH329" s="244">
        <f t="shared" si="14"/>
        <v>1</v>
      </c>
      <c r="AI329" s="245"/>
      <c r="AJ329" s="9" t="s">
        <v>1881</v>
      </c>
      <c r="AK329" s="9"/>
      <c r="AL329" s="9"/>
      <c r="AM329" s="9"/>
      <c r="AN329" s="9"/>
      <c r="AO329" s="9"/>
      <c r="AP329" s="9"/>
      <c r="AQ329" s="9"/>
      <c r="AR329" s="9"/>
      <c r="AS329" s="246"/>
      <c r="AT329" s="269"/>
    </row>
    <row r="330" spans="1:46" s="231" customFormat="1" x14ac:dyDescent="0.2">
      <c r="A330" s="9"/>
      <c r="B330" s="9">
        <v>81712006</v>
      </c>
      <c r="C330" s="9" t="s">
        <v>2503</v>
      </c>
      <c r="D330" s="9" t="s">
        <v>2005</v>
      </c>
      <c r="E330" s="9" t="s">
        <v>2504</v>
      </c>
      <c r="F330" s="9" t="s">
        <v>1917</v>
      </c>
      <c r="G330" s="9" t="s">
        <v>1880</v>
      </c>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v>1</v>
      </c>
      <c r="AG330" s="243">
        <v>43690</v>
      </c>
      <c r="AH330" s="244">
        <f t="shared" si="14"/>
        <v>1</v>
      </c>
      <c r="AI330" s="245"/>
      <c r="AJ330" s="9" t="s">
        <v>1881</v>
      </c>
      <c r="AK330" s="9"/>
      <c r="AL330" s="9"/>
      <c r="AM330" s="9"/>
      <c r="AN330" s="9"/>
      <c r="AO330" s="9"/>
      <c r="AP330" s="9"/>
      <c r="AQ330" s="9"/>
      <c r="AR330" s="9"/>
      <c r="AS330" s="246"/>
      <c r="AT330" s="269"/>
    </row>
    <row r="331" spans="1:46" s="231" customFormat="1" x14ac:dyDescent="0.2">
      <c r="A331" s="9"/>
      <c r="B331" s="387">
        <v>81712006</v>
      </c>
      <c r="C331" s="9" t="s">
        <v>2505</v>
      </c>
      <c r="D331" s="9" t="s">
        <v>2005</v>
      </c>
      <c r="E331" s="9" t="s">
        <v>2506</v>
      </c>
      <c r="F331" s="9" t="s">
        <v>1917</v>
      </c>
      <c r="G331" s="9" t="s">
        <v>1880</v>
      </c>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v>1</v>
      </c>
      <c r="AG331" s="243">
        <v>43691</v>
      </c>
      <c r="AH331" s="244">
        <f t="shared" si="14"/>
        <v>1</v>
      </c>
      <c r="AI331" s="245"/>
      <c r="AJ331" s="9" t="s">
        <v>1881</v>
      </c>
      <c r="AK331" s="9"/>
      <c r="AL331" s="9"/>
      <c r="AM331" s="9"/>
      <c r="AN331" s="9"/>
      <c r="AO331" s="9"/>
      <c r="AP331" s="9"/>
      <c r="AQ331" s="9"/>
      <c r="AR331" s="9"/>
      <c r="AS331" s="246"/>
      <c r="AT331" s="269"/>
    </row>
    <row r="332" spans="1:46" s="231" customFormat="1" x14ac:dyDescent="0.2">
      <c r="A332" s="9"/>
      <c r="B332" s="387">
        <v>81712006</v>
      </c>
      <c r="C332" s="9" t="s">
        <v>2507</v>
      </c>
      <c r="D332" s="9" t="s">
        <v>2005</v>
      </c>
      <c r="E332" s="9" t="s">
        <v>2508</v>
      </c>
      <c r="F332" s="9" t="s">
        <v>1917</v>
      </c>
      <c r="G332" s="9" t="s">
        <v>1880</v>
      </c>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v>1</v>
      </c>
      <c r="AG332" s="243">
        <v>43693</v>
      </c>
      <c r="AH332" s="244">
        <f t="shared" si="14"/>
        <v>1</v>
      </c>
      <c r="AI332" s="245"/>
      <c r="AJ332" s="9" t="s">
        <v>1881</v>
      </c>
      <c r="AK332" s="9"/>
      <c r="AL332" s="9"/>
      <c r="AM332" s="9"/>
      <c r="AN332" s="9"/>
      <c r="AO332" s="9"/>
      <c r="AP332" s="9"/>
      <c r="AQ332" s="9"/>
      <c r="AR332" s="9"/>
      <c r="AS332" s="246"/>
      <c r="AT332" s="269"/>
    </row>
    <row r="333" spans="1:46" s="231" customFormat="1" x14ac:dyDescent="0.2">
      <c r="A333" s="9"/>
      <c r="B333" s="9">
        <v>72657025</v>
      </c>
      <c r="C333" s="9" t="s">
        <v>2509</v>
      </c>
      <c r="D333" s="9" t="s">
        <v>1978</v>
      </c>
      <c r="E333" s="9" t="s">
        <v>2510</v>
      </c>
      <c r="F333" s="9" t="s">
        <v>1879</v>
      </c>
      <c r="G333" s="9" t="s">
        <v>1880</v>
      </c>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v>1</v>
      </c>
      <c r="AG333" s="243">
        <v>43693</v>
      </c>
      <c r="AH333" s="244">
        <f t="shared" si="14"/>
        <v>1</v>
      </c>
      <c r="AI333" s="245"/>
      <c r="AJ333" s="9" t="s">
        <v>1881</v>
      </c>
      <c r="AK333" s="9"/>
      <c r="AL333" s="9"/>
      <c r="AM333" s="9"/>
      <c r="AN333" s="9"/>
      <c r="AO333" s="9"/>
      <c r="AP333" s="9"/>
      <c r="AQ333" s="9"/>
      <c r="AR333" s="9"/>
      <c r="AS333" s="246"/>
      <c r="AT333" s="269"/>
    </row>
    <row r="334" spans="1:46" s="231" customFormat="1" x14ac:dyDescent="0.2">
      <c r="A334" s="9"/>
      <c r="B334" s="9">
        <v>72657028</v>
      </c>
      <c r="C334" s="9" t="s">
        <v>2511</v>
      </c>
      <c r="D334" s="9" t="s">
        <v>1978</v>
      </c>
      <c r="E334" s="9" t="s">
        <v>2512</v>
      </c>
      <c r="F334" s="9" t="s">
        <v>1917</v>
      </c>
      <c r="G334" s="9" t="s">
        <v>1880</v>
      </c>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v>1</v>
      </c>
      <c r="AG334" s="243">
        <v>43697</v>
      </c>
      <c r="AH334" s="244">
        <f t="shared" ref="AH334:AH397" si="17">SUM($Z334:$AF334)</f>
        <v>1</v>
      </c>
      <c r="AI334" s="245"/>
      <c r="AJ334" s="9" t="s">
        <v>1881</v>
      </c>
      <c r="AK334" s="9"/>
      <c r="AL334" s="9"/>
      <c r="AM334" s="9"/>
      <c r="AN334" s="9"/>
      <c r="AO334" s="9"/>
      <c r="AP334" s="9"/>
      <c r="AQ334" s="9"/>
      <c r="AR334" s="9"/>
      <c r="AS334" s="246"/>
      <c r="AT334" s="269"/>
    </row>
    <row r="335" spans="1:46" s="231" customFormat="1" x14ac:dyDescent="0.2">
      <c r="A335" s="9"/>
      <c r="B335" s="387">
        <v>81712006</v>
      </c>
      <c r="C335" s="9" t="s">
        <v>2513</v>
      </c>
      <c r="D335" s="9" t="s">
        <v>2005</v>
      </c>
      <c r="E335" s="9" t="s">
        <v>2514</v>
      </c>
      <c r="F335" s="9" t="s">
        <v>1917</v>
      </c>
      <c r="G335" s="9" t="s">
        <v>1880</v>
      </c>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v>1</v>
      </c>
      <c r="AG335" s="243">
        <v>43699</v>
      </c>
      <c r="AH335" s="244">
        <f t="shared" si="17"/>
        <v>1</v>
      </c>
      <c r="AI335" s="245"/>
      <c r="AJ335" s="9" t="s">
        <v>1881</v>
      </c>
      <c r="AK335" s="9"/>
      <c r="AL335" s="9"/>
      <c r="AM335" s="9"/>
      <c r="AN335" s="9"/>
      <c r="AO335" s="9"/>
      <c r="AP335" s="9"/>
      <c r="AQ335" s="9"/>
      <c r="AR335" s="9"/>
      <c r="AS335" s="246"/>
      <c r="AT335" s="269"/>
    </row>
    <row r="336" spans="1:46" s="231" customFormat="1" ht="25.5" x14ac:dyDescent="0.2">
      <c r="A336" s="9"/>
      <c r="B336" s="9">
        <v>81704078</v>
      </c>
      <c r="C336" s="9" t="s">
        <v>2515</v>
      </c>
      <c r="D336" s="9"/>
      <c r="E336" s="9" t="s">
        <v>2516</v>
      </c>
      <c r="F336" s="9" t="s">
        <v>1917</v>
      </c>
      <c r="G336" s="9" t="s">
        <v>1880</v>
      </c>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v>1</v>
      </c>
      <c r="AG336" s="243">
        <v>43700</v>
      </c>
      <c r="AH336" s="244">
        <f t="shared" si="17"/>
        <v>1</v>
      </c>
      <c r="AI336" s="245"/>
      <c r="AJ336" s="9" t="s">
        <v>1881</v>
      </c>
      <c r="AK336" s="9"/>
      <c r="AL336" s="9"/>
      <c r="AM336" s="9"/>
      <c r="AN336" s="9"/>
      <c r="AO336" s="9"/>
      <c r="AP336" s="9"/>
      <c r="AQ336" s="9"/>
      <c r="AR336" s="9"/>
      <c r="AS336" s="246"/>
      <c r="AT336" s="269"/>
    </row>
    <row r="337" spans="1:46" s="231" customFormat="1" x14ac:dyDescent="0.2">
      <c r="A337" s="9"/>
      <c r="B337" s="387">
        <v>81712006</v>
      </c>
      <c r="C337" s="9" t="s">
        <v>2517</v>
      </c>
      <c r="D337" s="9" t="s">
        <v>2005</v>
      </c>
      <c r="E337" s="9" t="s">
        <v>2518</v>
      </c>
      <c r="F337" s="9" t="s">
        <v>1917</v>
      </c>
      <c r="G337" s="9" t="s">
        <v>1880</v>
      </c>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v>1</v>
      </c>
      <c r="AC337" s="9"/>
      <c r="AD337" s="9"/>
      <c r="AE337" s="9"/>
      <c r="AF337" s="9"/>
      <c r="AG337" s="243">
        <v>43704</v>
      </c>
      <c r="AH337" s="244">
        <f t="shared" si="17"/>
        <v>1</v>
      </c>
      <c r="AI337" s="245"/>
      <c r="AJ337" s="9" t="s">
        <v>1881</v>
      </c>
      <c r="AK337" s="9"/>
      <c r="AL337" s="9"/>
      <c r="AM337" s="9" t="s">
        <v>1257</v>
      </c>
      <c r="AN337" s="9"/>
      <c r="AO337" s="9"/>
      <c r="AP337" s="9"/>
      <c r="AQ337" s="9"/>
      <c r="AR337" s="9"/>
      <c r="AS337" s="246"/>
      <c r="AT337" s="269"/>
    </row>
    <row r="338" spans="1:46" s="231" customFormat="1" x14ac:dyDescent="0.2">
      <c r="A338" s="9"/>
      <c r="B338" s="387">
        <v>81712006</v>
      </c>
      <c r="C338" s="9" t="s">
        <v>2519</v>
      </c>
      <c r="D338" s="9" t="s">
        <v>2005</v>
      </c>
      <c r="E338" s="9" t="s">
        <v>2520</v>
      </c>
      <c r="F338" s="9" t="s">
        <v>1917</v>
      </c>
      <c r="G338" s="9" t="s">
        <v>1880</v>
      </c>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v>1</v>
      </c>
      <c r="AG338" s="243">
        <v>43704</v>
      </c>
      <c r="AH338" s="244">
        <f t="shared" si="17"/>
        <v>1</v>
      </c>
      <c r="AI338" s="245"/>
      <c r="AJ338" s="9" t="s">
        <v>1881</v>
      </c>
      <c r="AK338" s="9"/>
      <c r="AL338" s="9"/>
      <c r="AM338" s="9"/>
      <c r="AN338" s="9"/>
      <c r="AO338" s="9"/>
      <c r="AP338" s="9"/>
      <c r="AQ338" s="9"/>
      <c r="AR338" s="9"/>
      <c r="AS338" s="246"/>
      <c r="AT338" s="269"/>
    </row>
    <row r="339" spans="1:46" s="231" customFormat="1" x14ac:dyDescent="0.2">
      <c r="A339" s="9"/>
      <c r="B339" s="9">
        <v>72657027</v>
      </c>
      <c r="C339" s="9" t="s">
        <v>2521</v>
      </c>
      <c r="D339" s="9" t="s">
        <v>1978</v>
      </c>
      <c r="E339" s="9" t="s">
        <v>2522</v>
      </c>
      <c r="F339" s="9" t="s">
        <v>1879</v>
      </c>
      <c r="G339" s="9" t="s">
        <v>1880</v>
      </c>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v>1</v>
      </c>
      <c r="AG339" s="243">
        <v>43706</v>
      </c>
      <c r="AH339" s="244">
        <f t="shared" si="17"/>
        <v>1</v>
      </c>
      <c r="AI339" s="245"/>
      <c r="AJ339" s="9" t="s">
        <v>1881</v>
      </c>
      <c r="AK339" s="9"/>
      <c r="AL339" s="9"/>
      <c r="AM339" s="9"/>
      <c r="AN339" s="9"/>
      <c r="AO339" s="9"/>
      <c r="AP339" s="9"/>
      <c r="AQ339" s="9"/>
      <c r="AR339" s="9"/>
      <c r="AS339" s="246"/>
      <c r="AT339" s="269"/>
    </row>
    <row r="340" spans="1:46" s="231" customFormat="1" x14ac:dyDescent="0.2">
      <c r="A340" s="9"/>
      <c r="B340" s="387">
        <v>81712006</v>
      </c>
      <c r="C340" s="9" t="s">
        <v>2523</v>
      </c>
      <c r="D340" s="9" t="s">
        <v>2005</v>
      </c>
      <c r="E340" s="9" t="s">
        <v>2524</v>
      </c>
      <c r="F340" s="9" t="s">
        <v>1917</v>
      </c>
      <c r="G340" s="9" t="s">
        <v>1880</v>
      </c>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v>1</v>
      </c>
      <c r="AG340" s="243">
        <v>43712</v>
      </c>
      <c r="AH340" s="244">
        <f t="shared" si="17"/>
        <v>1</v>
      </c>
      <c r="AI340" s="245"/>
      <c r="AJ340" s="9" t="s">
        <v>1881</v>
      </c>
      <c r="AK340" s="9"/>
      <c r="AL340" s="9"/>
      <c r="AM340" s="9"/>
      <c r="AN340" s="9"/>
      <c r="AO340" s="9"/>
      <c r="AP340" s="9"/>
      <c r="AQ340" s="9"/>
      <c r="AR340" s="9"/>
      <c r="AS340" s="246"/>
      <c r="AT340" s="269"/>
    </row>
    <row r="341" spans="1:46" s="231" customFormat="1" x14ac:dyDescent="0.2">
      <c r="A341" s="9"/>
      <c r="B341" s="387">
        <v>81712006</v>
      </c>
      <c r="C341" s="9" t="s">
        <v>2525</v>
      </c>
      <c r="D341" s="9" t="s">
        <v>2005</v>
      </c>
      <c r="E341" s="9" t="s">
        <v>2526</v>
      </c>
      <c r="F341" s="9" t="s">
        <v>1917</v>
      </c>
      <c r="G341" s="9" t="s">
        <v>1880</v>
      </c>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v>1</v>
      </c>
      <c r="AG341" s="243">
        <v>43712</v>
      </c>
      <c r="AH341" s="244">
        <f t="shared" si="17"/>
        <v>1</v>
      </c>
      <c r="AI341" s="245"/>
      <c r="AJ341" s="9" t="s">
        <v>1881</v>
      </c>
      <c r="AK341" s="9"/>
      <c r="AL341" s="9"/>
      <c r="AM341" s="9"/>
      <c r="AN341" s="9"/>
      <c r="AO341" s="9"/>
      <c r="AP341" s="9"/>
      <c r="AQ341" s="9"/>
      <c r="AR341" s="9"/>
      <c r="AS341" s="246"/>
      <c r="AT341" s="269"/>
    </row>
    <row r="342" spans="1:46" s="231" customFormat="1" ht="36" customHeight="1" x14ac:dyDescent="0.2">
      <c r="A342" s="9"/>
      <c r="B342" s="9">
        <v>76755020</v>
      </c>
      <c r="C342" s="9" t="s">
        <v>2527</v>
      </c>
      <c r="D342" s="9" t="s">
        <v>2079</v>
      </c>
      <c r="E342" s="9" t="s">
        <v>2528</v>
      </c>
      <c r="F342" s="9" t="s">
        <v>1917</v>
      </c>
      <c r="G342" s="9" t="s">
        <v>1880</v>
      </c>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v>1</v>
      </c>
      <c r="AG342" s="243">
        <v>43713</v>
      </c>
      <c r="AH342" s="244">
        <f t="shared" si="17"/>
        <v>1</v>
      </c>
      <c r="AI342" s="245"/>
      <c r="AJ342" s="9" t="s">
        <v>1881</v>
      </c>
      <c r="AK342" s="9"/>
      <c r="AL342" s="9"/>
      <c r="AM342" s="9"/>
      <c r="AN342" s="9"/>
      <c r="AO342" s="9"/>
      <c r="AP342" s="9"/>
      <c r="AQ342" s="9"/>
      <c r="AR342" s="9"/>
      <c r="AS342" s="246"/>
      <c r="AT342" s="269"/>
    </row>
    <row r="343" spans="1:46" s="231" customFormat="1" x14ac:dyDescent="0.2">
      <c r="A343" s="9"/>
      <c r="B343" s="9">
        <v>81740023</v>
      </c>
      <c r="C343" s="9" t="s">
        <v>2529</v>
      </c>
      <c r="D343" s="9" t="s">
        <v>2005</v>
      </c>
      <c r="E343" s="9" t="s">
        <v>2530</v>
      </c>
      <c r="F343" s="9" t="s">
        <v>1879</v>
      </c>
      <c r="G343" s="9" t="s">
        <v>1880</v>
      </c>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v>1</v>
      </c>
      <c r="AG343" s="243">
        <v>43713</v>
      </c>
      <c r="AH343" s="244">
        <f t="shared" si="17"/>
        <v>1</v>
      </c>
      <c r="AI343" s="245"/>
      <c r="AJ343" s="9" t="s">
        <v>1881</v>
      </c>
      <c r="AK343" s="9"/>
      <c r="AL343" s="9"/>
      <c r="AM343" s="9"/>
      <c r="AN343" s="9"/>
      <c r="AO343" s="9"/>
      <c r="AP343" s="9"/>
      <c r="AQ343" s="9"/>
      <c r="AR343" s="9"/>
      <c r="AS343" s="246"/>
      <c r="AT343" s="269"/>
    </row>
    <row r="344" spans="1:46" s="231" customFormat="1" x14ac:dyDescent="0.2">
      <c r="A344" s="9"/>
      <c r="B344" s="9">
        <v>72657026</v>
      </c>
      <c r="C344" s="9" t="s">
        <v>2531</v>
      </c>
      <c r="D344" s="9" t="s">
        <v>1978</v>
      </c>
      <c r="E344" s="9" t="s">
        <v>2532</v>
      </c>
      <c r="F344" s="9" t="s">
        <v>1879</v>
      </c>
      <c r="G344" s="9" t="s">
        <v>1880</v>
      </c>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v>1</v>
      </c>
      <c r="AG344" s="243">
        <v>43714</v>
      </c>
      <c r="AH344" s="244">
        <f t="shared" si="17"/>
        <v>1</v>
      </c>
      <c r="AI344" s="245"/>
      <c r="AJ344" s="9" t="s">
        <v>1881</v>
      </c>
      <c r="AK344" s="9"/>
      <c r="AL344" s="9"/>
      <c r="AM344" s="9"/>
      <c r="AN344" s="9"/>
      <c r="AO344" s="9"/>
      <c r="AP344" s="9"/>
      <c r="AQ344" s="9"/>
      <c r="AR344" s="9"/>
      <c r="AS344" s="246"/>
      <c r="AT344" s="269"/>
    </row>
    <row r="345" spans="1:46" s="231" customFormat="1" ht="36" customHeight="1" x14ac:dyDescent="0.2">
      <c r="A345" s="9"/>
      <c r="B345" s="9">
        <v>76755028</v>
      </c>
      <c r="C345" s="9" t="s">
        <v>2533</v>
      </c>
      <c r="D345" s="9" t="s">
        <v>2079</v>
      </c>
      <c r="E345" s="9" t="s">
        <v>2534</v>
      </c>
      <c r="F345" s="9" t="s">
        <v>1917</v>
      </c>
      <c r="G345" s="9" t="s">
        <v>1880</v>
      </c>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v>1</v>
      </c>
      <c r="AG345" s="243">
        <v>43718</v>
      </c>
      <c r="AH345" s="244">
        <f t="shared" si="17"/>
        <v>1</v>
      </c>
      <c r="AI345" s="245"/>
      <c r="AJ345" s="9" t="s">
        <v>1881</v>
      </c>
      <c r="AK345" s="9"/>
      <c r="AL345" s="9"/>
      <c r="AM345" s="9"/>
      <c r="AN345" s="9"/>
      <c r="AO345" s="9"/>
      <c r="AP345" s="9"/>
      <c r="AQ345" s="9"/>
      <c r="AR345" s="9"/>
      <c r="AS345" s="246"/>
      <c r="AT345" s="269"/>
    </row>
    <row r="346" spans="1:46" s="231" customFormat="1" x14ac:dyDescent="0.2">
      <c r="A346" s="9"/>
      <c r="B346" s="387">
        <v>81712006</v>
      </c>
      <c r="C346" s="9" t="s">
        <v>2535</v>
      </c>
      <c r="D346" s="9" t="s">
        <v>2005</v>
      </c>
      <c r="E346" s="9" t="s">
        <v>2536</v>
      </c>
      <c r="F346" s="9" t="s">
        <v>1917</v>
      </c>
      <c r="G346" s="9" t="s">
        <v>1880</v>
      </c>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v>1</v>
      </c>
      <c r="AG346" s="243">
        <v>43719</v>
      </c>
      <c r="AH346" s="244">
        <f t="shared" si="17"/>
        <v>1</v>
      </c>
      <c r="AI346" s="245"/>
      <c r="AJ346" s="9" t="s">
        <v>1881</v>
      </c>
      <c r="AK346" s="9"/>
      <c r="AL346" s="9"/>
      <c r="AM346" s="9"/>
      <c r="AN346" s="9"/>
      <c r="AO346" s="9"/>
      <c r="AP346" s="9"/>
      <c r="AQ346" s="9"/>
      <c r="AR346" s="9"/>
      <c r="AS346" s="246"/>
      <c r="AT346" s="269"/>
    </row>
    <row r="347" spans="1:46" s="231" customFormat="1" x14ac:dyDescent="0.2">
      <c r="A347" s="9"/>
      <c r="B347" s="9">
        <v>72657029</v>
      </c>
      <c r="C347" s="9" t="s">
        <v>2537</v>
      </c>
      <c r="D347" s="9" t="s">
        <v>1978</v>
      </c>
      <c r="E347" s="9" t="s">
        <v>2538</v>
      </c>
      <c r="F347" s="9" t="s">
        <v>1917</v>
      </c>
      <c r="G347" s="9" t="s">
        <v>1880</v>
      </c>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v>1</v>
      </c>
      <c r="AG347" s="243">
        <v>43719</v>
      </c>
      <c r="AH347" s="244">
        <f t="shared" si="17"/>
        <v>1</v>
      </c>
      <c r="AI347" s="245"/>
      <c r="AJ347" s="9" t="s">
        <v>1881</v>
      </c>
      <c r="AK347" s="9"/>
      <c r="AL347" s="9"/>
      <c r="AM347" s="9"/>
      <c r="AN347" s="9"/>
      <c r="AO347" s="9"/>
      <c r="AP347" s="9"/>
      <c r="AQ347" s="9"/>
      <c r="AR347" s="9"/>
      <c r="AS347" s="246"/>
      <c r="AT347" s="269"/>
    </row>
    <row r="348" spans="1:46" s="231" customFormat="1" x14ac:dyDescent="0.2">
      <c r="A348" s="9"/>
      <c r="B348" s="387">
        <v>81712006</v>
      </c>
      <c r="C348" s="9" t="s">
        <v>2539</v>
      </c>
      <c r="D348" s="9" t="s">
        <v>2005</v>
      </c>
      <c r="E348" s="9" t="s">
        <v>2540</v>
      </c>
      <c r="F348" s="9" t="s">
        <v>1917</v>
      </c>
      <c r="G348" s="9" t="s">
        <v>1880</v>
      </c>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v>1</v>
      </c>
      <c r="AG348" s="243">
        <v>43721</v>
      </c>
      <c r="AH348" s="244">
        <f t="shared" si="17"/>
        <v>1</v>
      </c>
      <c r="AI348" s="245"/>
      <c r="AJ348" s="9" t="s">
        <v>1881</v>
      </c>
      <c r="AK348" s="9"/>
      <c r="AL348" s="9"/>
      <c r="AM348" s="9"/>
      <c r="AN348" s="9"/>
      <c r="AO348" s="9"/>
      <c r="AP348" s="9"/>
      <c r="AQ348" s="9"/>
      <c r="AR348" s="9"/>
      <c r="AS348" s="246"/>
      <c r="AT348" s="269"/>
    </row>
    <row r="349" spans="1:46" s="231" customFormat="1" x14ac:dyDescent="0.2">
      <c r="A349" s="9"/>
      <c r="B349" s="9">
        <v>72657030</v>
      </c>
      <c r="C349" s="9" t="s">
        <v>2541</v>
      </c>
      <c r="D349" s="9" t="s">
        <v>1978</v>
      </c>
      <c r="E349" s="9" t="s">
        <v>2542</v>
      </c>
      <c r="F349" s="9" t="s">
        <v>1917</v>
      </c>
      <c r="G349" s="9" t="s">
        <v>1880</v>
      </c>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v>1</v>
      </c>
      <c r="AG349" s="243">
        <v>43726</v>
      </c>
      <c r="AH349" s="244">
        <f t="shared" si="17"/>
        <v>1</v>
      </c>
      <c r="AI349" s="245"/>
      <c r="AJ349" s="9" t="s">
        <v>1881</v>
      </c>
      <c r="AK349" s="9"/>
      <c r="AL349" s="9"/>
      <c r="AM349" s="9"/>
      <c r="AN349" s="9"/>
      <c r="AO349" s="9"/>
      <c r="AP349" s="9"/>
      <c r="AQ349" s="9"/>
      <c r="AR349" s="9"/>
      <c r="AS349" s="246"/>
      <c r="AT349" s="269"/>
    </row>
    <row r="350" spans="1:46" s="231" customFormat="1" ht="25.5" x14ac:dyDescent="0.2">
      <c r="A350" s="9"/>
      <c r="B350" s="9">
        <v>72657017</v>
      </c>
      <c r="C350" s="9" t="s">
        <v>2543</v>
      </c>
      <c r="D350" s="9" t="s">
        <v>1978</v>
      </c>
      <c r="E350" s="9" t="s">
        <v>2544</v>
      </c>
      <c r="F350" s="9" t="s">
        <v>1917</v>
      </c>
      <c r="G350" s="9" t="s">
        <v>1880</v>
      </c>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v>1</v>
      </c>
      <c r="AG350" s="243">
        <v>43732</v>
      </c>
      <c r="AH350" s="244">
        <f t="shared" si="17"/>
        <v>1</v>
      </c>
      <c r="AI350" s="245"/>
      <c r="AJ350" s="9" t="s">
        <v>1881</v>
      </c>
      <c r="AK350" s="9"/>
      <c r="AL350" s="9"/>
      <c r="AM350" s="9"/>
      <c r="AN350" s="9"/>
      <c r="AO350" s="9"/>
      <c r="AP350" s="9"/>
      <c r="AQ350" s="9"/>
      <c r="AR350" s="9"/>
      <c r="AS350" s="246"/>
      <c r="AT350" s="269"/>
    </row>
    <row r="351" spans="1:46" s="231" customFormat="1" x14ac:dyDescent="0.2">
      <c r="A351" s="9"/>
      <c r="B351" s="9">
        <v>72657031</v>
      </c>
      <c r="C351" s="9" t="s">
        <v>2545</v>
      </c>
      <c r="D351" s="9" t="s">
        <v>1978</v>
      </c>
      <c r="E351" s="9" t="s">
        <v>2546</v>
      </c>
      <c r="F351" s="9" t="s">
        <v>1917</v>
      </c>
      <c r="G351" s="9" t="s">
        <v>1880</v>
      </c>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v>1</v>
      </c>
      <c r="AG351" s="243">
        <v>43732</v>
      </c>
      <c r="AH351" s="244">
        <f t="shared" si="17"/>
        <v>1</v>
      </c>
      <c r="AI351" s="245"/>
      <c r="AJ351" s="9" t="s">
        <v>1881</v>
      </c>
      <c r="AK351" s="9"/>
      <c r="AL351" s="9"/>
      <c r="AM351" s="9"/>
      <c r="AN351" s="9"/>
      <c r="AO351" s="9"/>
      <c r="AP351" s="9"/>
      <c r="AQ351" s="9"/>
      <c r="AR351" s="9"/>
      <c r="AS351" s="246"/>
      <c r="AT351" s="269"/>
    </row>
    <row r="352" spans="1:46" s="231" customFormat="1" x14ac:dyDescent="0.2">
      <c r="A352" s="9"/>
      <c r="B352" s="9">
        <v>72860053</v>
      </c>
      <c r="C352" s="9" t="s">
        <v>2547</v>
      </c>
      <c r="D352" s="9" t="s">
        <v>1886</v>
      </c>
      <c r="E352" s="9" t="s">
        <v>2548</v>
      </c>
      <c r="F352" s="9" t="s">
        <v>1879</v>
      </c>
      <c r="G352" s="9" t="s">
        <v>1880</v>
      </c>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v>1</v>
      </c>
      <c r="AG352" s="243">
        <v>43738</v>
      </c>
      <c r="AH352" s="244">
        <f t="shared" si="17"/>
        <v>1</v>
      </c>
      <c r="AI352" s="245"/>
      <c r="AJ352" s="9" t="s">
        <v>1881</v>
      </c>
      <c r="AK352" s="9"/>
      <c r="AL352" s="9"/>
      <c r="AM352" s="9"/>
      <c r="AN352" s="9"/>
      <c r="AO352" s="9"/>
      <c r="AP352" s="9"/>
      <c r="AQ352" s="9"/>
      <c r="AR352" s="9"/>
      <c r="AS352" s="246"/>
      <c r="AT352" s="269"/>
    </row>
    <row r="353" spans="1:46" s="231" customFormat="1" ht="25.5" x14ac:dyDescent="0.2">
      <c r="A353" s="9"/>
      <c r="B353" s="9">
        <v>72657019</v>
      </c>
      <c r="C353" s="9" t="s">
        <v>2549</v>
      </c>
      <c r="D353" s="9" t="s">
        <v>1978</v>
      </c>
      <c r="E353" s="9" t="s">
        <v>2550</v>
      </c>
      <c r="F353" s="9" t="s">
        <v>1917</v>
      </c>
      <c r="G353" s="9" t="s">
        <v>1880</v>
      </c>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v>1</v>
      </c>
      <c r="AE353" s="9"/>
      <c r="AF353" s="9"/>
      <c r="AG353" s="243">
        <v>43738</v>
      </c>
      <c r="AH353" s="244">
        <f t="shared" si="17"/>
        <v>1</v>
      </c>
      <c r="AI353" s="245"/>
      <c r="AJ353" s="9" t="s">
        <v>1881</v>
      </c>
      <c r="AK353" s="9"/>
      <c r="AL353" s="9"/>
      <c r="AM353" s="9" t="s">
        <v>1257</v>
      </c>
      <c r="AN353" s="9"/>
      <c r="AO353" s="9"/>
      <c r="AP353" s="9"/>
      <c r="AQ353" s="9"/>
      <c r="AR353" s="9"/>
      <c r="AS353" s="246"/>
      <c r="AT353" s="269"/>
    </row>
    <row r="354" spans="1:46" s="231" customFormat="1" x14ac:dyDescent="0.2">
      <c r="A354" s="9"/>
      <c r="B354" s="387">
        <v>72860053</v>
      </c>
      <c r="C354" s="387" t="s">
        <v>2547</v>
      </c>
      <c r="D354" s="387" t="s">
        <v>1886</v>
      </c>
      <c r="E354" s="387" t="s">
        <v>2551</v>
      </c>
      <c r="F354" s="9" t="s">
        <v>1893</v>
      </c>
      <c r="G354" s="9" t="s">
        <v>1894</v>
      </c>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v>1</v>
      </c>
      <c r="AF354" s="9"/>
      <c r="AG354" s="243">
        <v>43738</v>
      </c>
      <c r="AH354" s="244">
        <f t="shared" si="17"/>
        <v>1</v>
      </c>
      <c r="AI354" s="245"/>
      <c r="AJ354" s="9" t="s">
        <v>1881</v>
      </c>
      <c r="AK354" s="9"/>
      <c r="AL354" s="9"/>
      <c r="AM354" s="9"/>
      <c r="AN354" s="9" t="s">
        <v>1899</v>
      </c>
      <c r="AO354" s="9"/>
      <c r="AP354" s="9"/>
      <c r="AQ354" s="9"/>
      <c r="AR354" s="9"/>
      <c r="AS354" s="246"/>
      <c r="AT354" s="269"/>
    </row>
    <row r="355" spans="1:46" s="231" customFormat="1" ht="37.5" customHeight="1" x14ac:dyDescent="0.2">
      <c r="A355" s="9"/>
      <c r="B355" s="9">
        <v>76755025</v>
      </c>
      <c r="C355" s="9" t="s">
        <v>2552</v>
      </c>
      <c r="D355" s="9" t="s">
        <v>2079</v>
      </c>
      <c r="E355" s="9" t="s">
        <v>2553</v>
      </c>
      <c r="F355" s="9" t="s">
        <v>1917</v>
      </c>
      <c r="G355" s="9" t="s">
        <v>1880</v>
      </c>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v>1</v>
      </c>
      <c r="AG355" s="243">
        <v>43739</v>
      </c>
      <c r="AH355" s="244">
        <f t="shared" si="17"/>
        <v>1</v>
      </c>
      <c r="AI355" s="245"/>
      <c r="AJ355" s="9" t="s">
        <v>1881</v>
      </c>
      <c r="AK355" s="9"/>
      <c r="AL355" s="9"/>
      <c r="AM355" s="9"/>
      <c r="AN355" s="9"/>
      <c r="AO355" s="9"/>
      <c r="AP355" s="9"/>
      <c r="AQ355" s="9"/>
      <c r="AR355" s="9"/>
      <c r="AS355" s="246"/>
      <c r="AT355" s="269"/>
    </row>
    <row r="356" spans="1:46" s="231" customFormat="1" ht="48.75" customHeight="1" x14ac:dyDescent="0.2">
      <c r="A356" s="9"/>
      <c r="B356" s="9">
        <v>76755026</v>
      </c>
      <c r="C356" s="9" t="s">
        <v>2554</v>
      </c>
      <c r="D356" s="9" t="s">
        <v>2079</v>
      </c>
      <c r="E356" s="9" t="s">
        <v>2555</v>
      </c>
      <c r="F356" s="9" t="s">
        <v>1917</v>
      </c>
      <c r="G356" s="9" t="s">
        <v>1880</v>
      </c>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v>1</v>
      </c>
      <c r="AG356" s="243">
        <v>43739</v>
      </c>
      <c r="AH356" s="244">
        <f t="shared" si="17"/>
        <v>1</v>
      </c>
      <c r="AI356" s="245"/>
      <c r="AJ356" s="9" t="s">
        <v>1881</v>
      </c>
      <c r="AK356" s="9"/>
      <c r="AL356" s="9"/>
      <c r="AM356" s="9"/>
      <c r="AN356" s="9"/>
      <c r="AO356" s="9"/>
      <c r="AP356" s="9"/>
      <c r="AQ356" s="9"/>
      <c r="AR356" s="9"/>
      <c r="AS356" s="246"/>
      <c r="AT356" s="269"/>
    </row>
    <row r="357" spans="1:46" s="231" customFormat="1" x14ac:dyDescent="0.2">
      <c r="A357" s="9"/>
      <c r="B357" s="9">
        <v>81740029</v>
      </c>
      <c r="C357" s="9" t="s">
        <v>2556</v>
      </c>
      <c r="D357" s="9" t="s">
        <v>2005</v>
      </c>
      <c r="E357" s="9" t="s">
        <v>2557</v>
      </c>
      <c r="F357" s="9" t="s">
        <v>1879</v>
      </c>
      <c r="G357" s="9" t="s">
        <v>1880</v>
      </c>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v>1</v>
      </c>
      <c r="AG357" s="243">
        <v>43740</v>
      </c>
      <c r="AH357" s="244">
        <f t="shared" si="17"/>
        <v>1</v>
      </c>
      <c r="AI357" s="245"/>
      <c r="AJ357" s="9" t="s">
        <v>1881</v>
      </c>
      <c r="AK357" s="9"/>
      <c r="AL357" s="9"/>
      <c r="AM357" s="9"/>
      <c r="AN357" s="9"/>
      <c r="AO357" s="9"/>
      <c r="AP357" s="9"/>
      <c r="AQ357" s="9"/>
      <c r="AR357" s="9"/>
      <c r="AS357" s="246"/>
      <c r="AT357" s="269"/>
    </row>
    <row r="358" spans="1:46" s="231" customFormat="1" ht="25.5" x14ac:dyDescent="0.2">
      <c r="A358" s="9"/>
      <c r="B358" s="9">
        <v>72601024</v>
      </c>
      <c r="C358" s="9" t="s">
        <v>2558</v>
      </c>
      <c r="D358" s="9" t="s">
        <v>1923</v>
      </c>
      <c r="E358" s="9" t="s">
        <v>2559</v>
      </c>
      <c r="F358" s="9" t="s">
        <v>1879</v>
      </c>
      <c r="G358" s="9" t="s">
        <v>1880</v>
      </c>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v>1</v>
      </c>
      <c r="AG358" s="243">
        <v>43741</v>
      </c>
      <c r="AH358" s="244">
        <f t="shared" si="17"/>
        <v>1</v>
      </c>
      <c r="AI358" s="245"/>
      <c r="AJ358" s="9" t="s">
        <v>1881</v>
      </c>
      <c r="AK358" s="9"/>
      <c r="AL358" s="9"/>
      <c r="AM358" s="9"/>
      <c r="AN358" s="9"/>
      <c r="AO358" s="9"/>
      <c r="AP358" s="9"/>
      <c r="AQ358" s="9"/>
      <c r="AR358" s="9"/>
      <c r="AS358" s="246"/>
      <c r="AT358" s="269"/>
    </row>
    <row r="359" spans="1:46" s="231" customFormat="1" x14ac:dyDescent="0.2">
      <c r="A359" s="9"/>
      <c r="B359" s="9">
        <v>81740031</v>
      </c>
      <c r="C359" s="9" t="s">
        <v>2560</v>
      </c>
      <c r="D359" s="9" t="s">
        <v>2005</v>
      </c>
      <c r="E359" s="9" t="s">
        <v>2561</v>
      </c>
      <c r="F359" s="9" t="s">
        <v>1879</v>
      </c>
      <c r="G359" s="9" t="s">
        <v>1880</v>
      </c>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v>1</v>
      </c>
      <c r="AG359" s="243">
        <v>43747</v>
      </c>
      <c r="AH359" s="244">
        <f t="shared" si="17"/>
        <v>1</v>
      </c>
      <c r="AI359" s="245"/>
      <c r="AJ359" s="9" t="s">
        <v>1881</v>
      </c>
      <c r="AK359" s="9"/>
      <c r="AL359" s="9"/>
      <c r="AM359" s="9"/>
      <c r="AN359" s="9"/>
      <c r="AO359" s="9"/>
      <c r="AP359" s="9"/>
      <c r="AQ359" s="9"/>
      <c r="AR359" s="9"/>
      <c r="AS359" s="246"/>
      <c r="AT359" s="269"/>
    </row>
    <row r="360" spans="1:46" s="231" customFormat="1" ht="41.25" customHeight="1" x14ac:dyDescent="0.2">
      <c r="A360" s="9"/>
      <c r="B360" s="9">
        <v>76755029</v>
      </c>
      <c r="C360" s="9" t="s">
        <v>2562</v>
      </c>
      <c r="D360" s="9" t="s">
        <v>2079</v>
      </c>
      <c r="E360" s="9" t="s">
        <v>2563</v>
      </c>
      <c r="F360" s="9" t="s">
        <v>1917</v>
      </c>
      <c r="G360" s="9" t="s">
        <v>1880</v>
      </c>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v>1</v>
      </c>
      <c r="AG360" s="243">
        <v>43748</v>
      </c>
      <c r="AH360" s="244">
        <f t="shared" si="17"/>
        <v>1</v>
      </c>
      <c r="AI360" s="245"/>
      <c r="AJ360" s="9" t="s">
        <v>1881</v>
      </c>
      <c r="AK360" s="9"/>
      <c r="AL360" s="9"/>
      <c r="AM360" s="9"/>
      <c r="AN360" s="9"/>
      <c r="AO360" s="9"/>
      <c r="AP360" s="9"/>
      <c r="AQ360" s="9"/>
      <c r="AR360" s="9"/>
      <c r="AS360" s="246"/>
      <c r="AT360" s="269"/>
    </row>
    <row r="361" spans="1:46" s="231" customFormat="1" ht="25.5" x14ac:dyDescent="0.2">
      <c r="A361" s="9"/>
      <c r="B361" s="9">
        <v>72657032</v>
      </c>
      <c r="C361" s="9" t="s">
        <v>2564</v>
      </c>
      <c r="D361" s="9" t="s">
        <v>1978</v>
      </c>
      <c r="E361" s="9" t="s">
        <v>2565</v>
      </c>
      <c r="F361" s="9" t="s">
        <v>1879</v>
      </c>
      <c r="G361" s="9" t="s">
        <v>1880</v>
      </c>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v>1</v>
      </c>
      <c r="AG361" s="243">
        <v>43749</v>
      </c>
      <c r="AH361" s="244">
        <f t="shared" si="17"/>
        <v>1</v>
      </c>
      <c r="AI361" s="245"/>
      <c r="AJ361" s="9" t="s">
        <v>1881</v>
      </c>
      <c r="AK361" s="9"/>
      <c r="AL361" s="9"/>
      <c r="AM361" s="9"/>
      <c r="AN361" s="9"/>
      <c r="AO361" s="9"/>
      <c r="AP361" s="9"/>
      <c r="AQ361" s="9"/>
      <c r="AR361" s="9"/>
      <c r="AS361" s="246"/>
      <c r="AT361" s="269"/>
    </row>
    <row r="362" spans="1:46" s="231" customFormat="1" ht="25.5" x14ac:dyDescent="0.2">
      <c r="A362" s="9"/>
      <c r="B362" s="9">
        <v>72860046</v>
      </c>
      <c r="C362" s="9" t="s">
        <v>2566</v>
      </c>
      <c r="D362" s="9" t="s">
        <v>1886</v>
      </c>
      <c r="E362" s="9" t="s">
        <v>2567</v>
      </c>
      <c r="F362" s="9" t="s">
        <v>1879</v>
      </c>
      <c r="G362" s="9" t="s">
        <v>1880</v>
      </c>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v>1</v>
      </c>
      <c r="AG362" s="243">
        <v>43753</v>
      </c>
      <c r="AH362" s="244">
        <f t="shared" si="17"/>
        <v>1</v>
      </c>
      <c r="AI362" s="245"/>
      <c r="AJ362" s="9" t="s">
        <v>1881</v>
      </c>
      <c r="AK362" s="9"/>
      <c r="AL362" s="9"/>
      <c r="AM362" s="9"/>
      <c r="AN362" s="9"/>
      <c r="AO362" s="9"/>
      <c r="AP362" s="9"/>
      <c r="AQ362" s="9"/>
      <c r="AR362" s="9"/>
      <c r="AS362" s="246"/>
      <c r="AT362" s="269"/>
    </row>
    <row r="363" spans="1:46" s="231" customFormat="1" ht="25.5" x14ac:dyDescent="0.2">
      <c r="A363" s="9"/>
      <c r="B363" s="387">
        <v>72860046</v>
      </c>
      <c r="C363" s="387" t="s">
        <v>2566</v>
      </c>
      <c r="D363" s="387" t="s">
        <v>1886</v>
      </c>
      <c r="E363" s="387" t="s">
        <v>2567</v>
      </c>
      <c r="F363" s="9" t="s">
        <v>1893</v>
      </c>
      <c r="G363" s="9" t="s">
        <v>1894</v>
      </c>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v>1</v>
      </c>
      <c r="AF363" s="9"/>
      <c r="AG363" s="243">
        <v>43753</v>
      </c>
      <c r="AH363" s="244">
        <f t="shared" si="17"/>
        <v>1</v>
      </c>
      <c r="AI363" s="245"/>
      <c r="AJ363" s="9" t="s">
        <v>1881</v>
      </c>
      <c r="AK363" s="9"/>
      <c r="AL363" s="9"/>
      <c r="AM363" s="9"/>
      <c r="AN363" s="9" t="s">
        <v>1899</v>
      </c>
      <c r="AO363" s="9"/>
      <c r="AP363" s="9"/>
      <c r="AQ363" s="9"/>
      <c r="AR363" s="9"/>
      <c r="AS363" s="246"/>
      <c r="AT363" s="269"/>
    </row>
    <row r="364" spans="1:46" s="231" customFormat="1" ht="25.5" x14ac:dyDescent="0.2">
      <c r="A364" s="9"/>
      <c r="B364" s="9">
        <v>72601025</v>
      </c>
      <c r="C364" s="9" t="s">
        <v>2568</v>
      </c>
      <c r="D364" s="9" t="s">
        <v>1923</v>
      </c>
      <c r="E364" s="9" t="s">
        <v>2569</v>
      </c>
      <c r="F364" s="9" t="s">
        <v>1879</v>
      </c>
      <c r="G364" s="9" t="s">
        <v>1880</v>
      </c>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v>1</v>
      </c>
      <c r="AG364" s="243">
        <v>43754</v>
      </c>
      <c r="AH364" s="244">
        <f t="shared" si="17"/>
        <v>1</v>
      </c>
      <c r="AI364" s="245"/>
      <c r="AJ364" s="9" t="s">
        <v>1881</v>
      </c>
      <c r="AK364" s="9"/>
      <c r="AL364" s="9"/>
      <c r="AM364" s="9"/>
      <c r="AN364" s="9"/>
      <c r="AO364" s="9"/>
      <c r="AP364" s="9"/>
      <c r="AQ364" s="9"/>
      <c r="AR364" s="9"/>
      <c r="AS364" s="246"/>
      <c r="AT364" s="269"/>
    </row>
    <row r="365" spans="1:46" s="231" customFormat="1" ht="25.5" x14ac:dyDescent="0.2">
      <c r="A365" s="9"/>
      <c r="B365" s="9">
        <v>72657033</v>
      </c>
      <c r="C365" s="9" t="s">
        <v>2570</v>
      </c>
      <c r="D365" s="9" t="s">
        <v>1978</v>
      </c>
      <c r="E365" s="9" t="s">
        <v>2571</v>
      </c>
      <c r="F365" s="9" t="s">
        <v>1917</v>
      </c>
      <c r="G365" s="9" t="s">
        <v>1880</v>
      </c>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v>1</v>
      </c>
      <c r="AG365" s="243">
        <v>43755</v>
      </c>
      <c r="AH365" s="244">
        <f t="shared" si="17"/>
        <v>1</v>
      </c>
      <c r="AI365" s="245"/>
      <c r="AJ365" s="9" t="s">
        <v>1881</v>
      </c>
      <c r="AK365" s="9"/>
      <c r="AL365" s="9"/>
      <c r="AM365" s="9"/>
      <c r="AN365" s="9"/>
      <c r="AO365" s="9"/>
      <c r="AP365" s="9"/>
      <c r="AQ365" s="9"/>
      <c r="AR365" s="9"/>
      <c r="AS365" s="246"/>
      <c r="AT365" s="269"/>
    </row>
    <row r="366" spans="1:46" s="231" customFormat="1" ht="25.5" x14ac:dyDescent="0.2">
      <c r="A366" s="9"/>
      <c r="B366" s="9">
        <v>72656026</v>
      </c>
      <c r="C366" s="9" t="s">
        <v>2572</v>
      </c>
      <c r="D366" s="9" t="s">
        <v>1923</v>
      </c>
      <c r="E366" s="9" t="s">
        <v>2573</v>
      </c>
      <c r="F366" s="9" t="s">
        <v>1917</v>
      </c>
      <c r="G366" s="9" t="s">
        <v>1880</v>
      </c>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v>1</v>
      </c>
      <c r="AG366" s="243">
        <v>43756</v>
      </c>
      <c r="AH366" s="244">
        <f t="shared" si="17"/>
        <v>1</v>
      </c>
      <c r="AI366" s="245"/>
      <c r="AJ366" s="9" t="s">
        <v>1881</v>
      </c>
      <c r="AK366" s="9"/>
      <c r="AL366" s="9"/>
      <c r="AM366" s="9"/>
      <c r="AN366" s="9"/>
      <c r="AO366" s="9"/>
      <c r="AP366" s="9"/>
      <c r="AQ366" s="9"/>
      <c r="AR366" s="9"/>
      <c r="AS366" s="246"/>
      <c r="AT366" s="269"/>
    </row>
    <row r="367" spans="1:46" s="231" customFormat="1" ht="25.5" x14ac:dyDescent="0.2">
      <c r="A367" s="9"/>
      <c r="B367" s="9">
        <v>72656028</v>
      </c>
      <c r="C367" s="9" t="s">
        <v>2574</v>
      </c>
      <c r="D367" s="9" t="s">
        <v>1923</v>
      </c>
      <c r="E367" s="9" t="s">
        <v>2575</v>
      </c>
      <c r="F367" s="9" t="s">
        <v>1917</v>
      </c>
      <c r="G367" s="9" t="s">
        <v>1880</v>
      </c>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v>1</v>
      </c>
      <c r="AG367" s="243">
        <v>43756</v>
      </c>
      <c r="AH367" s="244">
        <f t="shared" si="17"/>
        <v>1</v>
      </c>
      <c r="AI367" s="245"/>
      <c r="AJ367" s="9" t="s">
        <v>1881</v>
      </c>
      <c r="AK367" s="9"/>
      <c r="AL367" s="9"/>
      <c r="AM367" s="9"/>
      <c r="AN367" s="9"/>
      <c r="AO367" s="9"/>
      <c r="AP367" s="9"/>
      <c r="AQ367" s="9"/>
      <c r="AR367" s="9"/>
      <c r="AS367" s="246"/>
      <c r="AT367" s="269"/>
    </row>
    <row r="368" spans="1:46" s="231" customFormat="1" ht="25.5" x14ac:dyDescent="0.2">
      <c r="A368" s="9"/>
      <c r="B368" s="9">
        <v>72656027</v>
      </c>
      <c r="C368" s="9" t="s">
        <v>2576</v>
      </c>
      <c r="D368" s="9" t="s">
        <v>1923</v>
      </c>
      <c r="E368" s="9" t="s">
        <v>2577</v>
      </c>
      <c r="F368" s="9" t="s">
        <v>1917</v>
      </c>
      <c r="G368" s="9" t="s">
        <v>1880</v>
      </c>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v>1</v>
      </c>
      <c r="AG368" s="243">
        <v>43759</v>
      </c>
      <c r="AH368" s="244">
        <f t="shared" si="17"/>
        <v>1</v>
      </c>
      <c r="AI368" s="245"/>
      <c r="AJ368" s="9" t="s">
        <v>1881</v>
      </c>
      <c r="AK368" s="9"/>
      <c r="AL368" s="9"/>
      <c r="AM368" s="9"/>
      <c r="AN368" s="9"/>
      <c r="AO368" s="9"/>
      <c r="AP368" s="9"/>
      <c r="AQ368" s="9"/>
      <c r="AR368" s="9"/>
      <c r="AS368" s="246"/>
      <c r="AT368" s="269"/>
    </row>
    <row r="369" spans="1:46" s="231" customFormat="1" x14ac:dyDescent="0.2">
      <c r="A369" s="9"/>
      <c r="B369" s="9">
        <v>81740032</v>
      </c>
      <c r="C369" s="9" t="s">
        <v>2578</v>
      </c>
      <c r="D369" s="9" t="s">
        <v>2005</v>
      </c>
      <c r="E369" s="9" t="s">
        <v>2579</v>
      </c>
      <c r="F369" s="9" t="s">
        <v>1879</v>
      </c>
      <c r="G369" s="9" t="s">
        <v>1880</v>
      </c>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v>1</v>
      </c>
      <c r="AG369" s="243">
        <v>43760</v>
      </c>
      <c r="AH369" s="244">
        <f t="shared" si="17"/>
        <v>1</v>
      </c>
      <c r="AI369" s="245"/>
      <c r="AJ369" s="9" t="s">
        <v>1881</v>
      </c>
      <c r="AK369" s="9"/>
      <c r="AL369" s="9"/>
      <c r="AM369" s="9"/>
      <c r="AN369" s="9"/>
      <c r="AO369" s="9"/>
      <c r="AP369" s="9"/>
      <c r="AQ369" s="9"/>
      <c r="AR369" s="9"/>
      <c r="AS369" s="246"/>
      <c r="AT369" s="269"/>
    </row>
    <row r="370" spans="1:46" s="231" customFormat="1" ht="25.5" x14ac:dyDescent="0.2">
      <c r="A370" s="9"/>
      <c r="B370" s="9">
        <v>72656024</v>
      </c>
      <c r="C370" s="9" t="s">
        <v>2580</v>
      </c>
      <c r="D370" s="9" t="s">
        <v>1923</v>
      </c>
      <c r="E370" s="9" t="s">
        <v>2581</v>
      </c>
      <c r="F370" s="9" t="s">
        <v>1917</v>
      </c>
      <c r="G370" s="9" t="s">
        <v>1880</v>
      </c>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v>1</v>
      </c>
      <c r="AG370" s="243">
        <v>43761</v>
      </c>
      <c r="AH370" s="244">
        <f t="shared" si="17"/>
        <v>1</v>
      </c>
      <c r="AI370" s="245"/>
      <c r="AJ370" s="9" t="s">
        <v>1881</v>
      </c>
      <c r="AK370" s="9"/>
      <c r="AL370" s="9"/>
      <c r="AM370" s="9"/>
      <c r="AN370" s="9"/>
      <c r="AO370" s="9"/>
      <c r="AP370" s="9"/>
      <c r="AQ370" s="9"/>
      <c r="AR370" s="9"/>
      <c r="AS370" s="246"/>
      <c r="AT370" s="269"/>
    </row>
    <row r="371" spans="1:46" s="231" customFormat="1" ht="25.5" x14ac:dyDescent="0.2">
      <c r="A371" s="9"/>
      <c r="B371" s="9">
        <v>72656025</v>
      </c>
      <c r="C371" s="9" t="s">
        <v>2582</v>
      </c>
      <c r="D371" s="9" t="s">
        <v>1923</v>
      </c>
      <c r="E371" s="9" t="s">
        <v>2583</v>
      </c>
      <c r="F371" s="9" t="s">
        <v>1917</v>
      </c>
      <c r="G371" s="9" t="s">
        <v>1880</v>
      </c>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v>1</v>
      </c>
      <c r="AG371" s="243">
        <v>43761</v>
      </c>
      <c r="AH371" s="244">
        <f t="shared" si="17"/>
        <v>1</v>
      </c>
      <c r="AI371" s="245"/>
      <c r="AJ371" s="9" t="s">
        <v>1881</v>
      </c>
      <c r="AK371" s="9"/>
      <c r="AL371" s="9"/>
      <c r="AM371" s="9"/>
      <c r="AN371" s="9"/>
      <c r="AO371" s="9"/>
      <c r="AP371" s="9"/>
      <c r="AQ371" s="9"/>
      <c r="AR371" s="9"/>
      <c r="AS371" s="246"/>
      <c r="AT371" s="269"/>
    </row>
    <row r="372" spans="1:46" s="231" customFormat="1" x14ac:dyDescent="0.2">
      <c r="A372" s="9"/>
      <c r="B372" s="9">
        <v>81740034</v>
      </c>
      <c r="C372" s="9" t="s">
        <v>2584</v>
      </c>
      <c r="D372" s="9" t="s">
        <v>2005</v>
      </c>
      <c r="E372" s="9" t="s">
        <v>2585</v>
      </c>
      <c r="F372" s="9" t="s">
        <v>1879</v>
      </c>
      <c r="G372" s="9" t="s">
        <v>1880</v>
      </c>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v>1</v>
      </c>
      <c r="AG372" s="243">
        <v>43766</v>
      </c>
      <c r="AH372" s="244">
        <f t="shared" si="17"/>
        <v>1</v>
      </c>
      <c r="AI372" s="245"/>
      <c r="AJ372" s="9" t="s">
        <v>1881</v>
      </c>
      <c r="AK372" s="9"/>
      <c r="AL372" s="9"/>
      <c r="AM372" s="9"/>
      <c r="AN372" s="9"/>
      <c r="AO372" s="9"/>
      <c r="AP372" s="9"/>
      <c r="AQ372" s="9"/>
      <c r="AR372" s="9"/>
      <c r="AS372" s="246"/>
      <c r="AT372" s="269"/>
    </row>
    <row r="373" spans="1:46" s="231" customFormat="1" ht="25.5" x14ac:dyDescent="0.2">
      <c r="A373" s="9"/>
      <c r="B373" s="9">
        <v>72657035</v>
      </c>
      <c r="C373" s="9" t="s">
        <v>2586</v>
      </c>
      <c r="D373" s="9" t="s">
        <v>1978</v>
      </c>
      <c r="E373" s="9" t="s">
        <v>2587</v>
      </c>
      <c r="F373" s="9" t="s">
        <v>1917</v>
      </c>
      <c r="G373" s="9" t="s">
        <v>1880</v>
      </c>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v>1</v>
      </c>
      <c r="AG373" s="243">
        <v>43768</v>
      </c>
      <c r="AH373" s="244">
        <f t="shared" si="17"/>
        <v>1</v>
      </c>
      <c r="AI373" s="245"/>
      <c r="AJ373" s="9" t="s">
        <v>1881</v>
      </c>
      <c r="AK373" s="9"/>
      <c r="AL373" s="9"/>
      <c r="AM373" s="9"/>
      <c r="AN373" s="9"/>
      <c r="AO373" s="9"/>
      <c r="AP373" s="9"/>
      <c r="AQ373" s="9"/>
      <c r="AR373" s="9"/>
      <c r="AS373" s="246"/>
      <c r="AT373" s="269"/>
    </row>
    <row r="374" spans="1:46" s="231" customFormat="1" ht="25.5" x14ac:dyDescent="0.2">
      <c r="A374" s="9"/>
      <c r="B374" s="9">
        <v>72657034</v>
      </c>
      <c r="C374" s="9" t="s">
        <v>2588</v>
      </c>
      <c r="D374" s="9" t="s">
        <v>1978</v>
      </c>
      <c r="E374" s="9" t="s">
        <v>2589</v>
      </c>
      <c r="F374" s="9" t="s">
        <v>1917</v>
      </c>
      <c r="G374" s="9" t="s">
        <v>1880</v>
      </c>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v>1</v>
      </c>
      <c r="AC374" s="9"/>
      <c r="AD374" s="9"/>
      <c r="AE374" s="9"/>
      <c r="AF374" s="9"/>
      <c r="AG374" s="243">
        <v>43770</v>
      </c>
      <c r="AH374" s="244">
        <f t="shared" si="17"/>
        <v>1</v>
      </c>
      <c r="AI374" s="245"/>
      <c r="AJ374" s="9" t="s">
        <v>1881</v>
      </c>
      <c r="AK374" s="9"/>
      <c r="AL374" s="9"/>
      <c r="AM374" s="9" t="s">
        <v>1257</v>
      </c>
      <c r="AN374" s="9"/>
      <c r="AO374" s="9"/>
      <c r="AP374" s="9"/>
      <c r="AQ374" s="9"/>
      <c r="AR374" s="9"/>
      <c r="AS374" s="246"/>
      <c r="AT374" s="269"/>
    </row>
    <row r="375" spans="1:46" s="231" customFormat="1" ht="41.25" customHeight="1" x14ac:dyDescent="0.2">
      <c r="A375" s="9"/>
      <c r="B375" s="9">
        <v>76755023</v>
      </c>
      <c r="C375" s="9" t="s">
        <v>2590</v>
      </c>
      <c r="D375" s="9" t="s">
        <v>2079</v>
      </c>
      <c r="E375" s="9" t="s">
        <v>2591</v>
      </c>
      <c r="F375" s="9" t="s">
        <v>1917</v>
      </c>
      <c r="G375" s="9" t="s">
        <v>1880</v>
      </c>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v>1</v>
      </c>
      <c r="AC375" s="9"/>
      <c r="AD375" s="9"/>
      <c r="AE375" s="9"/>
      <c r="AF375" s="9"/>
      <c r="AG375" s="243">
        <v>43781</v>
      </c>
      <c r="AH375" s="244">
        <f t="shared" si="17"/>
        <v>1</v>
      </c>
      <c r="AI375" s="245"/>
      <c r="AJ375" s="9" t="s">
        <v>1881</v>
      </c>
      <c r="AK375" s="9"/>
      <c r="AL375" s="9"/>
      <c r="AM375" s="9" t="s">
        <v>1257</v>
      </c>
      <c r="AN375" s="9"/>
      <c r="AO375" s="9"/>
      <c r="AP375" s="9"/>
      <c r="AQ375" s="9"/>
      <c r="AR375" s="9"/>
      <c r="AS375" s="246"/>
      <c r="AT375" s="269"/>
    </row>
    <row r="376" spans="1:46" s="231" customFormat="1" ht="39.75" customHeight="1" x14ac:dyDescent="0.2">
      <c r="A376" s="9"/>
      <c r="B376" s="9">
        <v>76755027</v>
      </c>
      <c r="C376" s="9" t="s">
        <v>2592</v>
      </c>
      <c r="D376" s="9" t="s">
        <v>2079</v>
      </c>
      <c r="E376" s="9" t="s">
        <v>2593</v>
      </c>
      <c r="F376" s="9" t="s">
        <v>1917</v>
      </c>
      <c r="G376" s="9" t="s">
        <v>1880</v>
      </c>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v>1</v>
      </c>
      <c r="AG376" s="243">
        <v>43788</v>
      </c>
      <c r="AH376" s="244">
        <f t="shared" si="17"/>
        <v>1</v>
      </c>
      <c r="AI376" s="245"/>
      <c r="AJ376" s="9" t="s">
        <v>1881</v>
      </c>
      <c r="AK376" s="9"/>
      <c r="AL376" s="9"/>
      <c r="AM376" s="9"/>
      <c r="AN376" s="9"/>
      <c r="AO376" s="9"/>
      <c r="AP376" s="9"/>
      <c r="AQ376" s="9"/>
      <c r="AR376" s="9"/>
      <c r="AS376" s="246"/>
      <c r="AT376" s="269"/>
    </row>
    <row r="377" spans="1:46" s="231" customFormat="1" ht="25.5" x14ac:dyDescent="0.2">
      <c r="A377" s="9"/>
      <c r="B377" s="9">
        <v>72656033</v>
      </c>
      <c r="C377" s="9" t="s">
        <v>2594</v>
      </c>
      <c r="D377" s="9" t="s">
        <v>1923</v>
      </c>
      <c r="E377" s="9" t="s">
        <v>2595</v>
      </c>
      <c r="F377" s="9" t="s">
        <v>1917</v>
      </c>
      <c r="G377" s="9" t="s">
        <v>1880</v>
      </c>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v>1</v>
      </c>
      <c r="AG377" s="243">
        <v>43790</v>
      </c>
      <c r="AH377" s="244">
        <f t="shared" si="17"/>
        <v>1</v>
      </c>
      <c r="AI377" s="245"/>
      <c r="AJ377" s="9" t="s">
        <v>1881</v>
      </c>
      <c r="AK377" s="9"/>
      <c r="AL377" s="9"/>
      <c r="AM377" s="9"/>
      <c r="AN377" s="9"/>
      <c r="AO377" s="9"/>
      <c r="AP377" s="9"/>
      <c r="AQ377" s="9"/>
      <c r="AR377" s="9"/>
      <c r="AS377" s="246"/>
      <c r="AT377" s="269"/>
    </row>
    <row r="378" spans="1:46" s="231" customFormat="1" ht="25.5" x14ac:dyDescent="0.2">
      <c r="A378" s="9"/>
      <c r="B378" s="9">
        <v>72656034</v>
      </c>
      <c r="C378" s="9" t="s">
        <v>2596</v>
      </c>
      <c r="D378" s="9" t="s">
        <v>1923</v>
      </c>
      <c r="E378" s="9" t="s">
        <v>2597</v>
      </c>
      <c r="F378" s="9" t="s">
        <v>1917</v>
      </c>
      <c r="G378" s="9" t="s">
        <v>1880</v>
      </c>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v>1</v>
      </c>
      <c r="AG378" s="243">
        <v>43790</v>
      </c>
      <c r="AH378" s="244">
        <f t="shared" si="17"/>
        <v>1</v>
      </c>
      <c r="AI378" s="245"/>
      <c r="AJ378" s="9" t="s">
        <v>1881</v>
      </c>
      <c r="AK378" s="9"/>
      <c r="AL378" s="9"/>
      <c r="AM378" s="9"/>
      <c r="AN378" s="9"/>
      <c r="AO378" s="9"/>
      <c r="AP378" s="9"/>
      <c r="AQ378" s="9"/>
      <c r="AR378" s="9"/>
      <c r="AS378" s="246"/>
      <c r="AT378" s="269"/>
    </row>
    <row r="379" spans="1:46" s="231" customFormat="1" ht="25.5" x14ac:dyDescent="0.2">
      <c r="A379" s="9"/>
      <c r="B379" s="9">
        <v>72601011</v>
      </c>
      <c r="C379" s="9" t="s">
        <v>2598</v>
      </c>
      <c r="D379" s="9" t="s">
        <v>1923</v>
      </c>
      <c r="E379" s="9" t="s">
        <v>2599</v>
      </c>
      <c r="F379" s="9" t="s">
        <v>1879</v>
      </c>
      <c r="G379" s="9" t="s">
        <v>1880</v>
      </c>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v>1</v>
      </c>
      <c r="AG379" s="243">
        <v>43794</v>
      </c>
      <c r="AH379" s="244">
        <f t="shared" si="17"/>
        <v>1</v>
      </c>
      <c r="AI379" s="245"/>
      <c r="AJ379" s="9" t="s">
        <v>1881</v>
      </c>
      <c r="AK379" s="9"/>
      <c r="AL379" s="9"/>
      <c r="AM379" s="9"/>
      <c r="AN379" s="9"/>
      <c r="AO379" s="9"/>
      <c r="AP379" s="9"/>
      <c r="AQ379" s="9"/>
      <c r="AR379" s="9"/>
      <c r="AS379" s="246"/>
      <c r="AT379" s="269"/>
    </row>
    <row r="380" spans="1:46" s="231" customFormat="1" ht="25.5" x14ac:dyDescent="0.2">
      <c r="A380" s="9"/>
      <c r="B380" s="9">
        <v>72657042</v>
      </c>
      <c r="C380" s="9" t="s">
        <v>1984</v>
      </c>
      <c r="D380" s="9" t="s">
        <v>1978</v>
      </c>
      <c r="E380" s="9" t="s">
        <v>1985</v>
      </c>
      <c r="F380" s="9" t="s">
        <v>1879</v>
      </c>
      <c r="G380" s="9" t="s">
        <v>1880</v>
      </c>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v>1</v>
      </c>
      <c r="AG380" s="243">
        <v>43794</v>
      </c>
      <c r="AH380" s="244">
        <f t="shared" si="17"/>
        <v>1</v>
      </c>
      <c r="AI380" s="245"/>
      <c r="AJ380" s="9" t="s">
        <v>1881</v>
      </c>
      <c r="AK380" s="9"/>
      <c r="AL380" s="9"/>
      <c r="AM380" s="9"/>
      <c r="AN380" s="9"/>
      <c r="AO380" s="9"/>
      <c r="AP380" s="9"/>
      <c r="AQ380" s="9"/>
      <c r="AR380" s="9"/>
      <c r="AS380" s="246"/>
      <c r="AT380" s="269"/>
    </row>
    <row r="381" spans="1:46" s="231" customFormat="1" ht="25.5" x14ac:dyDescent="0.2">
      <c r="A381" s="9"/>
      <c r="B381" s="9">
        <v>72657043</v>
      </c>
      <c r="C381" s="9" t="s">
        <v>1982</v>
      </c>
      <c r="D381" s="9" t="s">
        <v>1978</v>
      </c>
      <c r="E381" s="9" t="s">
        <v>1983</v>
      </c>
      <c r="F381" s="9" t="s">
        <v>1879</v>
      </c>
      <c r="G381" s="9" t="s">
        <v>1880</v>
      </c>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v>1</v>
      </c>
      <c r="AG381" s="243">
        <v>43794</v>
      </c>
      <c r="AH381" s="244">
        <f t="shared" si="17"/>
        <v>1</v>
      </c>
      <c r="AI381" s="245"/>
      <c r="AJ381" s="9" t="s">
        <v>1881</v>
      </c>
      <c r="AK381" s="9"/>
      <c r="AL381" s="9"/>
      <c r="AM381" s="9"/>
      <c r="AN381" s="9"/>
      <c r="AO381" s="9"/>
      <c r="AP381" s="9"/>
      <c r="AQ381" s="9"/>
      <c r="AR381" s="9"/>
      <c r="AS381" s="246"/>
      <c r="AT381" s="269"/>
    </row>
    <row r="382" spans="1:46" s="231" customFormat="1" ht="25.5" x14ac:dyDescent="0.2">
      <c r="A382" s="9"/>
      <c r="B382" s="9">
        <v>72656032</v>
      </c>
      <c r="C382" s="9" t="s">
        <v>2600</v>
      </c>
      <c r="D382" s="9" t="s">
        <v>1923</v>
      </c>
      <c r="E382" s="9" t="s">
        <v>2601</v>
      </c>
      <c r="F382" s="9" t="s">
        <v>1917</v>
      </c>
      <c r="G382" s="9" t="s">
        <v>1880</v>
      </c>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v>1</v>
      </c>
      <c r="AG382" s="243">
        <v>43795</v>
      </c>
      <c r="AH382" s="244">
        <f t="shared" si="17"/>
        <v>1</v>
      </c>
      <c r="AI382" s="245"/>
      <c r="AJ382" s="9" t="s">
        <v>1881</v>
      </c>
      <c r="AK382" s="9"/>
      <c r="AL382" s="9"/>
      <c r="AM382" s="9"/>
      <c r="AN382" s="9"/>
      <c r="AO382" s="9"/>
      <c r="AP382" s="9"/>
      <c r="AQ382" s="9"/>
      <c r="AR382" s="9"/>
      <c r="AS382" s="246"/>
      <c r="AT382" s="269"/>
    </row>
    <row r="383" spans="1:46" s="231" customFormat="1" ht="25.5" x14ac:dyDescent="0.2">
      <c r="A383" s="9"/>
      <c r="B383" s="9">
        <v>72656035</v>
      </c>
      <c r="C383" s="9" t="s">
        <v>2602</v>
      </c>
      <c r="D383" s="9" t="s">
        <v>1923</v>
      </c>
      <c r="E383" s="9" t="s">
        <v>2603</v>
      </c>
      <c r="F383" s="9" t="s">
        <v>1917</v>
      </c>
      <c r="G383" s="9" t="s">
        <v>1880</v>
      </c>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v>1</v>
      </c>
      <c r="AG383" s="243">
        <v>43795</v>
      </c>
      <c r="AH383" s="244">
        <f t="shared" si="17"/>
        <v>1</v>
      </c>
      <c r="AI383" s="245"/>
      <c r="AJ383" s="9" t="s">
        <v>1881</v>
      </c>
      <c r="AK383" s="9"/>
      <c r="AL383" s="9"/>
      <c r="AM383" s="9"/>
      <c r="AN383" s="9"/>
      <c r="AO383" s="9"/>
      <c r="AP383" s="9"/>
      <c r="AQ383" s="9"/>
      <c r="AR383" s="9"/>
      <c r="AS383" s="246"/>
      <c r="AT383" s="269"/>
    </row>
    <row r="384" spans="1:46" s="231" customFormat="1" ht="37.5" customHeight="1" x14ac:dyDescent="0.2">
      <c r="A384" s="9"/>
      <c r="B384" s="9">
        <v>76755024</v>
      </c>
      <c r="C384" s="9" t="s">
        <v>2604</v>
      </c>
      <c r="D384" s="9" t="s">
        <v>2079</v>
      </c>
      <c r="E384" s="9" t="s">
        <v>2605</v>
      </c>
      <c r="F384" s="9" t="s">
        <v>1917</v>
      </c>
      <c r="G384" s="9" t="s">
        <v>1880</v>
      </c>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v>1</v>
      </c>
      <c r="AG384" s="243">
        <v>43808</v>
      </c>
      <c r="AH384" s="244">
        <f t="shared" si="17"/>
        <v>1</v>
      </c>
      <c r="AI384" s="245"/>
      <c r="AJ384" s="9" t="s">
        <v>1881</v>
      </c>
      <c r="AK384" s="9"/>
      <c r="AL384" s="9"/>
      <c r="AM384" s="9"/>
      <c r="AN384" s="9"/>
      <c r="AO384" s="9"/>
      <c r="AP384" s="9"/>
      <c r="AQ384" s="9"/>
      <c r="AR384" s="9"/>
      <c r="AS384" s="246"/>
      <c r="AT384" s="269"/>
    </row>
    <row r="385" spans="1:46" s="231" customFormat="1" ht="25.5" x14ac:dyDescent="0.2">
      <c r="A385" s="9"/>
      <c r="B385" s="9">
        <v>81757037</v>
      </c>
      <c r="C385" s="9" t="s">
        <v>2606</v>
      </c>
      <c r="D385" s="9" t="s">
        <v>2439</v>
      </c>
      <c r="E385" s="9" t="s">
        <v>2607</v>
      </c>
      <c r="F385" s="9" t="s">
        <v>1917</v>
      </c>
      <c r="G385" s="9" t="s">
        <v>1880</v>
      </c>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v>1</v>
      </c>
      <c r="AG385" s="243">
        <v>43811</v>
      </c>
      <c r="AH385" s="244">
        <f t="shared" si="17"/>
        <v>1</v>
      </c>
      <c r="AI385" s="245"/>
      <c r="AJ385" s="9" t="s">
        <v>1881</v>
      </c>
      <c r="AK385" s="9"/>
      <c r="AL385" s="9"/>
      <c r="AM385" s="9"/>
      <c r="AN385" s="9"/>
      <c r="AO385" s="9"/>
      <c r="AP385" s="9"/>
      <c r="AQ385" s="9"/>
      <c r="AR385" s="9"/>
      <c r="AS385" s="246"/>
      <c r="AT385" s="269"/>
    </row>
    <row r="386" spans="1:46" s="231" customFormat="1" ht="25.5" x14ac:dyDescent="0.2">
      <c r="A386" s="9"/>
      <c r="B386" s="9">
        <v>72657040</v>
      </c>
      <c r="C386" s="9" t="s">
        <v>1988</v>
      </c>
      <c r="D386" s="9" t="s">
        <v>1978</v>
      </c>
      <c r="E386" s="9" t="s">
        <v>1989</v>
      </c>
      <c r="F386" s="9" t="s">
        <v>1879</v>
      </c>
      <c r="G386" s="9" t="s">
        <v>1880</v>
      </c>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v>1</v>
      </c>
      <c r="AG386" s="243">
        <v>43811</v>
      </c>
      <c r="AH386" s="244">
        <f t="shared" si="17"/>
        <v>1</v>
      </c>
      <c r="AI386" s="245"/>
      <c r="AJ386" s="9" t="s">
        <v>1881</v>
      </c>
      <c r="AK386" s="9"/>
      <c r="AL386" s="9"/>
      <c r="AM386" s="9"/>
      <c r="AN386" s="9"/>
      <c r="AO386" s="9"/>
      <c r="AP386" s="9"/>
      <c r="AQ386" s="9"/>
      <c r="AR386" s="9"/>
      <c r="AS386" s="246"/>
      <c r="AT386" s="269"/>
    </row>
    <row r="387" spans="1:46" s="231" customFormat="1" x14ac:dyDescent="0.2">
      <c r="A387" s="9"/>
      <c r="B387" s="9">
        <v>81740028</v>
      </c>
      <c r="C387" s="9" t="s">
        <v>2608</v>
      </c>
      <c r="D387" s="9" t="s">
        <v>2005</v>
      </c>
      <c r="E387" s="9" t="s">
        <v>2609</v>
      </c>
      <c r="F387" s="9" t="s">
        <v>1879</v>
      </c>
      <c r="G387" s="9" t="s">
        <v>1880</v>
      </c>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v>1</v>
      </c>
      <c r="AG387" s="243">
        <v>43812</v>
      </c>
      <c r="AH387" s="244">
        <f t="shared" si="17"/>
        <v>1</v>
      </c>
      <c r="AI387" s="245"/>
      <c r="AJ387" s="9" t="s">
        <v>1881</v>
      </c>
      <c r="AK387" s="9"/>
      <c r="AL387" s="9"/>
      <c r="AM387" s="9"/>
      <c r="AN387" s="9"/>
      <c r="AO387" s="9"/>
      <c r="AP387" s="9"/>
      <c r="AQ387" s="9"/>
      <c r="AR387" s="9"/>
      <c r="AS387" s="246"/>
      <c r="AT387" s="269"/>
    </row>
    <row r="388" spans="1:46" s="231" customFormat="1" ht="25.5" x14ac:dyDescent="0.2">
      <c r="A388" s="9"/>
      <c r="B388" s="9">
        <v>72657038</v>
      </c>
      <c r="C388" s="9" t="s">
        <v>1994</v>
      </c>
      <c r="D388" s="9" t="s">
        <v>1978</v>
      </c>
      <c r="E388" s="9" t="s">
        <v>1995</v>
      </c>
      <c r="F388" s="9" t="s">
        <v>1879</v>
      </c>
      <c r="G388" s="9" t="s">
        <v>1880</v>
      </c>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v>1</v>
      </c>
      <c r="AG388" s="243">
        <v>43815</v>
      </c>
      <c r="AH388" s="244">
        <f t="shared" si="17"/>
        <v>1</v>
      </c>
      <c r="AI388" s="245"/>
      <c r="AJ388" s="9" t="s">
        <v>1881</v>
      </c>
      <c r="AK388" s="9"/>
      <c r="AL388" s="9"/>
      <c r="AM388" s="9"/>
      <c r="AN388" s="9"/>
      <c r="AO388" s="9"/>
      <c r="AP388" s="9"/>
      <c r="AQ388" s="9"/>
      <c r="AR388" s="9"/>
      <c r="AS388" s="246"/>
      <c r="AT388" s="269"/>
    </row>
    <row r="389" spans="1:46" s="231" customFormat="1" x14ac:dyDescent="0.2">
      <c r="A389" s="9"/>
      <c r="B389" s="9">
        <v>76708027</v>
      </c>
      <c r="C389" s="9" t="s">
        <v>2672</v>
      </c>
      <c r="D389" s="9"/>
      <c r="E389" s="9" t="s">
        <v>2673</v>
      </c>
      <c r="F389" s="9" t="s">
        <v>1917</v>
      </c>
      <c r="G389" s="9" t="s">
        <v>1880</v>
      </c>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t="s">
        <v>1881</v>
      </c>
      <c r="AK389" s="9"/>
      <c r="AL389" s="9"/>
      <c r="AM389" s="9"/>
      <c r="AN389" s="9"/>
      <c r="AO389" s="9"/>
      <c r="AP389" s="9">
        <v>1</v>
      </c>
      <c r="AQ389" s="9" t="s">
        <v>2674</v>
      </c>
      <c r="AR389" s="9" t="s">
        <v>1880</v>
      </c>
      <c r="AS389" s="246"/>
      <c r="AT389" s="269"/>
    </row>
    <row r="390" spans="1:46" s="231" customFormat="1" ht="25.5" x14ac:dyDescent="0.2">
      <c r="A390" s="9"/>
      <c r="B390" s="94">
        <v>76424061</v>
      </c>
      <c r="C390" s="94" t="s">
        <v>2641</v>
      </c>
      <c r="D390" s="94" t="s">
        <v>2642</v>
      </c>
      <c r="E390" s="94" t="s">
        <v>2643</v>
      </c>
      <c r="F390" s="94" t="s">
        <v>2371</v>
      </c>
      <c r="G390" s="94" t="s">
        <v>1880</v>
      </c>
      <c r="H390" s="94"/>
      <c r="I390" s="94"/>
      <c r="J390" s="94"/>
      <c r="K390" s="94"/>
      <c r="L390" s="94"/>
      <c r="M390" s="94"/>
      <c r="N390" s="94">
        <v>5</v>
      </c>
      <c r="O390" s="464">
        <v>43746</v>
      </c>
      <c r="P390" s="242">
        <f t="shared" si="18"/>
        <v>5</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t="s">
        <v>1881</v>
      </c>
      <c r="AK390" s="9"/>
      <c r="AL390" s="9"/>
      <c r="AM390" s="9"/>
      <c r="AN390" s="9"/>
      <c r="AO390" s="9"/>
      <c r="AP390" s="9"/>
      <c r="AQ390" s="9"/>
      <c r="AR390" s="9"/>
      <c r="AS390" s="246"/>
      <c r="AT390" s="269"/>
    </row>
    <row r="391" spans="1:46" s="231" customFormat="1" ht="25.5" x14ac:dyDescent="0.2">
      <c r="A391" s="9"/>
      <c r="B391" s="94">
        <v>76424061</v>
      </c>
      <c r="C391" s="94" t="s">
        <v>2641</v>
      </c>
      <c r="D391" s="94" t="s">
        <v>2642</v>
      </c>
      <c r="E391" s="94" t="s">
        <v>2643</v>
      </c>
      <c r="F391" s="94" t="s">
        <v>1893</v>
      </c>
      <c r="G391" s="94" t="s">
        <v>1894</v>
      </c>
      <c r="H391" s="94"/>
      <c r="I391" s="94"/>
      <c r="J391" s="94"/>
      <c r="K391" s="94"/>
      <c r="L391" s="94"/>
      <c r="M391" s="94">
        <v>2</v>
      </c>
      <c r="N391" s="94"/>
      <c r="O391" s="464">
        <v>43746</v>
      </c>
      <c r="P391" s="242">
        <f t="shared" si="18"/>
        <v>2</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t="s">
        <v>1881</v>
      </c>
      <c r="AK391" s="9"/>
      <c r="AL391" s="9"/>
      <c r="AM391" s="9"/>
      <c r="AN391" s="9" t="s">
        <v>1899</v>
      </c>
      <c r="AO391" s="9"/>
      <c r="AP391" s="9"/>
      <c r="AQ391" s="9"/>
      <c r="AR391" s="9"/>
      <c r="AS391" s="246"/>
      <c r="AT391" s="269"/>
    </row>
    <row r="392" spans="1:46" s="231" customFormat="1" ht="38.25" x14ac:dyDescent="0.2">
      <c r="A392" s="9"/>
      <c r="B392" s="94">
        <v>72811026</v>
      </c>
      <c r="C392" s="463" t="s">
        <v>2644</v>
      </c>
      <c r="D392" s="94" t="s">
        <v>2645</v>
      </c>
      <c r="E392" s="94" t="s">
        <v>2646</v>
      </c>
      <c r="F392" s="94" t="s">
        <v>1879</v>
      </c>
      <c r="G392" s="94" t="s">
        <v>1880</v>
      </c>
      <c r="H392" s="94"/>
      <c r="I392" s="94"/>
      <c r="J392" s="94"/>
      <c r="K392" s="94"/>
      <c r="L392" s="94"/>
      <c r="M392" s="94"/>
      <c r="N392" s="94">
        <v>6</v>
      </c>
      <c r="O392" s="464">
        <v>43808</v>
      </c>
      <c r="P392" s="242">
        <f t="shared" si="18"/>
        <v>6</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t="s">
        <v>1881</v>
      </c>
      <c r="AK392" s="9"/>
      <c r="AL392" s="9"/>
      <c r="AM392" s="9"/>
      <c r="AN392" s="9"/>
      <c r="AO392" s="9"/>
      <c r="AP392" s="9"/>
      <c r="AQ392" s="9"/>
      <c r="AR392" s="9"/>
      <c r="AS392" s="246"/>
      <c r="AT392" s="269"/>
    </row>
    <row r="393" spans="1:46" s="231" customFormat="1" ht="38.25" x14ac:dyDescent="0.2">
      <c r="A393" s="9"/>
      <c r="B393" s="94">
        <v>72811026</v>
      </c>
      <c r="C393" s="463" t="s">
        <v>2644</v>
      </c>
      <c r="D393" s="94" t="s">
        <v>2645</v>
      </c>
      <c r="E393" s="94" t="s">
        <v>2646</v>
      </c>
      <c r="F393" s="94" t="s">
        <v>1893</v>
      </c>
      <c r="G393" s="94" t="s">
        <v>1894</v>
      </c>
      <c r="H393" s="94"/>
      <c r="I393" s="94"/>
      <c r="J393" s="94"/>
      <c r="K393" s="94"/>
      <c r="L393" s="94"/>
      <c r="M393" s="94">
        <v>1</v>
      </c>
      <c r="N393" s="94"/>
      <c r="O393" s="464">
        <v>43808</v>
      </c>
      <c r="P393" s="242">
        <f t="shared" si="18"/>
        <v>1</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t="s">
        <v>1881</v>
      </c>
      <c r="AK393" s="9"/>
      <c r="AL393" s="9"/>
      <c r="AM393" s="9"/>
      <c r="AN393" s="9" t="s">
        <v>1899</v>
      </c>
      <c r="AO393" s="9"/>
      <c r="AP393" s="9"/>
      <c r="AQ393" s="9"/>
      <c r="AR393" s="9"/>
      <c r="AS393" s="246"/>
      <c r="AT393" s="269"/>
    </row>
    <row r="394" spans="1:46" s="231" customFormat="1" ht="25.5" x14ac:dyDescent="0.2">
      <c r="A394" s="9"/>
      <c r="B394" s="463">
        <v>81719044</v>
      </c>
      <c r="C394" s="463" t="s">
        <v>2647</v>
      </c>
      <c r="D394" s="463" t="s">
        <v>2648</v>
      </c>
      <c r="E394" s="463" t="s">
        <v>2649</v>
      </c>
      <c r="F394" s="94" t="s">
        <v>1879</v>
      </c>
      <c r="G394" s="94" t="s">
        <v>1880</v>
      </c>
      <c r="H394" s="94"/>
      <c r="I394" s="94"/>
      <c r="J394" s="94"/>
      <c r="K394" s="94"/>
      <c r="L394" s="94"/>
      <c r="M394" s="94"/>
      <c r="N394" s="94">
        <v>10</v>
      </c>
      <c r="O394" s="464">
        <v>43808</v>
      </c>
      <c r="P394" s="242">
        <f t="shared" si="18"/>
        <v>10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t="s">
        <v>1881</v>
      </c>
      <c r="AK394" s="9"/>
      <c r="AL394" s="9"/>
      <c r="AM394" s="9"/>
      <c r="AN394" s="9"/>
      <c r="AO394" s="9"/>
      <c r="AP394" s="9"/>
      <c r="AQ394" s="9"/>
      <c r="AR394" s="9"/>
      <c r="AS394" s="246"/>
      <c r="AT394" s="269"/>
    </row>
    <row r="395" spans="1:46" s="231" customFormat="1" ht="25.5" x14ac:dyDescent="0.2">
      <c r="A395" s="9"/>
      <c r="B395" s="463">
        <v>81719044</v>
      </c>
      <c r="C395" s="463" t="s">
        <v>2647</v>
      </c>
      <c r="D395" s="463" t="s">
        <v>2648</v>
      </c>
      <c r="E395" s="463" t="s">
        <v>2649</v>
      </c>
      <c r="F395" s="94" t="s">
        <v>1917</v>
      </c>
      <c r="G395" s="94" t="s">
        <v>1880</v>
      </c>
      <c r="H395" s="94"/>
      <c r="I395" s="94"/>
      <c r="J395" s="94"/>
      <c r="K395" s="94"/>
      <c r="L395" s="94"/>
      <c r="M395" s="94"/>
      <c r="N395" s="94">
        <v>2</v>
      </c>
      <c r="O395" s="464">
        <v>43808</v>
      </c>
      <c r="P395" s="242">
        <f t="shared" si="18"/>
        <v>2</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t="s">
        <v>1881</v>
      </c>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3:B17 B19:B20 B22 B24:B25 B27:B28 B194:B200 B202:B205 B207:B214 B216 B218:B256 B258:B274 B276:C289 F207:G391 AJ13:AJ1000 B291:C306 B308:C314 B355:C362 B364:C391 B396:C1000 F396:G1000 B30:B192 B316:C353">
    <cfRule type="expression" dxfId="213" priority="199">
      <formula>AND(ISBLANK(B13),SUM(COUNTIF($A13:$O13,"&lt;&gt;"&amp;""),COUNTIF($Q13:$X13,"&lt;&gt;"&amp;""),COUNTIF($Z13:$AG13,"&lt;&gt;"&amp;""),COUNTIF($AI13:$AS13,"&lt;&gt;"&amp;"")&gt;0))</formula>
    </cfRule>
  </conditionalFormatting>
  <conditionalFormatting sqref="C13:C17 C19:C20 C22 C24:C25 C27:C28 C30:C115 C117 C119:C124 C126:C148 C150 C152 C154:C192 C194:C200 C202:C205 C207:C214 C216 C218:C256 C258:C274">
    <cfRule type="expression" dxfId="212" priority="198">
      <formula>AND(ISBLANK(C13),SUM(COUNTIF($A13:$O13,"&lt;&gt;"&amp;""),COUNTIF($Q13:$X13,"&lt;&gt;"&amp;""),COUNTIF($Z13:$AG13,"&lt;&gt;"&amp;""),COUNTIF($AI13:$AS13,"&lt;&gt;"&amp;"")&gt;0))</formula>
    </cfRule>
  </conditionalFormatting>
  <conditionalFormatting sqref="F13:F205">
    <cfRule type="expression" dxfId="211" priority="221">
      <formula>AND(ISBLANK(F13),SUM(COUNTIF($A13:$O13,"&lt;&gt;"&amp;""),COUNTIF($Q13:$X13,"&lt;&gt;"&amp;""),COUNTIF($Z13:$AG13,"&lt;&gt;"&amp;""),COUNTIF($AI13:$AS13,"&lt;&gt;"&amp;"")&gt;0))</formula>
    </cfRule>
  </conditionalFormatting>
  <conditionalFormatting sqref="G13:G205">
    <cfRule type="expression" dxfId="210" priority="220">
      <formula>AND(ISBLANK(G13),SUM(COUNTIF($A13:$O13,"&lt;&gt;"&amp;""),COUNTIF($Q13:$X13,"&lt;&gt;"&amp;""),COUNTIF($Z13:$AG13,"&lt;&gt;"&amp;""),COUNTIF($AI13:$AS13,"&lt;&gt;"&amp;"")&gt;0))</formula>
    </cfRule>
  </conditionalFormatting>
  <conditionalFormatting sqref="Q13:W1000 Z13:AF1000">
    <cfRule type="expression" dxfId="209" priority="218">
      <formula>AND(ISBLANK(Q13),SUM(COUNTIF($A13:$O13,"&lt;&gt;"&amp;""),COUNTIF($Q13:$X13,"&lt;&gt;"&amp;""),COUNTIF($Z13:$AG13,"&lt;&gt;"&amp;""),COUNTIF($AI13:$AS13,"&lt;&gt;"&amp;"")&gt;0))</formula>
    </cfRule>
  </conditionalFormatting>
  <conditionalFormatting sqref="AL13:AL1000">
    <cfRule type="expression" dxfId="208" priority="21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207" priority="21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206" priority="19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05" priority="193">
      <formula>AND(ISBLANK(AM13),SUM(COUNTIF($H13,"&lt;&gt;"&amp;""),COUNTIF($J13,"&lt;&gt;"&amp;""),COUNTIF($L13,"&lt;&gt;"&amp;""),COUNTIF($Q13,"&lt;&gt;"&amp;""),COUNTIF($S13,"&lt;&gt;"&amp;""),COUNTIF($U13,"&lt;&gt;"&amp;""),COUNTIF($Z13,"&lt;&gt;"&amp;""),COUNTIF($AB13,"&lt;&gt;"&amp;""),COUNTIF($AD13,"&lt;&gt;"&amp;"")&gt;0))</formula>
    </cfRule>
  </conditionalFormatting>
  <conditionalFormatting sqref="O13:O391 O395:O1000">
    <cfRule type="expression" dxfId="204" priority="203">
      <formula>AND(ISBLANK(O13),SUM(COUNTIF(H13:O13,"&lt;&gt;"&amp;"")&gt;0))</formula>
    </cfRule>
    <cfRule type="expression" dxfId="203" priority="219">
      <formula>ISTEXT(O13)</formula>
    </cfRule>
  </conditionalFormatting>
  <conditionalFormatting sqref="X13:X1000">
    <cfRule type="expression" dxfId="202" priority="210">
      <formula>ISTEXT(X13)</formula>
    </cfRule>
  </conditionalFormatting>
  <conditionalFormatting sqref="X13:X1000">
    <cfRule type="expression" dxfId="201" priority="202">
      <formula>AND(ISBLANK(X13),SUM(COUNTIF(Q13:X13,"&lt;&gt;"&amp;"")&gt;0))</formula>
    </cfRule>
  </conditionalFormatting>
  <conditionalFormatting sqref="AG13:AG1000">
    <cfRule type="expression" dxfId="200" priority="208">
      <formula>ISTEXT(AG13)</formula>
    </cfRule>
  </conditionalFormatting>
  <conditionalFormatting sqref="AG13:AG1000">
    <cfRule type="expression" dxfId="199" priority="201">
      <formula>AND(ISBLANK(AG13),SUM(COUNTIF(Z13:AG13,"&lt;&gt;"&amp;"")&gt;0))</formula>
    </cfRule>
  </conditionalFormatting>
  <conditionalFormatting sqref="H13:N391 H396:N1000">
    <cfRule type="expression" priority="206" stopIfTrue="1">
      <formula>COUNTIF($H13:$N13,"&lt;&gt;"&amp;"")&gt;0</formula>
    </cfRule>
    <cfRule type="expression" dxfId="198" priority="211">
      <formula>AND(ISBLANK(H13),SUM(COUNTIF($A13:$O13,"&lt;&gt;"&amp;""),COUNTIF($Q13:$X13,"&lt;&gt;"&amp;""),COUNTIF($Z13:$AG13,"&lt;&gt;"&amp;""),COUNTIF($AI13:$AS13,"&lt;&gt;"&amp;"")&gt;0))</formula>
    </cfRule>
  </conditionalFormatting>
  <conditionalFormatting sqref="Q13:W1000">
    <cfRule type="expression" priority="205" stopIfTrue="1">
      <formula>COUNTIF($Q13:$W13,"&lt;&gt;"&amp;"")&gt;0</formula>
    </cfRule>
  </conditionalFormatting>
  <conditionalFormatting sqref="Z13:AF1000">
    <cfRule type="expression" priority="204" stopIfTrue="1">
      <formula>COUNTIF($Z13:$AF13,"&lt;&gt;"&amp;"")&gt;0</formula>
    </cfRule>
  </conditionalFormatting>
  <conditionalFormatting sqref="A13:A14 D276:D278 D280:D289 E279 D291:D306 D308:D314 D316:D353 D355:D362 D364:D391 D396:D1000 A30:A1000">
    <cfRule type="expression" dxfId="197" priority="200">
      <formula>LEN(A13)&gt;256</formula>
    </cfRule>
  </conditionalFormatting>
  <conditionalFormatting sqref="B13:B17 B19:B20 B22 B24:B25 B27:B28 B194:B200 B202:B205 B207:B214 B216 B218:B256 B258:B274 B276:B289 B291:B306 B308:B314 B355:B362 B364:B391 B396:B1000 B30:B192 B316:B353">
    <cfRule type="expression" dxfId="196" priority="228">
      <formula>LEN(B13)&gt;256</formula>
    </cfRule>
  </conditionalFormatting>
  <conditionalFormatting sqref="C13:C17 C19:C20 C22 C24:C25 C27:C28 C30:C115 C117 C119:C124 C126:C148 C150 C152 C154:C192 C194:C200 C202:C205 C207:C214 C216 C218:C256 C258:C274 C276:C289 C291:C306 C308:C314 C316:C353 C355:C362 C364:C391 C396:C1000">
    <cfRule type="expression" dxfId="195" priority="222">
      <formula>LEN(C13)&gt;256</formula>
    </cfRule>
  </conditionalFormatting>
  <conditionalFormatting sqref="D13:D17 D19:D20 D22 D24:D25 D27:D28 D30:D115 D117 D119:D124 D126:D148 D150 D152 D154:D192 D194:D200 D202:D205 D207:D214 D216 D218:D256 D258:D274">
    <cfRule type="expression" dxfId="194" priority="197">
      <formula>LEN(D13)&gt;256</formula>
    </cfRule>
  </conditionalFormatting>
  <conditionalFormatting sqref="E13:E17 E19:E20 E22 E24:E25 E27:E28 E30:E115 E117 E119:E124 E126:E148 E150 E152 E154:E200 E202:E205 E207:E214 E216 E218:E256 E258:E274 E276:E289 E291:E306 E308:E314 E316:E353 E355:E362 E364:E391 E396:E1000">
    <cfRule type="expression" dxfId="193" priority="196">
      <formula>LEN($E$13)&gt;256</formula>
    </cfRule>
  </conditionalFormatting>
  <conditionalFormatting sqref="AS13:AS1000">
    <cfRule type="expression" dxfId="192" priority="195">
      <formula>LEN(AS13)&gt;4000</formula>
    </cfRule>
  </conditionalFormatting>
  <conditionalFormatting sqref="AN13:AN1000">
    <cfRule type="expression" dxfId="191" priority="213">
      <formula>LEN(AN13)&gt;256</formula>
    </cfRule>
  </conditionalFormatting>
  <conditionalFormatting sqref="AO13:AO1000">
    <cfRule type="expression" dxfId="190" priority="212">
      <formula>LEN(AO13)&gt;256</formula>
    </cfRule>
  </conditionalFormatting>
  <conditionalFormatting sqref="B18">
    <cfRule type="expression" dxfId="189" priority="190">
      <formula>AND(ISBLANK(B18),SUM(COUNTIF($A18:$O18,"&lt;&gt;"&amp;""),COUNTIF($Q18:$X18,"&lt;&gt;"&amp;""),COUNTIF($Z18:$AG18,"&lt;&gt;"&amp;""),COUNTIF($AI18:$AS18,"&lt;&gt;"&amp;"")&gt;0))</formula>
    </cfRule>
  </conditionalFormatting>
  <conditionalFormatting sqref="C18">
    <cfRule type="expression" dxfId="188" priority="189">
      <formula>AND(ISBLANK(C18),SUM(COUNTIF($A18:$O18,"&lt;&gt;"&amp;""),COUNTIF($Q18:$X18,"&lt;&gt;"&amp;""),COUNTIF($Z18:$AG18,"&lt;&gt;"&amp;""),COUNTIF($AI18:$AS18,"&lt;&gt;"&amp;"")&gt;0))</formula>
    </cfRule>
  </conditionalFormatting>
  <conditionalFormatting sqref="B18">
    <cfRule type="expression" dxfId="187" priority="192">
      <formula>LEN(B18)&gt;256</formula>
    </cfRule>
  </conditionalFormatting>
  <conditionalFormatting sqref="C18">
    <cfRule type="expression" dxfId="186" priority="191">
      <formula>LEN(C18)&gt;256</formula>
    </cfRule>
  </conditionalFormatting>
  <conditionalFormatting sqref="D18">
    <cfRule type="expression" dxfId="185" priority="188">
      <formula>LEN(D18)&gt;256</formula>
    </cfRule>
  </conditionalFormatting>
  <conditionalFormatting sqref="E18">
    <cfRule type="expression" dxfId="184" priority="187">
      <formula>LEN($E$13)&gt;256</formula>
    </cfRule>
  </conditionalFormatting>
  <conditionalFormatting sqref="B21">
    <cfRule type="expression" dxfId="183" priority="184">
      <formula>AND(ISBLANK(B21),SUM(COUNTIF($A21:$O21,"&lt;&gt;"&amp;""),COUNTIF($Q21:$X21,"&lt;&gt;"&amp;""),COUNTIF($Z21:$AG21,"&lt;&gt;"&amp;""),COUNTIF($AI21:$AS21,"&lt;&gt;"&amp;"")&gt;0))</formula>
    </cfRule>
  </conditionalFormatting>
  <conditionalFormatting sqref="C21">
    <cfRule type="expression" dxfId="182" priority="183">
      <formula>AND(ISBLANK(C21),SUM(COUNTIF($A21:$O21,"&lt;&gt;"&amp;""),COUNTIF($Q21:$X21,"&lt;&gt;"&amp;""),COUNTIF($Z21:$AG21,"&lt;&gt;"&amp;""),COUNTIF($AI21:$AS21,"&lt;&gt;"&amp;"")&gt;0))</formula>
    </cfRule>
  </conditionalFormatting>
  <conditionalFormatting sqref="B21">
    <cfRule type="expression" dxfId="181" priority="186">
      <formula>LEN(B21)&gt;256</formula>
    </cfRule>
  </conditionalFormatting>
  <conditionalFormatting sqref="C21">
    <cfRule type="expression" dxfId="180" priority="185">
      <formula>LEN(C21)&gt;256</formula>
    </cfRule>
  </conditionalFormatting>
  <conditionalFormatting sqref="D21">
    <cfRule type="expression" dxfId="179" priority="182">
      <formula>LEN(D21)&gt;256</formula>
    </cfRule>
  </conditionalFormatting>
  <conditionalFormatting sqref="E21">
    <cfRule type="expression" dxfId="178" priority="181">
      <formula>LEN($E$13)&gt;256</formula>
    </cfRule>
  </conditionalFormatting>
  <conditionalFormatting sqref="B23">
    <cfRule type="expression" dxfId="177" priority="178">
      <formula>AND(ISBLANK(B23),SUM(COUNTIF($A23:$O23,"&lt;&gt;"&amp;""),COUNTIF($Q23:$X23,"&lt;&gt;"&amp;""),COUNTIF($Z23:$AG23,"&lt;&gt;"&amp;""),COUNTIF($AI23:$AS23,"&lt;&gt;"&amp;"")&gt;0))</formula>
    </cfRule>
  </conditionalFormatting>
  <conditionalFormatting sqref="C23">
    <cfRule type="expression" dxfId="176" priority="177">
      <formula>AND(ISBLANK(C23),SUM(COUNTIF($A23:$O23,"&lt;&gt;"&amp;""),COUNTIF($Q23:$X23,"&lt;&gt;"&amp;""),COUNTIF($Z23:$AG23,"&lt;&gt;"&amp;""),COUNTIF($AI23:$AS23,"&lt;&gt;"&amp;"")&gt;0))</formula>
    </cfRule>
  </conditionalFormatting>
  <conditionalFormatting sqref="B23">
    <cfRule type="expression" dxfId="175" priority="180">
      <formula>LEN(B23)&gt;256</formula>
    </cfRule>
  </conditionalFormatting>
  <conditionalFormatting sqref="C23">
    <cfRule type="expression" dxfId="174" priority="179">
      <formula>LEN(C23)&gt;256</formula>
    </cfRule>
  </conditionalFormatting>
  <conditionalFormatting sqref="D23">
    <cfRule type="expression" dxfId="173" priority="176">
      <formula>LEN(D23)&gt;256</formula>
    </cfRule>
  </conditionalFormatting>
  <conditionalFormatting sqref="E23">
    <cfRule type="expression" dxfId="172" priority="175">
      <formula>LEN($E$13)&gt;256</formula>
    </cfRule>
  </conditionalFormatting>
  <conditionalFormatting sqref="B26">
    <cfRule type="expression" dxfId="171" priority="172">
      <formula>AND(ISBLANK(B26),SUM(COUNTIF($A26:$O26,"&lt;&gt;"&amp;""),COUNTIF($Q26:$X26,"&lt;&gt;"&amp;""),COUNTIF($Z26:$AG26,"&lt;&gt;"&amp;""),COUNTIF($AI26:$AS26,"&lt;&gt;"&amp;"")&gt;0))</formula>
    </cfRule>
  </conditionalFormatting>
  <conditionalFormatting sqref="C26">
    <cfRule type="expression" dxfId="170" priority="171">
      <formula>AND(ISBLANK(C26),SUM(COUNTIF($A26:$O26,"&lt;&gt;"&amp;""),COUNTIF($Q26:$X26,"&lt;&gt;"&amp;""),COUNTIF($Z26:$AG26,"&lt;&gt;"&amp;""),COUNTIF($AI26:$AS26,"&lt;&gt;"&amp;"")&gt;0))</formula>
    </cfRule>
  </conditionalFormatting>
  <conditionalFormatting sqref="B26">
    <cfRule type="expression" dxfId="169" priority="174">
      <formula>LEN(B26)&gt;256</formula>
    </cfRule>
  </conditionalFormatting>
  <conditionalFormatting sqref="C26">
    <cfRule type="expression" dxfId="168" priority="173">
      <formula>LEN(C26)&gt;256</formula>
    </cfRule>
  </conditionalFormatting>
  <conditionalFormatting sqref="D26">
    <cfRule type="expression" dxfId="167" priority="170">
      <formula>LEN(D26)&gt;256</formula>
    </cfRule>
  </conditionalFormatting>
  <conditionalFormatting sqref="E26">
    <cfRule type="expression" dxfId="166" priority="169">
      <formula>LEN($E$13)&gt;256</formula>
    </cfRule>
  </conditionalFormatting>
  <conditionalFormatting sqref="B29">
    <cfRule type="expression" dxfId="165" priority="166">
      <formula>AND(ISBLANK(B29),SUM(COUNTIF($A29:$O29,"&lt;&gt;"&amp;""),COUNTIF($Q29:$X29,"&lt;&gt;"&amp;""),COUNTIF($Z29:$AG29,"&lt;&gt;"&amp;""),COUNTIF($AI29:$AS29,"&lt;&gt;"&amp;"")&gt;0))</formula>
    </cfRule>
  </conditionalFormatting>
  <conditionalFormatting sqref="C29">
    <cfRule type="expression" dxfId="164" priority="165">
      <formula>AND(ISBLANK(C29),SUM(COUNTIF($A29:$O29,"&lt;&gt;"&amp;""),COUNTIF($Q29:$X29,"&lt;&gt;"&amp;""),COUNTIF($Z29:$AG29,"&lt;&gt;"&amp;""),COUNTIF($AI29:$AS29,"&lt;&gt;"&amp;"")&gt;0))</formula>
    </cfRule>
  </conditionalFormatting>
  <conditionalFormatting sqref="B29">
    <cfRule type="expression" dxfId="163" priority="168">
      <formula>LEN(B29)&gt;256</formula>
    </cfRule>
  </conditionalFormatting>
  <conditionalFormatting sqref="C29">
    <cfRule type="expression" dxfId="162" priority="167">
      <formula>LEN(C29)&gt;256</formula>
    </cfRule>
  </conditionalFormatting>
  <conditionalFormatting sqref="D29">
    <cfRule type="expression" dxfId="161" priority="164">
      <formula>LEN(D29)&gt;256</formula>
    </cfRule>
  </conditionalFormatting>
  <conditionalFormatting sqref="E29">
    <cfRule type="expression" dxfId="160" priority="163">
      <formula>LEN($E$13)&gt;256</formula>
    </cfRule>
  </conditionalFormatting>
  <conditionalFormatting sqref="C116">
    <cfRule type="expression" dxfId="159" priority="161">
      <formula>AND(ISBLANK(C116),SUM(COUNTIF($A116:$O116,"&lt;&gt;"&amp;""),COUNTIF($Q116:$X116,"&lt;&gt;"&amp;""),COUNTIF($Z116:$AG116,"&lt;&gt;"&amp;""),COUNTIF($AI116:$AS116,"&lt;&gt;"&amp;"")&gt;0))</formula>
    </cfRule>
  </conditionalFormatting>
  <conditionalFormatting sqref="C116">
    <cfRule type="expression" dxfId="158" priority="162">
      <formula>LEN(C116)&gt;256</formula>
    </cfRule>
  </conditionalFormatting>
  <conditionalFormatting sqref="D116">
    <cfRule type="expression" dxfId="157" priority="160">
      <formula>LEN(D116)&gt;256</formula>
    </cfRule>
  </conditionalFormatting>
  <conditionalFormatting sqref="E116">
    <cfRule type="expression" dxfId="156" priority="159">
      <formula>LEN($E$13)&gt;256</formula>
    </cfRule>
  </conditionalFormatting>
  <conditionalFormatting sqref="C118">
    <cfRule type="expression" dxfId="155" priority="157">
      <formula>AND(ISBLANK(C118),SUM(COUNTIF($A118:$O118,"&lt;&gt;"&amp;""),COUNTIF($Q118:$X118,"&lt;&gt;"&amp;""),COUNTIF($Z118:$AG118,"&lt;&gt;"&amp;""),COUNTIF($AI118:$AS118,"&lt;&gt;"&amp;"")&gt;0))</formula>
    </cfRule>
  </conditionalFormatting>
  <conditionalFormatting sqref="C118">
    <cfRule type="expression" dxfId="154" priority="158">
      <formula>LEN(C118)&gt;256</formula>
    </cfRule>
  </conditionalFormatting>
  <conditionalFormatting sqref="D118">
    <cfRule type="expression" dxfId="153" priority="156">
      <formula>LEN(D118)&gt;256</formula>
    </cfRule>
  </conditionalFormatting>
  <conditionalFormatting sqref="E118">
    <cfRule type="expression" dxfId="152" priority="155">
      <formula>LEN($E$13)&gt;256</formula>
    </cfRule>
  </conditionalFormatting>
  <conditionalFormatting sqref="C125">
    <cfRule type="expression" dxfId="151" priority="153">
      <formula>AND(ISBLANK(C125),SUM(COUNTIF($A125:$O125,"&lt;&gt;"&amp;""),COUNTIF($Q125:$X125,"&lt;&gt;"&amp;""),COUNTIF($Z125:$AG125,"&lt;&gt;"&amp;""),COUNTIF($AI125:$AS125,"&lt;&gt;"&amp;"")&gt;0))</formula>
    </cfRule>
  </conditionalFormatting>
  <conditionalFormatting sqref="C125">
    <cfRule type="expression" dxfId="150" priority="154">
      <formula>LEN(C125)&gt;256</formula>
    </cfRule>
  </conditionalFormatting>
  <conditionalFormatting sqref="D125">
    <cfRule type="expression" dxfId="149" priority="152">
      <formula>LEN(D125)&gt;256</formula>
    </cfRule>
  </conditionalFormatting>
  <conditionalFormatting sqref="E125">
    <cfRule type="expression" dxfId="148" priority="151">
      <formula>LEN($E$13)&gt;256</formula>
    </cfRule>
  </conditionalFormatting>
  <conditionalFormatting sqref="C149">
    <cfRule type="expression" dxfId="147" priority="149">
      <formula>AND(ISBLANK(C149),SUM(COUNTIF($A149:$O149,"&lt;&gt;"&amp;""),COUNTIF($Q149:$X149,"&lt;&gt;"&amp;""),COUNTIF($Z149:$AG149,"&lt;&gt;"&amp;""),COUNTIF($AI149:$AS149,"&lt;&gt;"&amp;"")&gt;0))</formula>
    </cfRule>
  </conditionalFormatting>
  <conditionalFormatting sqref="C149">
    <cfRule type="expression" dxfId="146" priority="150">
      <formula>LEN(C149)&gt;256</formula>
    </cfRule>
  </conditionalFormatting>
  <conditionalFormatting sqref="D149">
    <cfRule type="expression" dxfId="145" priority="148">
      <formula>LEN(D149)&gt;256</formula>
    </cfRule>
  </conditionalFormatting>
  <conditionalFormatting sqref="E149">
    <cfRule type="expression" dxfId="144" priority="147">
      <formula>LEN($E$13)&gt;256</formula>
    </cfRule>
  </conditionalFormatting>
  <conditionalFormatting sqref="C151">
    <cfRule type="expression" dxfId="143" priority="145">
      <formula>AND(ISBLANK(C151),SUM(COUNTIF($A151:$O151,"&lt;&gt;"&amp;""),COUNTIF($Q151:$X151,"&lt;&gt;"&amp;""),COUNTIF($Z151:$AG151,"&lt;&gt;"&amp;""),COUNTIF($AI151:$AS151,"&lt;&gt;"&amp;"")&gt;0))</formula>
    </cfRule>
  </conditionalFormatting>
  <conditionalFormatting sqref="C151">
    <cfRule type="expression" dxfId="142" priority="146">
      <formula>LEN(C151)&gt;256</formula>
    </cfRule>
  </conditionalFormatting>
  <conditionalFormatting sqref="D151">
    <cfRule type="expression" dxfId="141" priority="144">
      <formula>LEN(D151)&gt;256</formula>
    </cfRule>
  </conditionalFormatting>
  <conditionalFormatting sqref="E151">
    <cfRule type="expression" dxfId="140" priority="143">
      <formula>LEN($E$13)&gt;256</formula>
    </cfRule>
  </conditionalFormatting>
  <conditionalFormatting sqref="C153">
    <cfRule type="expression" dxfId="139" priority="141">
      <formula>AND(ISBLANK(C153),SUM(COUNTIF($A153:$O153,"&lt;&gt;"&amp;""),COUNTIF($Q153:$X153,"&lt;&gt;"&amp;""),COUNTIF($Z153:$AG153,"&lt;&gt;"&amp;""),COUNTIF($AI153:$AS153,"&lt;&gt;"&amp;"")&gt;0))</formula>
    </cfRule>
  </conditionalFormatting>
  <conditionalFormatting sqref="C153">
    <cfRule type="expression" dxfId="138" priority="142">
      <formula>LEN(C153)&gt;256</formula>
    </cfRule>
  </conditionalFormatting>
  <conditionalFormatting sqref="D153">
    <cfRule type="expression" dxfId="137" priority="140">
      <formula>LEN(D153)&gt;256</formula>
    </cfRule>
  </conditionalFormatting>
  <conditionalFormatting sqref="E153">
    <cfRule type="expression" dxfId="136" priority="139">
      <formula>LEN($E$13)&gt;256</formula>
    </cfRule>
  </conditionalFormatting>
  <conditionalFormatting sqref="B193">
    <cfRule type="expression" dxfId="135" priority="136">
      <formula>AND(ISBLANK(B193),SUM(COUNTIF($A193:$O193,"&lt;&gt;"&amp;""),COUNTIF($Q193:$X193,"&lt;&gt;"&amp;""),COUNTIF($Z193:$AG193,"&lt;&gt;"&amp;""),COUNTIF($AI193:$AS193,"&lt;&gt;"&amp;"")&gt;0))</formula>
    </cfRule>
  </conditionalFormatting>
  <conditionalFormatting sqref="C193">
    <cfRule type="expression" dxfId="134" priority="135">
      <formula>AND(ISBLANK(C193),SUM(COUNTIF($A193:$O193,"&lt;&gt;"&amp;""),COUNTIF($Q193:$X193,"&lt;&gt;"&amp;""),COUNTIF($Z193:$AG193,"&lt;&gt;"&amp;""),COUNTIF($AI193:$AS193,"&lt;&gt;"&amp;"")&gt;0))</formula>
    </cfRule>
  </conditionalFormatting>
  <conditionalFormatting sqref="B193">
    <cfRule type="expression" dxfId="133" priority="138">
      <formula>LEN(B193)&gt;256</formula>
    </cfRule>
  </conditionalFormatting>
  <conditionalFormatting sqref="C193">
    <cfRule type="expression" dxfId="132" priority="137">
      <formula>LEN(C193)&gt;256</formula>
    </cfRule>
  </conditionalFormatting>
  <conditionalFormatting sqref="D193">
    <cfRule type="expression" dxfId="131" priority="134">
      <formula>LEN(D193)&gt;256</formula>
    </cfRule>
  </conditionalFormatting>
  <conditionalFormatting sqref="B201">
    <cfRule type="expression" dxfId="130" priority="131">
      <formula>AND(ISBLANK(B201),SUM(COUNTIF($A201:$O201,"&lt;&gt;"&amp;""),COUNTIF($Q201:$X201,"&lt;&gt;"&amp;""),COUNTIF($Z201:$AG201,"&lt;&gt;"&amp;""),COUNTIF($AI201:$AS201,"&lt;&gt;"&amp;"")&gt;0))</formula>
    </cfRule>
  </conditionalFormatting>
  <conditionalFormatting sqref="C201">
    <cfRule type="expression" dxfId="129" priority="130">
      <formula>AND(ISBLANK(C201),SUM(COUNTIF($A201:$O201,"&lt;&gt;"&amp;""),COUNTIF($Q201:$X201,"&lt;&gt;"&amp;""),COUNTIF($Z201:$AG201,"&lt;&gt;"&amp;""),COUNTIF($AI201:$AS201,"&lt;&gt;"&amp;"")&gt;0))</formula>
    </cfRule>
  </conditionalFormatting>
  <conditionalFormatting sqref="B201">
    <cfRule type="expression" dxfId="128" priority="133">
      <formula>LEN(B201)&gt;256</formula>
    </cfRule>
  </conditionalFormatting>
  <conditionalFormatting sqref="C201">
    <cfRule type="expression" dxfId="127" priority="132">
      <formula>LEN(C201)&gt;256</formula>
    </cfRule>
  </conditionalFormatting>
  <conditionalFormatting sqref="D201">
    <cfRule type="expression" dxfId="126" priority="129">
      <formula>LEN(D201)&gt;256</formula>
    </cfRule>
  </conditionalFormatting>
  <conditionalFormatting sqref="E201">
    <cfRule type="expression" dxfId="125" priority="128">
      <formula>LEN($E$13)&gt;256</formula>
    </cfRule>
  </conditionalFormatting>
  <conditionalFormatting sqref="B206">
    <cfRule type="expression" dxfId="124" priority="123">
      <formula>AND(ISBLANK(B206),SUM(COUNTIF($A206:$O206,"&lt;&gt;"&amp;""),COUNTIF($Q206:$X206,"&lt;&gt;"&amp;""),COUNTIF($Z206:$AG206,"&lt;&gt;"&amp;""),COUNTIF($AI206:$AS206,"&lt;&gt;"&amp;"")&gt;0))</formula>
    </cfRule>
  </conditionalFormatting>
  <conditionalFormatting sqref="C206">
    <cfRule type="expression" dxfId="123" priority="122">
      <formula>AND(ISBLANK(C206),SUM(COUNTIF($A206:$O206,"&lt;&gt;"&amp;""),COUNTIF($Q206:$X206,"&lt;&gt;"&amp;""),COUNTIF($Z206:$AG206,"&lt;&gt;"&amp;""),COUNTIF($AI206:$AS206,"&lt;&gt;"&amp;"")&gt;0))</formula>
    </cfRule>
  </conditionalFormatting>
  <conditionalFormatting sqref="F206">
    <cfRule type="expression" dxfId="122" priority="125">
      <formula>AND(ISBLANK(F206),SUM(COUNTIF($A206:$O206,"&lt;&gt;"&amp;""),COUNTIF($Q206:$X206,"&lt;&gt;"&amp;""),COUNTIF($Z206:$AG206,"&lt;&gt;"&amp;""),COUNTIF($AI206:$AS206,"&lt;&gt;"&amp;"")&gt;0))</formula>
    </cfRule>
  </conditionalFormatting>
  <conditionalFormatting sqref="G206">
    <cfRule type="expression" dxfId="121" priority="124">
      <formula>AND(ISBLANK(G206),SUM(COUNTIF($A206:$O206,"&lt;&gt;"&amp;""),COUNTIF($Q206:$X206,"&lt;&gt;"&amp;""),COUNTIF($Z206:$AG206,"&lt;&gt;"&amp;""),COUNTIF($AI206:$AS206,"&lt;&gt;"&amp;"")&gt;0))</formula>
    </cfRule>
  </conditionalFormatting>
  <conditionalFormatting sqref="B206">
    <cfRule type="expression" dxfId="120" priority="127">
      <formula>LEN(B206)&gt;256</formula>
    </cfRule>
  </conditionalFormatting>
  <conditionalFormatting sqref="C206">
    <cfRule type="expression" dxfId="119" priority="126">
      <formula>LEN(C206)&gt;256</formula>
    </cfRule>
  </conditionalFormatting>
  <conditionalFormatting sqref="D206">
    <cfRule type="expression" dxfId="118" priority="121">
      <formula>LEN(D206)&gt;256</formula>
    </cfRule>
  </conditionalFormatting>
  <conditionalFormatting sqref="E206">
    <cfRule type="expression" dxfId="117" priority="120">
      <formula>LEN($E$13)&gt;256</formula>
    </cfRule>
  </conditionalFormatting>
  <conditionalFormatting sqref="B215">
    <cfRule type="expression" dxfId="116" priority="117">
      <formula>AND(ISBLANK(B215),SUM(COUNTIF($A215:$O215,"&lt;&gt;"&amp;""),COUNTIF($Q215:$X215,"&lt;&gt;"&amp;""),COUNTIF($Z215:$AG215,"&lt;&gt;"&amp;""),COUNTIF($AI215:$AS215,"&lt;&gt;"&amp;"")&gt;0))</formula>
    </cfRule>
  </conditionalFormatting>
  <conditionalFormatting sqref="C215">
    <cfRule type="expression" dxfId="115" priority="116">
      <formula>AND(ISBLANK(C215),SUM(COUNTIF($A215:$O215,"&lt;&gt;"&amp;""),COUNTIF($Q215:$X215,"&lt;&gt;"&amp;""),COUNTIF($Z215:$AG215,"&lt;&gt;"&amp;""),COUNTIF($AI215:$AS215,"&lt;&gt;"&amp;"")&gt;0))</formula>
    </cfRule>
  </conditionalFormatting>
  <conditionalFormatting sqref="B215">
    <cfRule type="expression" dxfId="114" priority="119">
      <formula>LEN(B215)&gt;256</formula>
    </cfRule>
  </conditionalFormatting>
  <conditionalFormatting sqref="C215">
    <cfRule type="expression" dxfId="113" priority="118">
      <formula>LEN(C215)&gt;256</formula>
    </cfRule>
  </conditionalFormatting>
  <conditionalFormatting sqref="D215">
    <cfRule type="expression" dxfId="112" priority="115">
      <formula>LEN(D215)&gt;256</formula>
    </cfRule>
  </conditionalFormatting>
  <conditionalFormatting sqref="E215">
    <cfRule type="expression" dxfId="111" priority="114">
      <formula>LEN($E$13)&gt;256</formula>
    </cfRule>
  </conditionalFormatting>
  <conditionalFormatting sqref="B217">
    <cfRule type="expression" dxfId="110" priority="111">
      <formula>AND(ISBLANK(B217),SUM(COUNTIF($A217:$O217,"&lt;&gt;"&amp;""),COUNTIF($Q217:$X217,"&lt;&gt;"&amp;""),COUNTIF($Z217:$AG217,"&lt;&gt;"&amp;""),COUNTIF($AI217:$AS217,"&lt;&gt;"&amp;"")&gt;0))</formula>
    </cfRule>
  </conditionalFormatting>
  <conditionalFormatting sqref="C217">
    <cfRule type="expression" dxfId="109" priority="110">
      <formula>AND(ISBLANK(C217),SUM(COUNTIF($A217:$O217,"&lt;&gt;"&amp;""),COUNTIF($Q217:$X217,"&lt;&gt;"&amp;""),COUNTIF($Z217:$AG217,"&lt;&gt;"&amp;""),COUNTIF($AI217:$AS217,"&lt;&gt;"&amp;"")&gt;0))</formula>
    </cfRule>
  </conditionalFormatting>
  <conditionalFormatting sqref="B217">
    <cfRule type="expression" dxfId="108" priority="113">
      <formula>LEN(B217)&gt;256</formula>
    </cfRule>
  </conditionalFormatting>
  <conditionalFormatting sqref="C217">
    <cfRule type="expression" dxfId="107" priority="112">
      <formula>LEN(C217)&gt;256</formula>
    </cfRule>
  </conditionalFormatting>
  <conditionalFormatting sqref="D217">
    <cfRule type="expression" dxfId="106" priority="109">
      <formula>LEN(D217)&gt;256</formula>
    </cfRule>
  </conditionalFormatting>
  <conditionalFormatting sqref="E217">
    <cfRule type="expression" dxfId="105" priority="108">
      <formula>LEN($E$13)&gt;256</formula>
    </cfRule>
  </conditionalFormatting>
  <conditionalFormatting sqref="B257">
    <cfRule type="expression" dxfId="104" priority="105">
      <formula>AND(ISBLANK(B257),SUM(COUNTIF($A257:$O257,"&lt;&gt;"&amp;""),COUNTIF($Q257:$X257,"&lt;&gt;"&amp;""),COUNTIF($Z257:$AG257,"&lt;&gt;"&amp;""),COUNTIF($AI257:$AS257,"&lt;&gt;"&amp;"")&gt;0))</formula>
    </cfRule>
  </conditionalFormatting>
  <conditionalFormatting sqref="C257">
    <cfRule type="expression" dxfId="103" priority="104">
      <formula>AND(ISBLANK(C257),SUM(COUNTIF($A257:$O257,"&lt;&gt;"&amp;""),COUNTIF($Q257:$X257,"&lt;&gt;"&amp;""),COUNTIF($Z257:$AG257,"&lt;&gt;"&amp;""),COUNTIF($AI257:$AS257,"&lt;&gt;"&amp;"")&gt;0))</formula>
    </cfRule>
  </conditionalFormatting>
  <conditionalFormatting sqref="B257">
    <cfRule type="expression" dxfId="102" priority="107">
      <formula>LEN(B257)&gt;256</formula>
    </cfRule>
  </conditionalFormatting>
  <conditionalFormatting sqref="C257">
    <cfRule type="expression" dxfId="101" priority="106">
      <formula>LEN(C257)&gt;256</formula>
    </cfRule>
  </conditionalFormatting>
  <conditionalFormatting sqref="D257">
    <cfRule type="expression" dxfId="100" priority="103">
      <formula>LEN(D257)&gt;256</formula>
    </cfRule>
  </conditionalFormatting>
  <conditionalFormatting sqref="E257">
    <cfRule type="expression" dxfId="99" priority="102">
      <formula>LEN($E$13)&gt;256</formula>
    </cfRule>
  </conditionalFormatting>
  <conditionalFormatting sqref="B275">
    <cfRule type="expression" dxfId="98" priority="99">
      <formula>AND(ISBLANK(B275),SUM(COUNTIF($A275:$O275,"&lt;&gt;"&amp;""),COUNTIF($Q275:$X275,"&lt;&gt;"&amp;""),COUNTIF($Z275:$AG275,"&lt;&gt;"&amp;""),COUNTIF($AI275:$AS275,"&lt;&gt;"&amp;"")&gt;0))</formula>
    </cfRule>
  </conditionalFormatting>
  <conditionalFormatting sqref="C275">
    <cfRule type="expression" dxfId="97" priority="98">
      <formula>AND(ISBLANK(C275),SUM(COUNTIF($A275:$O275,"&lt;&gt;"&amp;""),COUNTIF($Q275:$X275,"&lt;&gt;"&amp;""),COUNTIF($Z275:$AG275,"&lt;&gt;"&amp;""),COUNTIF($AI275:$AS275,"&lt;&gt;"&amp;"")&gt;0))</formula>
    </cfRule>
  </conditionalFormatting>
  <conditionalFormatting sqref="B275">
    <cfRule type="expression" dxfId="96" priority="101">
      <formula>LEN(B275)&gt;256</formula>
    </cfRule>
  </conditionalFormatting>
  <conditionalFormatting sqref="C275">
    <cfRule type="expression" dxfId="95" priority="100">
      <formula>LEN(C275)&gt;256</formula>
    </cfRule>
  </conditionalFormatting>
  <conditionalFormatting sqref="D275">
    <cfRule type="expression" dxfId="94" priority="97">
      <formula>LEN(D275)&gt;256</formula>
    </cfRule>
  </conditionalFormatting>
  <conditionalFormatting sqref="E275">
    <cfRule type="expression" dxfId="93" priority="96">
      <formula>LEN($E$13)&gt;256</formula>
    </cfRule>
  </conditionalFormatting>
  <conditionalFormatting sqref="B290:C290">
    <cfRule type="expression" dxfId="92" priority="92">
      <formula>AND(ISBLANK(B290),SUM(COUNTIF($A290:$O290,"&lt;&gt;"&amp;""),COUNTIF($Q290:$X290,"&lt;&gt;"&amp;""),COUNTIF($Z290:$AG290,"&lt;&gt;"&amp;""),COUNTIF($AI290:$AS290,"&lt;&gt;"&amp;"")&gt;0))</formula>
    </cfRule>
  </conditionalFormatting>
  <conditionalFormatting sqref="D290">
    <cfRule type="expression" dxfId="91" priority="93">
      <formula>LEN(D290)&gt;256</formula>
    </cfRule>
  </conditionalFormatting>
  <conditionalFormatting sqref="B290">
    <cfRule type="expression" dxfId="90" priority="95">
      <formula>LEN(B290)&gt;256</formula>
    </cfRule>
  </conditionalFormatting>
  <conditionalFormatting sqref="C290">
    <cfRule type="expression" dxfId="89" priority="94">
      <formula>LEN(C290)&gt;256</formula>
    </cfRule>
  </conditionalFormatting>
  <conditionalFormatting sqref="E290">
    <cfRule type="expression" dxfId="88" priority="91">
      <formula>LEN($E$13)&gt;256</formula>
    </cfRule>
  </conditionalFormatting>
  <conditionalFormatting sqref="B307:C307">
    <cfRule type="expression" dxfId="87" priority="87">
      <formula>AND(ISBLANK(B307),SUM(COUNTIF($A307:$O307,"&lt;&gt;"&amp;""),COUNTIF($Q307:$X307,"&lt;&gt;"&amp;""),COUNTIF($Z307:$AG307,"&lt;&gt;"&amp;""),COUNTIF($AI307:$AS307,"&lt;&gt;"&amp;"")&gt;0))</formula>
    </cfRule>
  </conditionalFormatting>
  <conditionalFormatting sqref="D307">
    <cfRule type="expression" dxfId="86" priority="88">
      <formula>LEN(D307)&gt;256</formula>
    </cfRule>
  </conditionalFormatting>
  <conditionalFormatting sqref="B307">
    <cfRule type="expression" dxfId="85" priority="90">
      <formula>LEN(B307)&gt;256</formula>
    </cfRule>
  </conditionalFormatting>
  <conditionalFormatting sqref="C307">
    <cfRule type="expression" dxfId="84" priority="89">
      <formula>LEN(C307)&gt;256</formula>
    </cfRule>
  </conditionalFormatting>
  <conditionalFormatting sqref="E307">
    <cfRule type="expression" dxfId="83" priority="86">
      <formula>LEN($E$13)&gt;256</formula>
    </cfRule>
  </conditionalFormatting>
  <conditionalFormatting sqref="B315:C315">
    <cfRule type="expression" dxfId="82" priority="82">
      <formula>AND(ISBLANK(B315),SUM(COUNTIF($A315:$O315,"&lt;&gt;"&amp;""),COUNTIF($Q315:$X315,"&lt;&gt;"&amp;""),COUNTIF($Z315:$AG315,"&lt;&gt;"&amp;""),COUNTIF($AI315:$AS315,"&lt;&gt;"&amp;"")&gt;0))</formula>
    </cfRule>
  </conditionalFormatting>
  <conditionalFormatting sqref="D315">
    <cfRule type="expression" dxfId="81" priority="83">
      <formula>LEN(D315)&gt;256</formula>
    </cfRule>
  </conditionalFormatting>
  <conditionalFormatting sqref="B315">
    <cfRule type="expression" dxfId="80" priority="85">
      <formula>LEN(B315)&gt;256</formula>
    </cfRule>
  </conditionalFormatting>
  <conditionalFormatting sqref="C315">
    <cfRule type="expression" dxfId="79" priority="84">
      <formula>LEN(C315)&gt;256</formula>
    </cfRule>
  </conditionalFormatting>
  <conditionalFormatting sqref="E315">
    <cfRule type="expression" dxfId="78" priority="81">
      <formula>LEN($E$13)&gt;256</formula>
    </cfRule>
  </conditionalFormatting>
  <conditionalFormatting sqref="B354:C354">
    <cfRule type="expression" dxfId="77" priority="77">
      <formula>AND(ISBLANK(B354),SUM(COUNTIF($A354:$O354,"&lt;&gt;"&amp;""),COUNTIF($Q354:$X354,"&lt;&gt;"&amp;""),COUNTIF($Z354:$AG354,"&lt;&gt;"&amp;""),COUNTIF($AI354:$AS354,"&lt;&gt;"&amp;"")&gt;0))</formula>
    </cfRule>
  </conditionalFormatting>
  <conditionalFormatting sqref="D354">
    <cfRule type="expression" dxfId="76" priority="78">
      <formula>LEN(D354)&gt;256</formula>
    </cfRule>
  </conditionalFormatting>
  <conditionalFormatting sqref="B354">
    <cfRule type="expression" dxfId="75" priority="80">
      <formula>LEN(B354)&gt;256</formula>
    </cfRule>
  </conditionalFormatting>
  <conditionalFormatting sqref="C354">
    <cfRule type="expression" dxfId="74" priority="79">
      <formula>LEN(C354)&gt;256</formula>
    </cfRule>
  </conditionalFormatting>
  <conditionalFormatting sqref="E354">
    <cfRule type="expression" dxfId="73" priority="76">
      <formula>LEN($E$13)&gt;256</formula>
    </cfRule>
  </conditionalFormatting>
  <conditionalFormatting sqref="B363:C363">
    <cfRule type="expression" dxfId="72" priority="72">
      <formula>AND(ISBLANK(B363),SUM(COUNTIF($A363:$O363,"&lt;&gt;"&amp;""),COUNTIF($Q363:$X363,"&lt;&gt;"&amp;""),COUNTIF($Z363:$AG363,"&lt;&gt;"&amp;""),COUNTIF($AI363:$AS363,"&lt;&gt;"&amp;"")&gt;0))</formula>
    </cfRule>
  </conditionalFormatting>
  <conditionalFormatting sqref="D363">
    <cfRule type="expression" dxfId="71" priority="73">
      <formula>LEN(D363)&gt;256</formula>
    </cfRule>
  </conditionalFormatting>
  <conditionalFormatting sqref="B363">
    <cfRule type="expression" dxfId="70" priority="75">
      <formula>LEN(B363)&gt;256</formula>
    </cfRule>
  </conditionalFormatting>
  <conditionalFormatting sqref="C363">
    <cfRule type="expression" dxfId="69" priority="74">
      <formula>LEN(C363)&gt;256</formula>
    </cfRule>
  </conditionalFormatting>
  <conditionalFormatting sqref="E363">
    <cfRule type="expression" dxfId="68" priority="71">
      <formula>LEN($E$13)&gt;256</formula>
    </cfRule>
  </conditionalFormatting>
  <conditionalFormatting sqref="B392">
    <cfRule type="expression" dxfId="67" priority="69">
      <formula>AND(ISBLANK(B392),SUM(COUNTIF($A392:$O392,"&lt;&gt;"&amp;""),COUNTIF($Q392:$X392,"&lt;&gt;"&amp;""),COUNTIF($Z392:$AG392,"&lt;&gt;"&amp;""),COUNTIF($AI392:$AS392,"&lt;&gt;"&amp;"")&gt;0))</formula>
    </cfRule>
  </conditionalFormatting>
  <conditionalFormatting sqref="B392">
    <cfRule type="expression" dxfId="66" priority="70">
      <formula>LEN(B392)&gt;256</formula>
    </cfRule>
  </conditionalFormatting>
  <conditionalFormatting sqref="F392">
    <cfRule type="expression" dxfId="65" priority="68">
      <formula>AND(ISBLANK(F392),SUM(COUNTIF($A392:$O392,"&lt;&gt;"&amp;""),COUNTIF($Q392:$X392,"&lt;&gt;"&amp;""),COUNTIF($Z392:$AG392,"&lt;&gt;"&amp;""),COUNTIF($AI392:$AS392,"&lt;&gt;"&amp;"")&gt;0))</formula>
    </cfRule>
  </conditionalFormatting>
  <conditionalFormatting sqref="G392">
    <cfRule type="expression" dxfId="64" priority="67">
      <formula>AND(ISBLANK(G392),SUM(COUNTIF($A392:$O392,"&lt;&gt;"&amp;""),COUNTIF($Q392:$X392,"&lt;&gt;"&amp;""),COUNTIF($Z392:$AG392,"&lt;&gt;"&amp;""),COUNTIF($AI392:$AS392,"&lt;&gt;"&amp;"")&gt;0))</formula>
    </cfRule>
  </conditionalFormatting>
  <conditionalFormatting sqref="O392">
    <cfRule type="expression" dxfId="63" priority="63">
      <formula>AND(ISBLANK(O392),SUM(COUNTIF(H392:O392,"&lt;&gt;"&amp;"")&gt;0))</formula>
    </cfRule>
    <cfRule type="expression" dxfId="62" priority="66">
      <formula>ISTEXT(O392)</formula>
    </cfRule>
  </conditionalFormatting>
  <conditionalFormatting sqref="H392:N392">
    <cfRule type="expression" priority="64" stopIfTrue="1">
      <formula>COUNTIF($H392:$N392,"&lt;&gt;"&amp;"")&gt;0</formula>
    </cfRule>
    <cfRule type="expression" dxfId="61" priority="65">
      <formula>AND(ISBLANK(H392),SUM(COUNTIF($A392:$O392,"&lt;&gt;"&amp;""),COUNTIF($Q392:$X392,"&lt;&gt;"&amp;""),COUNTIF($Z392:$AG392,"&lt;&gt;"&amp;""),COUNTIF($AI392:$AS392,"&lt;&gt;"&amp;"")&gt;0))</formula>
    </cfRule>
  </conditionalFormatting>
  <conditionalFormatting sqref="D392">
    <cfRule type="expression" dxfId="60" priority="62">
      <formula>LEN(D392)&gt;256</formula>
    </cfRule>
  </conditionalFormatting>
  <conditionalFormatting sqref="E392">
    <cfRule type="expression" dxfId="59" priority="61">
      <formula>LEN($E$13)&gt;256</formula>
    </cfRule>
  </conditionalFormatting>
  <conditionalFormatting sqref="C392">
    <cfRule type="expression" dxfId="58" priority="59">
      <formula>AND(ISBLANK(C392),SUM(COUNTIF(A392:O392,"&lt;&gt;"&amp;""),COUNTIF(Q392,"&lt;&gt;"&amp;""),COUNTIF(S392:T392,"&lt;&gt;"&amp;"")&gt;0))</formula>
    </cfRule>
  </conditionalFormatting>
  <conditionalFormatting sqref="C392">
    <cfRule type="expression" dxfId="57" priority="60">
      <formula>LEN(C392)&gt;256</formula>
    </cfRule>
  </conditionalFormatting>
  <conditionalFormatting sqref="B393">
    <cfRule type="expression" dxfId="56" priority="57">
      <formula>AND(ISBLANK(B393),SUM(COUNTIF($A393:$O393,"&lt;&gt;"&amp;""),COUNTIF($Q393:$X393,"&lt;&gt;"&amp;""),COUNTIF($Z393:$AG393,"&lt;&gt;"&amp;""),COUNTIF($AI393:$AS393,"&lt;&gt;"&amp;"")&gt;0))</formula>
    </cfRule>
  </conditionalFormatting>
  <conditionalFormatting sqref="B393">
    <cfRule type="expression" dxfId="55" priority="58">
      <formula>LEN(B393)&gt;256</formula>
    </cfRule>
  </conditionalFormatting>
  <conditionalFormatting sqref="F393">
    <cfRule type="expression" dxfId="54" priority="56">
      <formula>AND(ISBLANK(F393),SUM(COUNTIF($A393:$O393,"&lt;&gt;"&amp;""),COUNTIF($Q393:$X393,"&lt;&gt;"&amp;""),COUNTIF($Z393:$AG393,"&lt;&gt;"&amp;""),COUNTIF($AI393:$AS393,"&lt;&gt;"&amp;"")&gt;0))</formula>
    </cfRule>
  </conditionalFormatting>
  <conditionalFormatting sqref="G393">
    <cfRule type="expression" dxfId="53" priority="55">
      <formula>AND(ISBLANK(G393),SUM(COUNTIF($A393:$O393,"&lt;&gt;"&amp;""),COUNTIF($Q393:$X393,"&lt;&gt;"&amp;""),COUNTIF($Z393:$AG393,"&lt;&gt;"&amp;""),COUNTIF($AI393:$AS393,"&lt;&gt;"&amp;"")&gt;0))</formula>
    </cfRule>
  </conditionalFormatting>
  <conditionalFormatting sqref="O393">
    <cfRule type="expression" dxfId="52" priority="51">
      <formula>AND(ISBLANK(O393),SUM(COUNTIF(H393:O393,"&lt;&gt;"&amp;"")&gt;0))</formula>
    </cfRule>
    <cfRule type="expression" dxfId="51" priority="54">
      <formula>ISTEXT(O393)</formula>
    </cfRule>
  </conditionalFormatting>
  <conditionalFormatting sqref="H393:N393">
    <cfRule type="expression" priority="52" stopIfTrue="1">
      <formula>COUNTIF($H393:$N393,"&lt;&gt;"&amp;"")&gt;0</formula>
    </cfRule>
    <cfRule type="expression" dxfId="50" priority="53">
      <formula>AND(ISBLANK(H393),SUM(COUNTIF($A393:$O393,"&lt;&gt;"&amp;""),COUNTIF($Q393:$X393,"&lt;&gt;"&amp;""),COUNTIF($Z393:$AG393,"&lt;&gt;"&amp;""),COUNTIF($AI393:$AS393,"&lt;&gt;"&amp;"")&gt;0))</formula>
    </cfRule>
  </conditionalFormatting>
  <conditionalFormatting sqref="D393">
    <cfRule type="expression" dxfId="49" priority="50">
      <formula>LEN(D393)&gt;256</formula>
    </cfRule>
  </conditionalFormatting>
  <conditionalFormatting sqref="E393">
    <cfRule type="expression" dxfId="48" priority="49">
      <formula>LEN($E$13)&gt;256</formula>
    </cfRule>
  </conditionalFormatting>
  <conditionalFormatting sqref="C393">
    <cfRule type="expression" dxfId="47" priority="47">
      <formula>AND(ISBLANK(C393),SUM(COUNTIF(A393:O393,"&lt;&gt;"&amp;""),COUNTIF(Q393,"&lt;&gt;"&amp;""),COUNTIF(S393:T393,"&lt;&gt;"&amp;"")&gt;0))</formula>
    </cfRule>
  </conditionalFormatting>
  <conditionalFormatting sqref="C393">
    <cfRule type="expression" dxfId="46" priority="48">
      <formula>LEN(C393)&gt;256</formula>
    </cfRule>
  </conditionalFormatting>
  <conditionalFormatting sqref="B394">
    <cfRule type="expression" dxfId="45" priority="46">
      <formula>LEN(B394)&gt;256</formula>
    </cfRule>
  </conditionalFormatting>
  <conditionalFormatting sqref="B394">
    <cfRule type="expression" dxfId="44" priority="45">
      <formula>AND(ISBLANK(B394),SUM(COUNTIF(A394:O394,"&lt;&gt;"&amp;""),COUNTIF(Q394,"&lt;&gt;"&amp;""),COUNTIF(S394:T394,"&lt;&gt;"&amp;"")&gt;0))</formula>
    </cfRule>
  </conditionalFormatting>
  <conditionalFormatting sqref="F394">
    <cfRule type="expression" dxfId="43" priority="44">
      <formula>AND(ISBLANK(F394),SUM(COUNTIF($A394:$O394,"&lt;&gt;"&amp;""),COUNTIF($Q394:$X394,"&lt;&gt;"&amp;""),COUNTIF($Z394:$AG394,"&lt;&gt;"&amp;""),COUNTIF($AI394:$AS394,"&lt;&gt;"&amp;"")&gt;0))</formula>
    </cfRule>
  </conditionalFormatting>
  <conditionalFormatting sqref="G394">
    <cfRule type="expression" dxfId="42" priority="43">
      <formula>AND(ISBLANK(G394),SUM(COUNTIF($A394:$O394,"&lt;&gt;"&amp;""),COUNTIF($Q394:$X394,"&lt;&gt;"&amp;""),COUNTIF($Z394:$AG394,"&lt;&gt;"&amp;""),COUNTIF($AI394:$AS394,"&lt;&gt;"&amp;"")&gt;0))</formula>
    </cfRule>
  </conditionalFormatting>
  <conditionalFormatting sqref="O394">
    <cfRule type="expression" dxfId="41" priority="39">
      <formula>AND(ISBLANK(O394),SUM(COUNTIF(H394:O394,"&lt;&gt;"&amp;"")&gt;0))</formula>
    </cfRule>
    <cfRule type="expression" dxfId="40" priority="42">
      <formula>ISTEXT(O394)</formula>
    </cfRule>
  </conditionalFormatting>
  <conditionalFormatting sqref="H394:N394">
    <cfRule type="expression" priority="40" stopIfTrue="1">
      <formula>COUNTIF($H394:$N394,"&lt;&gt;"&amp;"")&gt;0</formula>
    </cfRule>
    <cfRule type="expression" dxfId="39" priority="41">
      <formula>AND(ISBLANK(H394),SUM(COUNTIF($A394:$O394,"&lt;&gt;"&amp;""),COUNTIF($Q394:$X394,"&lt;&gt;"&amp;""),COUNTIF($Z394:$AG394,"&lt;&gt;"&amp;""),COUNTIF($AI394:$AS394,"&lt;&gt;"&amp;"")&gt;0))</formula>
    </cfRule>
  </conditionalFormatting>
  <conditionalFormatting sqref="C394">
    <cfRule type="expression" dxfId="38" priority="37">
      <formula>AND(ISBLANK(C394),SUM(COUNTIF(A394:O394,"&lt;&gt;"&amp;""),COUNTIF(Q394,"&lt;&gt;"&amp;""),COUNTIF(S394:T394,"&lt;&gt;"&amp;"")&gt;0))</formula>
    </cfRule>
  </conditionalFormatting>
  <conditionalFormatting sqref="C394">
    <cfRule type="expression" dxfId="37" priority="38">
      <formula>LEN(C394)&gt;256</formula>
    </cfRule>
  </conditionalFormatting>
  <conditionalFormatting sqref="E394">
    <cfRule type="expression" dxfId="36" priority="36">
      <formula>LEN(E394)&gt;256</formula>
    </cfRule>
  </conditionalFormatting>
  <conditionalFormatting sqref="B395">
    <cfRule type="expression" dxfId="35" priority="35">
      <formula>LEN(B395)&gt;256</formula>
    </cfRule>
  </conditionalFormatting>
  <conditionalFormatting sqref="B395">
    <cfRule type="expression" dxfId="34" priority="34">
      <formula>AND(ISBLANK(B395),SUM(COUNTIF(A395:O395,"&lt;&gt;"&amp;""),COUNTIF(Q395,"&lt;&gt;"&amp;""),COUNTIF(S395:T395,"&lt;&gt;"&amp;"")&gt;0))</formula>
    </cfRule>
  </conditionalFormatting>
  <conditionalFormatting sqref="F395">
    <cfRule type="expression" dxfId="33" priority="33">
      <formula>AND(ISBLANK(F395),SUM(COUNTIF($A395:$O395,"&lt;&gt;"&amp;""),COUNTIF($Q395:$X395,"&lt;&gt;"&amp;""),COUNTIF($Z395:$AG395,"&lt;&gt;"&amp;""),COUNTIF($AI395:$AS395,"&lt;&gt;"&amp;"")&gt;0))</formula>
    </cfRule>
  </conditionalFormatting>
  <conditionalFormatting sqref="G395">
    <cfRule type="expression" dxfId="32" priority="32">
      <formula>AND(ISBLANK(G395),SUM(COUNTIF($A395:$O395,"&lt;&gt;"&amp;""),COUNTIF($Q395:$X395,"&lt;&gt;"&amp;""),COUNTIF($Z395:$AG395,"&lt;&gt;"&amp;""),COUNTIF($AI395:$AS395,"&lt;&gt;"&amp;"")&gt;0))</formula>
    </cfRule>
  </conditionalFormatting>
  <conditionalFormatting sqref="H395:N395">
    <cfRule type="expression" priority="30" stopIfTrue="1">
      <formula>COUNTIF($H395:$N395,"&lt;&gt;"&amp;"")&gt;0</formula>
    </cfRule>
    <cfRule type="expression" dxfId="31" priority="31">
      <formula>AND(ISBLANK(H395),SUM(COUNTIF($A395:$O395,"&lt;&gt;"&amp;""),COUNTIF($Q395:$X395,"&lt;&gt;"&amp;""),COUNTIF($Z395:$AG395,"&lt;&gt;"&amp;""),COUNTIF($AI395:$AS395,"&lt;&gt;"&amp;"")&gt;0))</formula>
    </cfRule>
  </conditionalFormatting>
  <conditionalFormatting sqref="C395">
    <cfRule type="expression" dxfId="30" priority="28">
      <formula>AND(ISBLANK(C395),SUM(COUNTIF(A395:O395,"&lt;&gt;"&amp;""),COUNTIF(Q395,"&lt;&gt;"&amp;""),COUNTIF(S395:T395,"&lt;&gt;"&amp;"")&gt;0))</formula>
    </cfRule>
  </conditionalFormatting>
  <conditionalFormatting sqref="C395">
    <cfRule type="expression" dxfId="29" priority="29">
      <formula>LEN(C395)&gt;256</formula>
    </cfRule>
  </conditionalFormatting>
  <conditionalFormatting sqref="E395">
    <cfRule type="expression" dxfId="28" priority="27">
      <formula>LEN(E395)&gt;256</formula>
    </cfRule>
  </conditionalFormatting>
  <conditionalFormatting sqref="A16:A17 A19:A20 A22 A24:A25 A27:A28">
    <cfRule type="expression" dxfId="27" priority="13">
      <formula>AND(ISBLANK(A16),SUM(COUNTIF($A16:$O16,"&lt;&gt;"&amp;""),COUNTIF($Q16:$X16,"&lt;&gt;"&amp;""),COUNTIF($Z16:$AG16,"&lt;&gt;"&amp;""),COUNTIF($AI16:$AS16,"&lt;&gt;"&amp;"")&gt;0))</formula>
    </cfRule>
  </conditionalFormatting>
  <conditionalFormatting sqref="A16:A17 A19:A20 A22 A24:A25 A27:A28">
    <cfRule type="expression" dxfId="26" priority="14">
      <formula>LEN(A16)&gt;256</formula>
    </cfRule>
  </conditionalFormatting>
  <conditionalFormatting sqref="A18">
    <cfRule type="expression" dxfId="25" priority="11">
      <formula>AND(ISBLANK(A18),SUM(COUNTIF($A18:$O18,"&lt;&gt;"&amp;""),COUNTIF($Q18:$X18,"&lt;&gt;"&amp;""),COUNTIF($Z18:$AG18,"&lt;&gt;"&amp;""),COUNTIF($AI18:$AS18,"&lt;&gt;"&amp;"")&gt;0))</formula>
    </cfRule>
  </conditionalFormatting>
  <conditionalFormatting sqref="A18">
    <cfRule type="expression" dxfId="24" priority="12">
      <formula>LEN(A18)&gt;256</formula>
    </cfRule>
  </conditionalFormatting>
  <conditionalFormatting sqref="A21">
    <cfRule type="expression" dxfId="23" priority="9">
      <formula>AND(ISBLANK(A21),SUM(COUNTIF($A21:$O21,"&lt;&gt;"&amp;""),COUNTIF($Q21:$X21,"&lt;&gt;"&amp;""),COUNTIF($Z21:$AG21,"&lt;&gt;"&amp;""),COUNTIF($AI21:$AS21,"&lt;&gt;"&amp;"")&gt;0))</formula>
    </cfRule>
  </conditionalFormatting>
  <conditionalFormatting sqref="A21">
    <cfRule type="expression" dxfId="22" priority="10">
      <formula>LEN(A21)&gt;256</formula>
    </cfRule>
  </conditionalFormatting>
  <conditionalFormatting sqref="A23">
    <cfRule type="expression" dxfId="21" priority="7">
      <formula>AND(ISBLANK(A23),SUM(COUNTIF($A23:$O23,"&lt;&gt;"&amp;""),COUNTIF($Q23:$X23,"&lt;&gt;"&amp;""),COUNTIF($Z23:$AG23,"&lt;&gt;"&amp;""),COUNTIF($AI23:$AS23,"&lt;&gt;"&amp;"")&gt;0))</formula>
    </cfRule>
  </conditionalFormatting>
  <conditionalFormatting sqref="A23">
    <cfRule type="expression" dxfId="20" priority="8">
      <formula>LEN(A23)&gt;256</formula>
    </cfRule>
  </conditionalFormatting>
  <conditionalFormatting sqref="A26">
    <cfRule type="expression" dxfId="19" priority="5">
      <formula>AND(ISBLANK(A26),SUM(COUNTIF($A26:$O26,"&lt;&gt;"&amp;""),COUNTIF($Q26:$X26,"&lt;&gt;"&amp;""),COUNTIF($Z26:$AG26,"&lt;&gt;"&amp;""),COUNTIF($AI26:$AS26,"&lt;&gt;"&amp;"")&gt;0))</formula>
    </cfRule>
  </conditionalFormatting>
  <conditionalFormatting sqref="A26">
    <cfRule type="expression" dxfId="18" priority="6">
      <formula>LEN(A26)&gt;256</formula>
    </cfRule>
  </conditionalFormatting>
  <conditionalFormatting sqref="A29">
    <cfRule type="expression" dxfId="17" priority="3">
      <formula>AND(ISBLANK(A29),SUM(COUNTIF($A29:$O29,"&lt;&gt;"&amp;""),COUNTIF($Q29:$X29,"&lt;&gt;"&amp;""),COUNTIF($Z29:$AG29,"&lt;&gt;"&amp;""),COUNTIF($AI29:$AS29,"&lt;&gt;"&amp;"")&gt;0))</formula>
    </cfRule>
  </conditionalFormatting>
  <conditionalFormatting sqref="A29">
    <cfRule type="expression" dxfId="16" priority="4">
      <formula>LEN(A29)&gt;256</formula>
    </cfRule>
  </conditionalFormatting>
  <conditionalFormatting sqref="A15">
    <cfRule type="expression" dxfId="15" priority="1">
      <formula>AND(ISBLANK(A15),SUM(COUNTIF($A15:$O15,"&lt;&gt;"&amp;""),COUNTIF($Q15:$X15,"&lt;&gt;"&amp;""),COUNTIF($Z15:$AG15,"&lt;&gt;"&amp;""),COUNTIF($AI15:$AS15,"&lt;&gt;"&amp;"")&gt;0))</formula>
    </cfRule>
  </conditionalFormatting>
  <conditionalFormatting sqref="A15">
    <cfRule type="expression" dxfId="14" priority="2">
      <formula>LEN(A15)&gt;256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H18" sqref="H18"/>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Morgan Hill</v>
      </c>
      <c r="C1" s="280"/>
      <c r="D1" s="358"/>
      <c r="E1" s="360" t="s">
        <v>8</v>
      </c>
      <c r="F1" s="360"/>
      <c r="G1" s="360"/>
      <c r="H1" s="360"/>
      <c r="I1" s="531" t="s">
        <v>1365</v>
      </c>
      <c r="J1" s="532"/>
      <c r="K1" s="532"/>
      <c r="L1" s="532"/>
      <c r="M1" s="533"/>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35" t="s">
        <v>1286</v>
      </c>
      <c r="J2" s="536"/>
      <c r="K2" s="536"/>
      <c r="L2" s="536"/>
      <c r="M2" s="537"/>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39" t="s">
        <v>13</v>
      </c>
      <c r="B7" s="539"/>
      <c r="C7" s="539"/>
      <c r="D7" s="539"/>
      <c r="E7" s="539"/>
      <c r="F7" s="539"/>
      <c r="G7" s="539"/>
      <c r="H7" s="539"/>
      <c r="I7" s="539"/>
      <c r="J7" s="539"/>
      <c r="K7" s="539"/>
      <c r="L7" s="539"/>
      <c r="M7" s="539"/>
      <c r="N7" s="539"/>
    </row>
    <row r="8" spans="1:45" ht="18" x14ac:dyDescent="0.25">
      <c r="A8" s="539" t="s">
        <v>79</v>
      </c>
      <c r="B8" s="539"/>
      <c r="C8" s="539"/>
      <c r="D8" s="539"/>
      <c r="E8" s="539"/>
      <c r="F8" s="539"/>
      <c r="G8" s="539"/>
      <c r="H8" s="539"/>
      <c r="I8" s="539"/>
      <c r="J8" s="539"/>
      <c r="K8" s="539"/>
      <c r="L8" s="539"/>
      <c r="M8" s="539"/>
      <c r="N8" s="539"/>
    </row>
    <row r="9" spans="1:45" ht="18" x14ac:dyDescent="0.25">
      <c r="A9" s="539" t="s">
        <v>14</v>
      </c>
      <c r="B9" s="539"/>
      <c r="C9" s="539"/>
      <c r="D9" s="539"/>
      <c r="E9" s="539"/>
      <c r="F9" s="539"/>
      <c r="G9" s="539"/>
      <c r="H9" s="539"/>
      <c r="I9" s="539"/>
      <c r="J9" s="539"/>
      <c r="K9" s="539"/>
      <c r="L9" s="539"/>
      <c r="M9" s="539"/>
      <c r="N9" s="539"/>
    </row>
    <row r="10" spans="1:45" x14ac:dyDescent="0.2">
      <c r="A10" s="85"/>
      <c r="B10" s="85"/>
      <c r="C10" s="178">
        <v>1</v>
      </c>
      <c r="D10" s="538">
        <v>2</v>
      </c>
      <c r="E10" s="538"/>
      <c r="F10" s="538"/>
      <c r="G10" s="538"/>
      <c r="H10" s="538"/>
      <c r="I10" s="538"/>
      <c r="J10" s="538"/>
      <c r="K10" s="538"/>
      <c r="L10" s="538"/>
      <c r="M10" s="178">
        <v>3</v>
      </c>
      <c r="N10" s="178">
        <v>4</v>
      </c>
    </row>
    <row r="11" spans="1:45" ht="58.5" customHeight="1" thickBot="1" x14ac:dyDescent="0.25">
      <c r="A11" s="526" t="s">
        <v>15</v>
      </c>
      <c r="B11" s="526"/>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527" t="s">
        <v>16</v>
      </c>
      <c r="B13" s="175" t="s">
        <v>5</v>
      </c>
      <c r="C13" s="534">
        <f>VLOOKUP($B$1,'RHNA Allocations'!$C$2:$H$540,2,0)</f>
        <v>273</v>
      </c>
      <c r="D13" s="9">
        <f ca="1">IF(D$11=$B$2,'Table A2'!$Q$12+'Table F'!$F$16+'Table F'!$G$16,IF(D$11&lt;$B$2,(VLOOKUP($B$1,INDIRECT("'RHNA " &amp; D$11 &amp; "'!$A:$B"),2,FALSE)),0))</f>
        <v>12</v>
      </c>
      <c r="E13" s="9">
        <f ca="1">IF(E$11=$B$2,'Table A2'!$Q$12+'Table F'!$F$16+'Table F'!$G$16,IF(E$11&lt;$B$2,(VLOOKUP($B$1,INDIRECT("'RHNA " &amp; E$11 &amp; "'!$A:$B"),2,FALSE)),0))</f>
        <v>29</v>
      </c>
      <c r="F13" s="9">
        <f ca="1">IF(F$11=$B$2,'Table A2'!$Q$12+'Table F'!$F$16+'Table F'!$G$16,IF(F$11&lt;$B$2,(VLOOKUP($B$1,INDIRECT("'RHNA " &amp; F$11 &amp; "'!$A:$B"),2,FALSE)),0))</f>
        <v>0</v>
      </c>
      <c r="G13" s="9">
        <v>39</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30">
        <f ca="1">SUM(D13:L13)+SUM(D14:L14)</f>
        <v>80</v>
      </c>
      <c r="N13" s="528">
        <f ca="1">MAX(0,C13-M13)</f>
        <v>193</v>
      </c>
      <c r="O13" s="293" t="s">
        <v>1515</v>
      </c>
    </row>
    <row r="14" spans="1:45" x14ac:dyDescent="0.2">
      <c r="A14" s="527"/>
      <c r="B14" s="175" t="s">
        <v>20</v>
      </c>
      <c r="C14" s="53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29"/>
      <c r="N14" s="529"/>
      <c r="O14" s="293" t="s">
        <v>1516</v>
      </c>
    </row>
    <row r="15" spans="1:45" x14ac:dyDescent="0.2">
      <c r="A15" s="527" t="s">
        <v>17</v>
      </c>
      <c r="B15" s="175" t="s">
        <v>5</v>
      </c>
      <c r="C15" s="534">
        <f>VLOOKUP($B$1,'RHNA Allocations'!$C$2:$H$540,3,0)</f>
        <v>154</v>
      </c>
      <c r="D15" s="9">
        <f ca="1">IF(D$11=$B$2,'Table A2'!$S$12+'Table F'!$H$16,IF(D$11&lt;$B$2,(VLOOKUP($B$1,INDIRECT("'RHNA " &amp; D$11 &amp; "'!$A:$D"),4,FALSE)),0))</f>
        <v>118</v>
      </c>
      <c r="E15" s="9">
        <f ca="1">IF(E$11=$B$2,'Table A2'!$S$12+'Table F'!$H$16,IF(E$11&lt;$B$2,(VLOOKUP($B$1,INDIRECT("'RHNA " &amp; E$11 &amp; "'!$A:$D"),4,FALSE)),0))</f>
        <v>23</v>
      </c>
      <c r="F15" s="9">
        <f ca="1">IF(F$11=$B$2,'Table A2'!$S$12+'Table F'!$H$16,IF(F$11&lt;$B$2,(VLOOKUP($B$1,INDIRECT("'RHNA " &amp; F$11 &amp; "'!$A:$D"),4,FALSE)),0))</f>
        <v>13</v>
      </c>
      <c r="G15" s="9">
        <v>24</v>
      </c>
      <c r="H15" s="9">
        <f ca="1">IF(H$11=$B$2,'Table A2'!$S$12+'Table F'!$H$16,IF(H$11&lt;$B$2,(VLOOKUP($B$1,INDIRECT("'RHNA " &amp; H$11 &amp; "'!$A:$D"),4,FALSE)),0))</f>
        <v>11</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30">
        <f ca="1">SUM(D15:L15)+SUM(D16:L16)</f>
        <v>189</v>
      </c>
      <c r="N15" s="528">
        <f ca="1">MAX(0,C15-M15)</f>
        <v>0</v>
      </c>
      <c r="O15" s="293" t="s">
        <v>1517</v>
      </c>
    </row>
    <row r="16" spans="1:45" x14ac:dyDescent="0.2">
      <c r="A16" s="527"/>
      <c r="B16" s="175" t="s">
        <v>20</v>
      </c>
      <c r="C16" s="53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29"/>
      <c r="N16" s="529"/>
      <c r="O16" s="293" t="s">
        <v>1518</v>
      </c>
    </row>
    <row r="17" spans="1:15" x14ac:dyDescent="0.2">
      <c r="A17" s="527" t="s">
        <v>18</v>
      </c>
      <c r="B17" s="175" t="s">
        <v>5</v>
      </c>
      <c r="C17" s="534">
        <f>VLOOKUP($B$1,'RHNA Allocations'!$C$2:$H$540,4,0)</f>
        <v>185</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v>1</v>
      </c>
      <c r="H17" s="9">
        <f ca="1">IF(H$11=$B$2,'Table A2'!$U$12,IF(H$11&lt;$B$2,(VLOOKUP($B$1,INDIRECT("'RHNA " &amp; H$11 &amp; "'!$A:$F"),6,FALSE)),0))</f>
        <v>1</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30">
        <f ca="1">SUM(D17:L17)+SUM(D18:L18)</f>
        <v>399</v>
      </c>
      <c r="N17" s="528">
        <f ca="1">MAX(0,C17-M17)</f>
        <v>0</v>
      </c>
      <c r="O17" s="293" t="s">
        <v>1519</v>
      </c>
    </row>
    <row r="18" spans="1:15" x14ac:dyDescent="0.2">
      <c r="A18" s="527"/>
      <c r="B18" s="175" t="s">
        <v>20</v>
      </c>
      <c r="C18" s="534"/>
      <c r="D18" s="9">
        <f ca="1">IF(D$11=$B$2,'Table A2'!$V$12,IF(D$11&lt;$B$2,(VLOOKUP($B$1,INDIRECT("'RHNA " &amp; D$11 &amp; "'!$A:$G"),7,FALSE)),0))</f>
        <v>107</v>
      </c>
      <c r="E18" s="9">
        <f ca="1">IF(E$11=$B$2,'Table A2'!$V$12,IF(E$11&lt;$B$2,(VLOOKUP($B$1,INDIRECT("'RHNA " &amp; E$11 &amp; "'!$A:$G"),7,FALSE)),0))</f>
        <v>6</v>
      </c>
      <c r="F18" s="9">
        <f ca="1">IF(F$11=$B$2,'Table A2'!$V$12,IF(F$11&lt;$B$2,(VLOOKUP($B$1,INDIRECT("'RHNA " &amp; F$11 &amp; "'!$A:$G"),7,FALSE)),0))</f>
        <v>9</v>
      </c>
      <c r="G18" s="9">
        <v>262</v>
      </c>
      <c r="H18" s="9">
        <f ca="1">IF(H$11=$B$2,'Table A2'!$V$12,IF(H$11&lt;$B$2,(VLOOKUP($B$1,INDIRECT("'RHNA " &amp; H$11 &amp; "'!$A:$G"),7,FALSE)),0))</f>
        <v>13</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29"/>
      <c r="N18" s="529"/>
      <c r="O18" s="293" t="s">
        <v>1520</v>
      </c>
    </row>
    <row r="19" spans="1:15" ht="15" thickBot="1" x14ac:dyDescent="0.25">
      <c r="A19" s="163" t="s">
        <v>19</v>
      </c>
      <c r="B19" s="164"/>
      <c r="C19" s="165">
        <f>VLOOKUP($B$1,'RHNA Allocations'!$C$2:$H$540,5,0)</f>
        <v>316</v>
      </c>
      <c r="D19" s="10">
        <f ca="1">IF(D$11=$B$2,'Table A2'!$W$12,IF(D$11&lt;$B$2,(VLOOKUP($B$1,INDIRECT("'RHNA " &amp; D$11 &amp; "'!$A:$H"),8,FALSE)),0))</f>
        <v>647</v>
      </c>
      <c r="E19" s="10">
        <f ca="1">IF(E$11=$B$2,'Table A2'!$W$12,IF(E$11&lt;$B$2,(VLOOKUP($B$1,INDIRECT("'RHNA " &amp; E$11 &amp; "'!$A:$H"),8,FALSE)),0))</f>
        <v>219</v>
      </c>
      <c r="F19" s="10">
        <f ca="1">IF(F$11=$B$2,'Table A2'!$W$12,IF(F$11&lt;$B$2,(VLOOKUP($B$1,INDIRECT("'RHNA " &amp; F$11 &amp; "'!$A:$H"),8,FALSE)),0))</f>
        <v>192</v>
      </c>
      <c r="G19" s="10">
        <v>193</v>
      </c>
      <c r="H19" s="10">
        <f ca="1">IF(H$11=$B$2,'Table A2'!$W$12,IF(H$11&lt;$B$2,(VLOOKUP($B$1,INDIRECT("'RHNA " &amp; H$11 &amp; "'!$A:$H"),8,FALSE)),0))</f>
        <v>142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1393</v>
      </c>
      <c r="N19" s="167">
        <f ca="1">MAX(0,C19-M19)</f>
        <v>0</v>
      </c>
      <c r="O19" s="293" t="s">
        <v>1521</v>
      </c>
    </row>
    <row r="20" spans="1:15" ht="15" thickTop="1" x14ac:dyDescent="0.2">
      <c r="A20" s="523" t="s">
        <v>75</v>
      </c>
      <c r="B20" s="524"/>
      <c r="C20" s="168">
        <f>SUM(C13:C19)</f>
        <v>928</v>
      </c>
      <c r="D20" s="169"/>
      <c r="E20" s="169"/>
      <c r="F20" s="169"/>
      <c r="G20" s="169"/>
      <c r="H20" s="169"/>
      <c r="I20" s="169"/>
      <c r="J20" s="169"/>
      <c r="K20" s="169"/>
      <c r="L20" s="169"/>
      <c r="M20" s="169"/>
      <c r="N20" s="170"/>
      <c r="O20" s="293" t="s">
        <v>1522</v>
      </c>
    </row>
    <row r="21" spans="1:15" x14ac:dyDescent="0.2">
      <c r="A21" s="525" t="s">
        <v>1750</v>
      </c>
      <c r="B21" s="525"/>
      <c r="C21" s="525"/>
      <c r="D21" s="171">
        <f t="shared" ref="D21:N21" ca="1" si="0">SUM(D13:D19)</f>
        <v>884</v>
      </c>
      <c r="E21" s="171">
        <f t="shared" ca="1" si="0"/>
        <v>277</v>
      </c>
      <c r="F21" s="171">
        <f t="shared" ca="1" si="0"/>
        <v>214</v>
      </c>
      <c r="G21" s="171">
        <f t="shared" ca="1" si="0"/>
        <v>519</v>
      </c>
      <c r="H21" s="171">
        <f t="shared" ca="1" si="0"/>
        <v>167</v>
      </c>
      <c r="I21" s="171">
        <f t="shared" ca="1" si="0"/>
        <v>0</v>
      </c>
      <c r="J21" s="171">
        <f t="shared" ca="1" si="0"/>
        <v>0</v>
      </c>
      <c r="K21" s="171">
        <f t="shared" ca="1" si="0"/>
        <v>0</v>
      </c>
      <c r="L21" s="171">
        <f t="shared" ca="1" si="0"/>
        <v>0</v>
      </c>
      <c r="M21" s="171">
        <f t="shared" ca="1" si="0"/>
        <v>2061</v>
      </c>
      <c r="N21" s="171">
        <f t="shared" ca="1" si="0"/>
        <v>193</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Morgan Hill</v>
      </c>
      <c r="C1" s="280"/>
      <c r="D1" s="358"/>
      <c r="E1" s="358"/>
      <c r="F1" s="358"/>
      <c r="G1" s="358" t="s">
        <v>8</v>
      </c>
      <c r="H1" s="358"/>
      <c r="I1" s="358"/>
      <c r="J1" s="358"/>
      <c r="K1" s="358"/>
      <c r="L1" s="358"/>
      <c r="M1" s="516" t="s">
        <v>1766</v>
      </c>
      <c r="N1" s="517"/>
      <c r="O1" s="517"/>
      <c r="P1" s="518"/>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502" t="s">
        <v>102</v>
      </c>
      <c r="N2" s="503"/>
      <c r="O2" s="503"/>
      <c r="P2" s="504"/>
      <c r="Q2" s="358"/>
      <c r="R2" s="358"/>
      <c r="S2" s="358"/>
      <c r="T2" s="358"/>
      <c r="U2" s="58"/>
      <c r="V2" s="58"/>
      <c r="W2" s="58"/>
      <c r="X2" s="58"/>
      <c r="Y2" s="58"/>
    </row>
    <row r="3" spans="1:25" s="219" customFormat="1" ht="15" x14ac:dyDescent="0.2">
      <c r="A3" s="505" t="s">
        <v>1369</v>
      </c>
      <c r="B3" s="505"/>
      <c r="C3" s="505"/>
      <c r="D3" s="505"/>
      <c r="E3" s="505"/>
      <c r="F3" s="505"/>
      <c r="G3" s="505"/>
      <c r="H3" s="505"/>
      <c r="I3" s="505"/>
      <c r="J3" s="505"/>
      <c r="K3" s="505"/>
      <c r="L3" s="505"/>
      <c r="M3" s="505"/>
      <c r="N3" s="505"/>
      <c r="O3" s="505"/>
      <c r="P3" s="505"/>
      <c r="Q3" s="505"/>
      <c r="R3" s="505"/>
      <c r="S3" s="505"/>
      <c r="T3" s="505"/>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51" t="s">
        <v>21</v>
      </c>
      <c r="B7" s="551"/>
      <c r="C7" s="551"/>
      <c r="D7" s="551"/>
      <c r="E7" s="551"/>
      <c r="F7" s="551"/>
      <c r="G7" s="551"/>
      <c r="H7" s="551"/>
      <c r="I7" s="551"/>
      <c r="J7" s="551"/>
      <c r="K7" s="551"/>
      <c r="L7" s="551"/>
      <c r="M7" s="551"/>
      <c r="N7" s="551"/>
      <c r="O7" s="551"/>
      <c r="P7" s="551"/>
      <c r="Q7" s="551"/>
      <c r="R7" s="552"/>
    </row>
    <row r="8" spans="1:25" s="209" customFormat="1" ht="15.75" x14ac:dyDescent="0.25">
      <c r="A8" s="548" t="s">
        <v>46</v>
      </c>
      <c r="B8" s="549"/>
      <c r="C8" s="549"/>
      <c r="D8" s="549"/>
      <c r="E8" s="549"/>
      <c r="F8" s="549"/>
      <c r="G8" s="549"/>
      <c r="H8" s="549"/>
      <c r="I8" s="549"/>
      <c r="J8" s="549"/>
      <c r="K8" s="549"/>
      <c r="L8" s="549"/>
      <c r="M8" s="549"/>
      <c r="N8" s="549"/>
      <c r="O8" s="549"/>
      <c r="P8" s="549"/>
      <c r="Q8" s="549"/>
      <c r="R8" s="550"/>
    </row>
    <row r="9" spans="1:25" s="251" customFormat="1" ht="39.75" customHeight="1" x14ac:dyDescent="0.25">
      <c r="A9" s="506" t="s">
        <v>43</v>
      </c>
      <c r="B9" s="545"/>
      <c r="C9" s="545"/>
      <c r="D9" s="545"/>
      <c r="E9" s="173" t="s">
        <v>49</v>
      </c>
      <c r="F9" s="506" t="s">
        <v>1739</v>
      </c>
      <c r="G9" s="545"/>
      <c r="H9" s="545"/>
      <c r="I9" s="545"/>
      <c r="J9" s="173" t="s">
        <v>112</v>
      </c>
      <c r="K9" s="506" t="s">
        <v>113</v>
      </c>
      <c r="L9" s="546"/>
      <c r="M9" s="546"/>
      <c r="N9" s="546"/>
      <c r="O9" s="546"/>
      <c r="P9" s="546"/>
      <c r="Q9" s="546"/>
      <c r="R9" s="546"/>
    </row>
    <row r="10" spans="1:25" s="77" customFormat="1" x14ac:dyDescent="0.2">
      <c r="A10" s="542">
        <v>1</v>
      </c>
      <c r="B10" s="547"/>
      <c r="C10" s="547"/>
      <c r="D10" s="544"/>
      <c r="E10" s="179">
        <v>2</v>
      </c>
      <c r="F10" s="542">
        <v>3</v>
      </c>
      <c r="G10" s="543"/>
      <c r="H10" s="543"/>
      <c r="I10" s="544"/>
      <c r="J10" s="74">
        <v>4</v>
      </c>
      <c r="K10" s="178">
        <v>5</v>
      </c>
      <c r="L10" s="178">
        <v>6</v>
      </c>
      <c r="M10" s="178">
        <v>7</v>
      </c>
      <c r="N10" s="538">
        <v>8</v>
      </c>
      <c r="O10" s="538"/>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40" t="s">
        <v>132</v>
      </c>
      <c r="B12" s="541"/>
      <c r="C12" s="541"/>
      <c r="D12" s="541"/>
      <c r="E12" s="541"/>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7"/>
      <c r="I13" s="397"/>
      <c r="J13" s="134"/>
      <c r="K13" s="134"/>
      <c r="L13" s="134"/>
      <c r="M13" s="134"/>
      <c r="N13" s="134"/>
      <c r="O13" s="134"/>
      <c r="P13" s="134"/>
      <c r="Q13" s="134"/>
      <c r="R13" s="134"/>
    </row>
    <row r="14" spans="1:25" s="15" customFormat="1" ht="12.75" x14ac:dyDescent="0.2">
      <c r="A14" s="134"/>
      <c r="B14" s="134"/>
      <c r="C14" s="134"/>
      <c r="D14" s="134"/>
      <c r="E14" s="134"/>
      <c r="F14" s="134"/>
      <c r="G14" s="134"/>
      <c r="H14" s="397"/>
      <c r="I14" s="397"/>
      <c r="J14" s="134"/>
      <c r="K14" s="134"/>
      <c r="L14" s="134"/>
      <c r="M14" s="134"/>
      <c r="N14" s="134"/>
      <c r="O14" s="134"/>
      <c r="P14" s="134"/>
      <c r="Q14" s="134"/>
      <c r="R14" s="134"/>
    </row>
    <row r="15" spans="1:25" s="15" customFormat="1" ht="12.75" x14ac:dyDescent="0.2">
      <c r="A15" s="134"/>
      <c r="B15" s="134"/>
      <c r="C15" s="134"/>
      <c r="D15" s="134"/>
      <c r="E15" s="134"/>
      <c r="F15" s="134"/>
      <c r="G15" s="134"/>
      <c r="H15" s="397"/>
      <c r="I15" s="397"/>
      <c r="J15" s="134"/>
      <c r="K15" s="134"/>
      <c r="L15" s="134"/>
      <c r="M15" s="134"/>
      <c r="N15" s="134"/>
      <c r="O15" s="134"/>
      <c r="P15" s="134"/>
      <c r="Q15" s="134"/>
      <c r="R15" s="134"/>
    </row>
    <row r="16" spans="1:25" s="15" customFormat="1" ht="12.75" x14ac:dyDescent="0.2">
      <c r="A16" s="134"/>
      <c r="B16" s="134"/>
      <c r="C16" s="134"/>
      <c r="D16" s="134"/>
      <c r="E16" s="134"/>
      <c r="F16" s="134"/>
      <c r="G16" s="134"/>
      <c r="H16" s="397"/>
      <c r="I16" s="397"/>
      <c r="J16" s="134"/>
      <c r="K16" s="134"/>
      <c r="L16" s="134"/>
      <c r="M16" s="134"/>
      <c r="N16" s="134"/>
      <c r="O16" s="134"/>
      <c r="P16" s="134"/>
      <c r="Q16" s="134"/>
      <c r="R16" s="134"/>
    </row>
    <row r="17" spans="1:20" s="15" customFormat="1" ht="12.75" x14ac:dyDescent="0.2">
      <c r="A17" s="134"/>
      <c r="B17" s="134"/>
      <c r="C17" s="134"/>
      <c r="D17" s="134"/>
      <c r="E17" s="134"/>
      <c r="F17" s="134"/>
      <c r="G17" s="134"/>
      <c r="H17" s="397"/>
      <c r="I17" s="397"/>
      <c r="J17" s="134"/>
      <c r="K17" s="134"/>
      <c r="L17" s="134"/>
      <c r="M17" s="134"/>
      <c r="N17" s="134"/>
      <c r="O17" s="134"/>
      <c r="P17" s="134"/>
      <c r="Q17" s="134"/>
      <c r="R17" s="134"/>
    </row>
    <row r="18" spans="1:20" s="15" customFormat="1" ht="12.75" x14ac:dyDescent="0.2">
      <c r="A18" s="134"/>
      <c r="B18" s="134"/>
      <c r="C18" s="134"/>
      <c r="D18" s="134"/>
      <c r="E18" s="134"/>
      <c r="F18" s="134"/>
      <c r="G18" s="134"/>
      <c r="H18" s="397"/>
      <c r="I18" s="397"/>
      <c r="J18" s="134"/>
      <c r="K18" s="134"/>
      <c r="L18" s="134"/>
      <c r="M18" s="134"/>
      <c r="N18" s="134"/>
      <c r="O18" s="134"/>
      <c r="P18" s="134"/>
      <c r="Q18" s="134"/>
      <c r="R18" s="134"/>
    </row>
    <row r="19" spans="1:20" s="15" customFormat="1" ht="12.75" x14ac:dyDescent="0.2">
      <c r="A19" s="134"/>
      <c r="B19" s="134"/>
      <c r="C19" s="134"/>
      <c r="D19" s="134"/>
      <c r="E19" s="134"/>
      <c r="F19" s="134"/>
      <c r="G19" s="134"/>
      <c r="H19" s="397"/>
      <c r="I19" s="397"/>
      <c r="J19" s="134"/>
      <c r="K19" s="134"/>
      <c r="L19" s="134"/>
      <c r="M19" s="134"/>
      <c r="N19" s="134"/>
      <c r="O19" s="134"/>
      <c r="P19" s="134"/>
      <c r="Q19" s="134"/>
      <c r="R19" s="134"/>
    </row>
    <row r="20" spans="1:20" s="15" customFormat="1" ht="12.75" x14ac:dyDescent="0.2">
      <c r="A20" s="134"/>
      <c r="B20" s="134"/>
      <c r="C20" s="134"/>
      <c r="D20" s="134"/>
      <c r="E20" s="134"/>
      <c r="F20" s="134"/>
      <c r="G20" s="134"/>
      <c r="H20" s="397"/>
      <c r="I20" s="397"/>
      <c r="J20" s="134"/>
      <c r="K20" s="134"/>
      <c r="L20" s="134"/>
      <c r="M20" s="134"/>
      <c r="N20" s="134"/>
      <c r="O20" s="134"/>
      <c r="P20" s="134"/>
      <c r="Q20" s="134"/>
      <c r="R20" s="134"/>
      <c r="S20" s="194"/>
    </row>
    <row r="21" spans="1:20" s="227" customFormat="1" x14ac:dyDescent="0.2">
      <c r="A21" s="134"/>
      <c r="B21" s="134"/>
      <c r="C21" s="134"/>
      <c r="D21" s="134"/>
      <c r="E21" s="134"/>
      <c r="F21" s="134"/>
      <c r="G21" s="134"/>
      <c r="H21" s="397"/>
      <c r="I21" s="397"/>
      <c r="J21" s="134"/>
      <c r="K21" s="134"/>
      <c r="L21" s="134"/>
      <c r="M21" s="134"/>
      <c r="N21" s="134"/>
      <c r="O21" s="134"/>
      <c r="P21" s="134"/>
      <c r="Q21" s="134"/>
      <c r="R21" s="134"/>
    </row>
    <row r="22" spans="1:20" s="257" customFormat="1" ht="12.75" x14ac:dyDescent="0.2">
      <c r="A22" s="134"/>
      <c r="B22" s="134"/>
      <c r="C22" s="134"/>
      <c r="D22" s="134"/>
      <c r="E22" s="134"/>
      <c r="F22" s="134"/>
      <c r="G22" s="134"/>
      <c r="H22" s="397"/>
      <c r="I22" s="397"/>
      <c r="J22" s="134"/>
      <c r="K22" s="134"/>
      <c r="L22" s="134"/>
      <c r="M22" s="134"/>
      <c r="N22" s="134"/>
      <c r="O22" s="134"/>
      <c r="P22" s="134"/>
      <c r="Q22" s="134"/>
      <c r="R22" s="134"/>
    </row>
    <row r="23" spans="1:20" s="227" customFormat="1" x14ac:dyDescent="0.2">
      <c r="A23" s="134"/>
      <c r="B23" s="134"/>
      <c r="C23" s="134"/>
      <c r="D23" s="134"/>
      <c r="E23" s="134"/>
      <c r="F23" s="134"/>
      <c r="G23" s="134"/>
      <c r="H23" s="397"/>
      <c r="I23" s="397"/>
      <c r="J23" s="134"/>
      <c r="K23" s="134"/>
      <c r="L23" s="134"/>
      <c r="M23" s="134"/>
      <c r="N23" s="134"/>
      <c r="O23" s="134"/>
      <c r="P23" s="134"/>
      <c r="Q23" s="134"/>
      <c r="R23" s="134"/>
    </row>
    <row r="24" spans="1:20" s="227" customFormat="1" x14ac:dyDescent="0.2">
      <c r="A24" s="134"/>
      <c r="B24" s="134"/>
      <c r="C24" s="134"/>
      <c r="D24" s="134"/>
      <c r="E24" s="134"/>
      <c r="F24" s="134"/>
      <c r="G24" s="134"/>
      <c r="H24" s="397"/>
      <c r="I24" s="397"/>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7"/>
      <c r="I25" s="397"/>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7"/>
      <c r="I26" s="397"/>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7"/>
      <c r="I27" s="397"/>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7"/>
      <c r="I28" s="397"/>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7"/>
      <c r="I29" s="397"/>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7"/>
      <c r="I30" s="397"/>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7"/>
      <c r="I31" s="397"/>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7"/>
      <c r="I32" s="397"/>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7"/>
      <c r="I33" s="397"/>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7"/>
      <c r="I34" s="397"/>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7"/>
      <c r="I35" s="397"/>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7"/>
      <c r="I36" s="397"/>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7"/>
      <c r="I37" s="397"/>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7"/>
      <c r="I38" s="397"/>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7"/>
      <c r="I39" s="397"/>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7"/>
      <c r="I40" s="397"/>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7"/>
      <c r="I41" s="397"/>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7"/>
      <c r="I42" s="397"/>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7"/>
      <c r="I43" s="397"/>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7"/>
      <c r="I44" s="397"/>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7"/>
      <c r="I45" s="397"/>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7"/>
      <c r="I46" s="397"/>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7"/>
      <c r="I47" s="397"/>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7"/>
      <c r="I48" s="397"/>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7"/>
      <c r="I49" s="397"/>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7"/>
      <c r="I50" s="397"/>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7"/>
      <c r="I51" s="397"/>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7"/>
      <c r="I52" s="397"/>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7"/>
      <c r="I53" s="397"/>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7"/>
      <c r="I54" s="397"/>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7"/>
      <c r="I55" s="397"/>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7"/>
      <c r="I56" s="397"/>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7"/>
      <c r="I57" s="397"/>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7"/>
      <c r="I58" s="397"/>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7"/>
      <c r="I59" s="397"/>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7"/>
      <c r="I60" s="397"/>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7"/>
      <c r="I61" s="397"/>
      <c r="J61" s="134"/>
      <c r="K61" s="134"/>
      <c r="L61" s="134"/>
      <c r="M61" s="134"/>
      <c r="N61" s="134"/>
      <c r="O61" s="134"/>
      <c r="P61" s="134"/>
      <c r="Q61" s="134"/>
      <c r="R61" s="134"/>
    </row>
    <row r="62" spans="1:20" s="227" customFormat="1" x14ac:dyDescent="0.2">
      <c r="A62" s="134"/>
      <c r="B62" s="134"/>
      <c r="C62" s="134"/>
      <c r="D62" s="134"/>
      <c r="E62" s="134"/>
      <c r="F62" s="134"/>
      <c r="G62" s="134"/>
      <c r="H62" s="397"/>
      <c r="I62" s="397"/>
      <c r="J62" s="134"/>
      <c r="K62" s="134"/>
      <c r="L62" s="134"/>
      <c r="M62" s="134"/>
      <c r="N62" s="134"/>
      <c r="O62" s="134"/>
      <c r="P62" s="134"/>
      <c r="Q62" s="134"/>
      <c r="R62" s="134"/>
    </row>
    <row r="63" spans="1:20" s="227" customFormat="1" x14ac:dyDescent="0.2">
      <c r="A63" s="134"/>
      <c r="B63" s="134"/>
      <c r="C63" s="134"/>
      <c r="D63" s="134"/>
      <c r="E63" s="134"/>
      <c r="F63" s="134"/>
      <c r="G63" s="134"/>
      <c r="H63" s="397"/>
      <c r="I63" s="397"/>
      <c r="J63" s="134"/>
      <c r="K63" s="134"/>
      <c r="L63" s="134"/>
      <c r="M63" s="134"/>
      <c r="N63" s="134"/>
      <c r="O63" s="134"/>
      <c r="P63" s="134"/>
      <c r="Q63" s="134"/>
      <c r="R63" s="134"/>
    </row>
    <row r="64" spans="1:20" s="227" customFormat="1" x14ac:dyDescent="0.2">
      <c r="A64" s="134"/>
      <c r="B64" s="134"/>
      <c r="C64" s="134"/>
      <c r="D64" s="134"/>
      <c r="E64" s="134"/>
      <c r="F64" s="134"/>
      <c r="G64" s="134"/>
      <c r="H64" s="397"/>
      <c r="I64" s="397"/>
      <c r="J64" s="134"/>
      <c r="K64" s="134"/>
      <c r="L64" s="134"/>
      <c r="M64" s="134"/>
      <c r="N64" s="134"/>
      <c r="O64" s="134"/>
      <c r="P64" s="134"/>
      <c r="Q64" s="134"/>
      <c r="R64" s="134"/>
    </row>
    <row r="65" spans="1:18" s="227" customFormat="1" x14ac:dyDescent="0.2">
      <c r="A65" s="134"/>
      <c r="B65" s="134"/>
      <c r="C65" s="134"/>
      <c r="D65" s="134"/>
      <c r="E65" s="134"/>
      <c r="F65" s="134"/>
      <c r="G65" s="134"/>
      <c r="H65" s="397"/>
      <c r="I65" s="397"/>
      <c r="J65" s="134"/>
      <c r="K65" s="134"/>
      <c r="L65" s="134"/>
      <c r="M65" s="134"/>
      <c r="N65" s="134"/>
      <c r="O65" s="134"/>
      <c r="P65" s="134"/>
      <c r="Q65" s="134"/>
      <c r="R65" s="134"/>
    </row>
    <row r="66" spans="1:18" s="227" customFormat="1" x14ac:dyDescent="0.2">
      <c r="A66" s="134"/>
      <c r="B66" s="134"/>
      <c r="C66" s="134"/>
      <c r="D66" s="134"/>
      <c r="E66" s="134"/>
      <c r="F66" s="134"/>
      <c r="G66" s="134"/>
      <c r="H66" s="397"/>
      <c r="I66" s="397"/>
      <c r="J66" s="134"/>
      <c r="K66" s="134"/>
      <c r="L66" s="134"/>
      <c r="M66" s="134"/>
      <c r="N66" s="134"/>
      <c r="O66" s="134"/>
      <c r="P66" s="134"/>
      <c r="Q66" s="134"/>
      <c r="R66" s="134"/>
    </row>
    <row r="67" spans="1:18" s="227" customFormat="1" x14ac:dyDescent="0.2">
      <c r="A67" s="134"/>
      <c r="B67" s="134"/>
      <c r="C67" s="134"/>
      <c r="D67" s="134"/>
      <c r="E67" s="134"/>
      <c r="F67" s="134"/>
      <c r="G67" s="134"/>
      <c r="H67" s="397"/>
      <c r="I67" s="397"/>
      <c r="J67" s="134"/>
      <c r="K67" s="134"/>
      <c r="L67" s="134"/>
      <c r="M67" s="134"/>
      <c r="N67" s="134"/>
      <c r="O67" s="134"/>
      <c r="P67" s="134"/>
      <c r="Q67" s="134"/>
      <c r="R67" s="134"/>
    </row>
    <row r="68" spans="1:18" s="227" customFormat="1" x14ac:dyDescent="0.2">
      <c r="A68" s="134"/>
      <c r="B68" s="134"/>
      <c r="C68" s="134"/>
      <c r="D68" s="134"/>
      <c r="E68" s="134"/>
      <c r="F68" s="134"/>
      <c r="G68" s="134"/>
      <c r="H68" s="397"/>
      <c r="I68" s="397"/>
      <c r="J68" s="134"/>
      <c r="K68" s="134"/>
      <c r="L68" s="134"/>
      <c r="M68" s="134"/>
      <c r="N68" s="134"/>
      <c r="O68" s="134"/>
      <c r="P68" s="134"/>
      <c r="Q68" s="134"/>
      <c r="R68" s="134"/>
    </row>
    <row r="69" spans="1:18" s="227" customFormat="1" x14ac:dyDescent="0.2">
      <c r="A69" s="134"/>
      <c r="B69" s="134"/>
      <c r="C69" s="134"/>
      <c r="D69" s="134"/>
      <c r="E69" s="134"/>
      <c r="F69" s="134"/>
      <c r="G69" s="134"/>
      <c r="H69" s="397"/>
      <c r="I69" s="397"/>
      <c r="J69" s="134"/>
      <c r="K69" s="134"/>
      <c r="L69" s="134"/>
      <c r="M69" s="134"/>
      <c r="N69" s="134"/>
      <c r="O69" s="134"/>
      <c r="P69" s="134"/>
      <c r="Q69" s="134"/>
      <c r="R69" s="134"/>
    </row>
    <row r="70" spans="1:18" s="227" customFormat="1" x14ac:dyDescent="0.2">
      <c r="A70" s="134"/>
      <c r="B70" s="134"/>
      <c r="C70" s="134"/>
      <c r="D70" s="134"/>
      <c r="E70" s="134"/>
      <c r="F70" s="134"/>
      <c r="G70" s="134"/>
      <c r="H70" s="397"/>
      <c r="I70" s="397"/>
      <c r="J70" s="134"/>
      <c r="K70" s="134"/>
      <c r="L70" s="134"/>
      <c r="M70" s="134"/>
      <c r="N70" s="134"/>
      <c r="O70" s="134"/>
      <c r="P70" s="134"/>
      <c r="Q70" s="134"/>
      <c r="R70" s="134"/>
    </row>
    <row r="71" spans="1:18" s="227" customFormat="1" x14ac:dyDescent="0.2">
      <c r="A71" s="134"/>
      <c r="B71" s="134"/>
      <c r="C71" s="134"/>
      <c r="D71" s="134"/>
      <c r="E71" s="134"/>
      <c r="F71" s="134"/>
      <c r="G71" s="134"/>
      <c r="H71" s="397"/>
      <c r="I71" s="397"/>
      <c r="J71" s="134"/>
      <c r="K71" s="134"/>
      <c r="L71" s="134"/>
      <c r="M71" s="134"/>
      <c r="N71" s="134"/>
      <c r="O71" s="134"/>
      <c r="P71" s="134"/>
      <c r="Q71" s="134"/>
      <c r="R71" s="134"/>
    </row>
    <row r="72" spans="1:18" s="227" customFormat="1" x14ac:dyDescent="0.2">
      <c r="A72" s="134"/>
      <c r="B72" s="134"/>
      <c r="C72" s="134"/>
      <c r="D72" s="134"/>
      <c r="E72" s="134"/>
      <c r="F72" s="134"/>
      <c r="G72" s="134"/>
      <c r="H72" s="397"/>
      <c r="I72" s="397"/>
      <c r="J72" s="134"/>
      <c r="K72" s="134"/>
      <c r="L72" s="134"/>
      <c r="M72" s="134"/>
      <c r="N72" s="134"/>
      <c r="O72" s="134"/>
      <c r="P72" s="134"/>
      <c r="Q72" s="134"/>
      <c r="R72" s="134"/>
    </row>
    <row r="73" spans="1:18" s="227" customFormat="1" x14ac:dyDescent="0.2">
      <c r="A73" s="134"/>
      <c r="B73" s="134"/>
      <c r="C73" s="134"/>
      <c r="D73" s="134"/>
      <c r="E73" s="134"/>
      <c r="F73" s="134"/>
      <c r="G73" s="134"/>
      <c r="H73" s="397"/>
      <c r="I73" s="397"/>
      <c r="J73" s="134"/>
      <c r="K73" s="134"/>
      <c r="L73" s="134"/>
      <c r="M73" s="134"/>
      <c r="N73" s="134"/>
      <c r="O73" s="134"/>
      <c r="P73" s="134"/>
      <c r="Q73" s="134"/>
      <c r="R73" s="134"/>
    </row>
    <row r="74" spans="1:18" s="227" customFormat="1" x14ac:dyDescent="0.2">
      <c r="A74" s="134"/>
      <c r="B74" s="134"/>
      <c r="C74" s="134"/>
      <c r="D74" s="134"/>
      <c r="E74" s="134"/>
      <c r="F74" s="134"/>
      <c r="G74" s="134"/>
      <c r="H74" s="397"/>
      <c r="I74" s="397"/>
      <c r="J74" s="134"/>
      <c r="K74" s="134"/>
      <c r="L74" s="134"/>
      <c r="M74" s="134"/>
      <c r="N74" s="134"/>
      <c r="O74" s="134"/>
      <c r="P74" s="134"/>
      <c r="Q74" s="134"/>
      <c r="R74" s="134"/>
    </row>
    <row r="75" spans="1:18" s="227" customFormat="1" x14ac:dyDescent="0.2">
      <c r="A75" s="134"/>
      <c r="B75" s="134"/>
      <c r="C75" s="134"/>
      <c r="D75" s="134"/>
      <c r="E75" s="134"/>
      <c r="F75" s="134"/>
      <c r="G75" s="134"/>
      <c r="H75" s="397"/>
      <c r="I75" s="397"/>
      <c r="J75" s="134"/>
      <c r="K75" s="134"/>
      <c r="L75" s="134"/>
      <c r="M75" s="134"/>
      <c r="N75" s="134"/>
      <c r="O75" s="134"/>
      <c r="P75" s="134"/>
      <c r="Q75" s="134"/>
      <c r="R75" s="134"/>
    </row>
    <row r="76" spans="1:18" s="227" customFormat="1" x14ac:dyDescent="0.2">
      <c r="A76" s="134"/>
      <c r="B76" s="134"/>
      <c r="C76" s="134"/>
      <c r="D76" s="134"/>
      <c r="E76" s="134"/>
      <c r="F76" s="134"/>
      <c r="G76" s="134"/>
      <c r="H76" s="397"/>
      <c r="I76" s="397"/>
      <c r="J76" s="134"/>
      <c r="K76" s="134"/>
      <c r="L76" s="134"/>
      <c r="M76" s="134"/>
      <c r="N76" s="134"/>
      <c r="O76" s="134"/>
      <c r="P76" s="134"/>
      <c r="Q76" s="134"/>
      <c r="R76" s="134"/>
    </row>
    <row r="77" spans="1:18" s="227" customFormat="1" x14ac:dyDescent="0.2">
      <c r="A77" s="134"/>
      <c r="B77" s="134"/>
      <c r="C77" s="134"/>
      <c r="D77" s="134"/>
      <c r="E77" s="134"/>
      <c r="F77" s="134"/>
      <c r="G77" s="134"/>
      <c r="H77" s="397"/>
      <c r="I77" s="397"/>
      <c r="J77" s="134"/>
      <c r="K77" s="134"/>
      <c r="L77" s="134"/>
      <c r="M77" s="134"/>
      <c r="N77" s="134"/>
      <c r="O77" s="134"/>
      <c r="P77" s="134"/>
      <c r="Q77" s="134"/>
      <c r="R77" s="134"/>
    </row>
    <row r="78" spans="1:18" s="227" customFormat="1" x14ac:dyDescent="0.2">
      <c r="A78" s="134"/>
      <c r="B78" s="134"/>
      <c r="C78" s="134"/>
      <c r="D78" s="134"/>
      <c r="E78" s="134"/>
      <c r="F78" s="134"/>
      <c r="G78" s="134"/>
      <c r="H78" s="397"/>
      <c r="I78" s="397"/>
      <c r="J78" s="134"/>
      <c r="K78" s="134"/>
      <c r="L78" s="134"/>
      <c r="M78" s="134"/>
      <c r="N78" s="134"/>
      <c r="O78" s="134"/>
      <c r="P78" s="134"/>
      <c r="Q78" s="134"/>
      <c r="R78" s="134"/>
    </row>
    <row r="79" spans="1:18" s="227" customFormat="1" x14ac:dyDescent="0.2">
      <c r="A79" s="134"/>
      <c r="B79" s="134"/>
      <c r="C79" s="134"/>
      <c r="D79" s="134"/>
      <c r="E79" s="134"/>
      <c r="F79" s="134"/>
      <c r="G79" s="134"/>
      <c r="H79" s="397"/>
      <c r="I79" s="397"/>
      <c r="J79" s="134"/>
      <c r="K79" s="134"/>
      <c r="L79" s="134"/>
      <c r="M79" s="134"/>
      <c r="N79" s="134"/>
      <c r="O79" s="134"/>
      <c r="P79" s="134"/>
      <c r="Q79" s="134"/>
      <c r="R79" s="134"/>
    </row>
    <row r="80" spans="1:18" s="227" customFormat="1" x14ac:dyDescent="0.2">
      <c r="A80" s="134"/>
      <c r="B80" s="134"/>
      <c r="C80" s="134"/>
      <c r="D80" s="134"/>
      <c r="E80" s="134"/>
      <c r="F80" s="134"/>
      <c r="G80" s="134"/>
      <c r="H80" s="397"/>
      <c r="I80" s="397"/>
      <c r="J80" s="134"/>
      <c r="K80" s="134"/>
      <c r="L80" s="134"/>
      <c r="M80" s="134"/>
      <c r="N80" s="134"/>
      <c r="O80" s="134"/>
      <c r="P80" s="134"/>
      <c r="Q80" s="134"/>
      <c r="R80" s="134"/>
    </row>
    <row r="81" spans="1:18" s="227" customFormat="1" x14ac:dyDescent="0.2">
      <c r="A81" s="134"/>
      <c r="B81" s="134"/>
      <c r="C81" s="134"/>
      <c r="D81" s="134"/>
      <c r="E81" s="134"/>
      <c r="F81" s="134"/>
      <c r="G81" s="134"/>
      <c r="H81" s="397"/>
      <c r="I81" s="397"/>
      <c r="J81" s="134"/>
      <c r="K81" s="134"/>
      <c r="L81" s="134"/>
      <c r="M81" s="134"/>
      <c r="N81" s="134"/>
      <c r="O81" s="134"/>
      <c r="P81" s="134"/>
      <c r="Q81" s="134"/>
      <c r="R81" s="134"/>
    </row>
    <row r="82" spans="1:18" s="227" customFormat="1" x14ac:dyDescent="0.2">
      <c r="A82" s="134"/>
      <c r="B82" s="134"/>
      <c r="C82" s="134"/>
      <c r="D82" s="134"/>
      <c r="E82" s="134"/>
      <c r="F82" s="134"/>
      <c r="G82" s="134"/>
      <c r="H82" s="397"/>
      <c r="I82" s="397"/>
      <c r="J82" s="134"/>
      <c r="K82" s="134"/>
      <c r="L82" s="134"/>
      <c r="M82" s="134"/>
      <c r="N82" s="134"/>
      <c r="O82" s="134"/>
      <c r="P82" s="134"/>
      <c r="Q82" s="134"/>
      <c r="R82" s="134"/>
    </row>
    <row r="83" spans="1:18" s="227" customFormat="1" x14ac:dyDescent="0.2">
      <c r="A83" s="134"/>
      <c r="B83" s="134"/>
      <c r="C83" s="134"/>
      <c r="D83" s="134"/>
      <c r="E83" s="134"/>
      <c r="F83" s="134"/>
      <c r="G83" s="134"/>
      <c r="H83" s="397"/>
      <c r="I83" s="397"/>
      <c r="J83" s="134"/>
      <c r="K83" s="134"/>
      <c r="L83" s="134"/>
      <c r="M83" s="134"/>
      <c r="N83" s="134"/>
      <c r="O83" s="134"/>
      <c r="P83" s="134"/>
      <c r="Q83" s="134"/>
      <c r="R83" s="134"/>
    </row>
    <row r="84" spans="1:18" s="227" customFormat="1" x14ac:dyDescent="0.2">
      <c r="A84" s="134"/>
      <c r="B84" s="134"/>
      <c r="C84" s="134"/>
      <c r="D84" s="134"/>
      <c r="E84" s="134"/>
      <c r="F84" s="134"/>
      <c r="G84" s="134"/>
      <c r="H84" s="397"/>
      <c r="I84" s="397"/>
      <c r="J84" s="134"/>
      <c r="K84" s="134"/>
      <c r="L84" s="134"/>
      <c r="M84" s="134"/>
      <c r="N84" s="134"/>
      <c r="O84" s="134"/>
      <c r="P84" s="134"/>
      <c r="Q84" s="134"/>
      <c r="R84" s="134"/>
    </row>
    <row r="85" spans="1:18" s="227" customFormat="1" x14ac:dyDescent="0.2">
      <c r="A85" s="134"/>
      <c r="B85" s="134"/>
      <c r="C85" s="134"/>
      <c r="D85" s="134"/>
      <c r="E85" s="134"/>
      <c r="F85" s="134"/>
      <c r="G85" s="134"/>
      <c r="H85" s="397"/>
      <c r="I85" s="397"/>
      <c r="J85" s="134"/>
      <c r="K85" s="134"/>
      <c r="L85" s="134"/>
      <c r="M85" s="134"/>
      <c r="N85" s="134"/>
      <c r="O85" s="134"/>
      <c r="P85" s="134"/>
      <c r="Q85" s="134"/>
      <c r="R85" s="134"/>
    </row>
    <row r="86" spans="1:18" s="227" customFormat="1" x14ac:dyDescent="0.2">
      <c r="A86" s="134"/>
      <c r="B86" s="134"/>
      <c r="C86" s="134"/>
      <c r="D86" s="134"/>
      <c r="E86" s="134"/>
      <c r="F86" s="134"/>
      <c r="G86" s="134"/>
      <c r="H86" s="397"/>
      <c r="I86" s="397"/>
      <c r="J86" s="134"/>
      <c r="K86" s="134"/>
      <c r="L86" s="134"/>
      <c r="M86" s="134"/>
      <c r="N86" s="134"/>
      <c r="O86" s="134"/>
      <c r="P86" s="134"/>
      <c r="Q86" s="134"/>
      <c r="R86" s="134"/>
    </row>
    <row r="87" spans="1:18" s="227" customFormat="1" x14ac:dyDescent="0.2">
      <c r="A87" s="134"/>
      <c r="B87" s="134"/>
      <c r="C87" s="134"/>
      <c r="D87" s="134"/>
      <c r="E87" s="134"/>
      <c r="F87" s="134"/>
      <c r="G87" s="134"/>
      <c r="H87" s="397"/>
      <c r="I87" s="397"/>
      <c r="J87" s="134"/>
      <c r="K87" s="134"/>
      <c r="L87" s="134"/>
      <c r="M87" s="134"/>
      <c r="N87" s="134"/>
      <c r="O87" s="134"/>
      <c r="P87" s="134"/>
      <c r="Q87" s="134"/>
      <c r="R87" s="134"/>
    </row>
    <row r="88" spans="1:18" s="227" customFormat="1" x14ac:dyDescent="0.2">
      <c r="A88" s="134"/>
      <c r="B88" s="134"/>
      <c r="C88" s="134"/>
      <c r="D88" s="134"/>
      <c r="E88" s="134"/>
      <c r="F88" s="134"/>
      <c r="G88" s="134"/>
      <c r="H88" s="397"/>
      <c r="I88" s="397"/>
      <c r="J88" s="134"/>
      <c r="K88" s="134"/>
      <c r="L88" s="134"/>
      <c r="M88" s="134"/>
      <c r="N88" s="134"/>
      <c r="O88" s="134"/>
      <c r="P88" s="134"/>
      <c r="Q88" s="134"/>
      <c r="R88" s="134"/>
    </row>
    <row r="89" spans="1:18" s="227" customFormat="1" x14ac:dyDescent="0.2">
      <c r="A89" s="134"/>
      <c r="B89" s="134"/>
      <c r="C89" s="134"/>
      <c r="D89" s="134"/>
      <c r="E89" s="134"/>
      <c r="F89" s="134"/>
      <c r="G89" s="134"/>
      <c r="H89" s="397"/>
      <c r="I89" s="397"/>
      <c r="J89" s="134"/>
      <c r="K89" s="134"/>
      <c r="L89" s="134"/>
      <c r="M89" s="134"/>
      <c r="N89" s="134"/>
      <c r="O89" s="134"/>
      <c r="P89" s="134"/>
      <c r="Q89" s="134"/>
      <c r="R89" s="134"/>
    </row>
    <row r="90" spans="1:18" s="227" customFormat="1" x14ac:dyDescent="0.2">
      <c r="A90" s="134"/>
      <c r="B90" s="134"/>
      <c r="C90" s="134"/>
      <c r="D90" s="134"/>
      <c r="E90" s="134"/>
      <c r="F90" s="134"/>
      <c r="G90" s="134"/>
      <c r="H90" s="397"/>
      <c r="I90" s="397"/>
      <c r="J90" s="134"/>
      <c r="K90" s="134"/>
      <c r="L90" s="134"/>
      <c r="M90" s="134"/>
      <c r="N90" s="134"/>
      <c r="O90" s="134"/>
      <c r="P90" s="134"/>
      <c r="Q90" s="134"/>
      <c r="R90" s="134"/>
    </row>
    <row r="91" spans="1:18" s="227" customFormat="1" x14ac:dyDescent="0.2">
      <c r="A91" s="134"/>
      <c r="B91" s="134"/>
      <c r="C91" s="134"/>
      <c r="D91" s="134"/>
      <c r="E91" s="134"/>
      <c r="F91" s="134"/>
      <c r="G91" s="134"/>
      <c r="H91" s="397"/>
      <c r="I91" s="397"/>
      <c r="J91" s="134"/>
      <c r="K91" s="134"/>
      <c r="L91" s="134"/>
      <c r="M91" s="134"/>
      <c r="N91" s="134"/>
      <c r="O91" s="134"/>
      <c r="P91" s="134"/>
      <c r="Q91" s="134"/>
      <c r="R91" s="134"/>
    </row>
    <row r="92" spans="1:18" s="227" customFormat="1" x14ac:dyDescent="0.2">
      <c r="A92" s="134"/>
      <c r="B92" s="134"/>
      <c r="C92" s="134"/>
      <c r="D92" s="134"/>
      <c r="E92" s="134"/>
      <c r="F92" s="134"/>
      <c r="G92" s="134"/>
      <c r="H92" s="397"/>
      <c r="I92" s="397"/>
      <c r="J92" s="134"/>
      <c r="K92" s="134"/>
      <c r="L92" s="134"/>
      <c r="M92" s="134"/>
      <c r="N92" s="134"/>
      <c r="O92" s="134"/>
      <c r="P92" s="134"/>
      <c r="Q92" s="134"/>
      <c r="R92" s="134"/>
    </row>
    <row r="93" spans="1:18" s="227" customFormat="1" x14ac:dyDescent="0.2">
      <c r="A93" s="134"/>
      <c r="B93" s="134"/>
      <c r="C93" s="134"/>
      <c r="D93" s="134"/>
      <c r="E93" s="134"/>
      <c r="F93" s="134"/>
      <c r="G93" s="134"/>
      <c r="H93" s="397"/>
      <c r="I93" s="397"/>
      <c r="J93" s="134"/>
      <c r="K93" s="134"/>
      <c r="L93" s="134"/>
      <c r="M93" s="134"/>
      <c r="N93" s="134"/>
      <c r="O93" s="134"/>
      <c r="P93" s="134"/>
      <c r="Q93" s="134"/>
      <c r="R93" s="134"/>
    </row>
    <row r="94" spans="1:18" s="227" customFormat="1" x14ac:dyDescent="0.2">
      <c r="A94" s="134"/>
      <c r="B94" s="134"/>
      <c r="C94" s="134"/>
      <c r="D94" s="134"/>
      <c r="E94" s="134"/>
      <c r="F94" s="134"/>
      <c r="G94" s="134"/>
      <c r="H94" s="397"/>
      <c r="I94" s="397"/>
      <c r="J94" s="134"/>
      <c r="K94" s="134"/>
      <c r="L94" s="134"/>
      <c r="M94" s="134"/>
      <c r="N94" s="134"/>
      <c r="O94" s="134"/>
      <c r="P94" s="134"/>
      <c r="Q94" s="134"/>
      <c r="R94" s="134"/>
    </row>
    <row r="95" spans="1:18" s="227" customFormat="1" x14ac:dyDescent="0.2">
      <c r="A95" s="134"/>
      <c r="B95" s="134"/>
      <c r="C95" s="134"/>
      <c r="D95" s="134"/>
      <c r="E95" s="134"/>
      <c r="F95" s="134"/>
      <c r="G95" s="134"/>
      <c r="H95" s="397"/>
      <c r="I95" s="397"/>
      <c r="J95" s="134"/>
      <c r="K95" s="134"/>
      <c r="L95" s="134"/>
      <c r="M95" s="134"/>
      <c r="N95" s="134"/>
      <c r="O95" s="134"/>
      <c r="P95" s="134"/>
      <c r="Q95" s="134"/>
      <c r="R95" s="134"/>
    </row>
    <row r="96" spans="1:18" s="227" customFormat="1" x14ac:dyDescent="0.2">
      <c r="A96" s="134"/>
      <c r="B96" s="134"/>
      <c r="C96" s="134"/>
      <c r="D96" s="134"/>
      <c r="E96" s="134"/>
      <c r="F96" s="134"/>
      <c r="G96" s="134"/>
      <c r="H96" s="397"/>
      <c r="I96" s="397"/>
      <c r="J96" s="134"/>
      <c r="K96" s="134"/>
      <c r="L96" s="134"/>
      <c r="M96" s="134"/>
      <c r="N96" s="134"/>
      <c r="O96" s="134"/>
      <c r="P96" s="134"/>
      <c r="Q96" s="134"/>
      <c r="R96" s="134"/>
    </row>
    <row r="97" spans="1:18" s="227" customFormat="1" x14ac:dyDescent="0.2">
      <c r="A97" s="134"/>
      <c r="B97" s="134"/>
      <c r="C97" s="134"/>
      <c r="D97" s="134"/>
      <c r="E97" s="134"/>
      <c r="F97" s="134"/>
      <c r="G97" s="134"/>
      <c r="H97" s="397"/>
      <c r="I97" s="397"/>
      <c r="J97" s="134"/>
      <c r="K97" s="134"/>
      <c r="L97" s="134"/>
      <c r="M97" s="134"/>
      <c r="N97" s="134"/>
      <c r="O97" s="134"/>
      <c r="P97" s="134"/>
      <c r="Q97" s="134"/>
      <c r="R97" s="134"/>
    </row>
    <row r="98" spans="1:18" s="227" customFormat="1" x14ac:dyDescent="0.2">
      <c r="A98" s="134"/>
      <c r="B98" s="134"/>
      <c r="C98" s="134"/>
      <c r="D98" s="134"/>
      <c r="E98" s="134"/>
      <c r="F98" s="134"/>
      <c r="G98" s="134"/>
      <c r="H98" s="397"/>
      <c r="I98" s="397"/>
      <c r="J98" s="134"/>
      <c r="K98" s="134"/>
      <c r="L98" s="134"/>
      <c r="M98" s="134"/>
      <c r="N98" s="134"/>
      <c r="O98" s="134"/>
      <c r="P98" s="134"/>
      <c r="Q98" s="134"/>
      <c r="R98" s="134"/>
    </row>
    <row r="99" spans="1:18" s="227" customFormat="1" x14ac:dyDescent="0.2">
      <c r="A99" s="134"/>
      <c r="B99" s="134"/>
      <c r="C99" s="134"/>
      <c r="D99" s="134"/>
      <c r="E99" s="134"/>
      <c r="F99" s="134"/>
      <c r="G99" s="134"/>
      <c r="H99" s="397"/>
      <c r="I99" s="397"/>
      <c r="J99" s="134"/>
      <c r="K99" s="134"/>
      <c r="L99" s="134"/>
      <c r="M99" s="134"/>
      <c r="N99" s="134"/>
      <c r="O99" s="134"/>
      <c r="P99" s="134"/>
      <c r="Q99" s="134"/>
      <c r="R99" s="134"/>
    </row>
    <row r="100" spans="1:18" s="227" customFormat="1" x14ac:dyDescent="0.2">
      <c r="A100" s="134"/>
      <c r="B100" s="134"/>
      <c r="C100" s="134"/>
      <c r="D100" s="134"/>
      <c r="E100" s="134"/>
      <c r="F100" s="134"/>
      <c r="G100" s="134"/>
      <c r="H100" s="397"/>
      <c r="I100" s="397"/>
      <c r="J100" s="134"/>
      <c r="K100" s="134"/>
      <c r="L100" s="134"/>
      <c r="M100" s="134"/>
      <c r="N100" s="134"/>
      <c r="O100" s="134"/>
      <c r="P100" s="134"/>
      <c r="Q100" s="134"/>
      <c r="R100" s="134"/>
    </row>
    <row r="101" spans="1:18" s="227" customFormat="1" x14ac:dyDescent="0.2">
      <c r="A101" s="134"/>
      <c r="B101" s="134"/>
      <c r="C101" s="134"/>
      <c r="D101" s="134"/>
      <c r="E101" s="134"/>
      <c r="F101" s="134"/>
      <c r="G101" s="134"/>
      <c r="H101" s="397"/>
      <c r="I101" s="397"/>
      <c r="J101" s="134"/>
      <c r="K101" s="134"/>
      <c r="L101" s="134"/>
      <c r="M101" s="134"/>
      <c r="N101" s="134"/>
      <c r="O101" s="134"/>
      <c r="P101" s="134"/>
      <c r="Q101" s="134"/>
      <c r="R101" s="134"/>
    </row>
    <row r="102" spans="1:18" s="227" customFormat="1" x14ac:dyDescent="0.2">
      <c r="A102" s="134"/>
      <c r="B102" s="134"/>
      <c r="C102" s="134"/>
      <c r="D102" s="134"/>
      <c r="E102" s="134"/>
      <c r="F102" s="134"/>
      <c r="G102" s="134"/>
      <c r="H102" s="397"/>
      <c r="I102" s="397"/>
      <c r="J102" s="134"/>
      <c r="K102" s="134"/>
      <c r="L102" s="134"/>
      <c r="M102" s="134"/>
      <c r="N102" s="134"/>
      <c r="O102" s="134"/>
      <c r="P102" s="134"/>
      <c r="Q102" s="134"/>
      <c r="R102" s="134"/>
    </row>
    <row r="103" spans="1:18" s="227" customFormat="1" x14ac:dyDescent="0.2">
      <c r="A103" s="134"/>
      <c r="B103" s="134"/>
      <c r="C103" s="134"/>
      <c r="D103" s="134"/>
      <c r="E103" s="134"/>
      <c r="F103" s="134"/>
      <c r="G103" s="134"/>
      <c r="H103" s="397"/>
      <c r="I103" s="397"/>
      <c r="J103" s="134"/>
      <c r="K103" s="134"/>
      <c r="L103" s="134"/>
      <c r="M103" s="134"/>
      <c r="N103" s="134"/>
      <c r="O103" s="134"/>
      <c r="P103" s="134"/>
      <c r="Q103" s="134"/>
      <c r="R103" s="134"/>
    </row>
    <row r="104" spans="1:18" s="227" customFormat="1" x14ac:dyDescent="0.2">
      <c r="A104" s="134"/>
      <c r="B104" s="134"/>
      <c r="C104" s="134"/>
      <c r="D104" s="134"/>
      <c r="E104" s="134"/>
      <c r="F104" s="134"/>
      <c r="G104" s="134"/>
      <c r="H104" s="397"/>
      <c r="I104" s="397"/>
      <c r="J104" s="134"/>
      <c r="K104" s="134"/>
      <c r="L104" s="134"/>
      <c r="M104" s="134"/>
      <c r="N104" s="134"/>
      <c r="O104" s="134"/>
      <c r="P104" s="134"/>
      <c r="Q104" s="134"/>
      <c r="R104" s="134"/>
    </row>
    <row r="105" spans="1:18" s="227" customFormat="1" x14ac:dyDescent="0.2">
      <c r="A105" s="134"/>
      <c r="B105" s="134"/>
      <c r="C105" s="134"/>
      <c r="D105" s="134"/>
      <c r="E105" s="134"/>
      <c r="F105" s="134"/>
      <c r="G105" s="134"/>
      <c r="H105" s="397"/>
      <c r="I105" s="397"/>
      <c r="J105" s="134"/>
      <c r="K105" s="134"/>
      <c r="L105" s="134"/>
      <c r="M105" s="134"/>
      <c r="N105" s="134"/>
      <c r="O105" s="134"/>
      <c r="P105" s="134"/>
      <c r="Q105" s="134"/>
      <c r="R105" s="134"/>
    </row>
    <row r="106" spans="1:18" s="227" customFormat="1" x14ac:dyDescent="0.2">
      <c r="A106" s="134"/>
      <c r="B106" s="134"/>
      <c r="C106" s="134"/>
      <c r="D106" s="134"/>
      <c r="E106" s="134"/>
      <c r="F106" s="134"/>
      <c r="G106" s="134"/>
      <c r="H106" s="397"/>
      <c r="I106" s="397"/>
      <c r="J106" s="134"/>
      <c r="K106" s="134"/>
      <c r="L106" s="134"/>
      <c r="M106" s="134"/>
      <c r="N106" s="134"/>
      <c r="O106" s="134"/>
      <c r="P106" s="134"/>
      <c r="Q106" s="134"/>
      <c r="R106" s="134"/>
    </row>
    <row r="107" spans="1:18" s="227" customFormat="1" x14ac:dyDescent="0.2">
      <c r="A107" s="134"/>
      <c r="B107" s="134"/>
      <c r="C107" s="134"/>
      <c r="D107" s="134"/>
      <c r="E107" s="134"/>
      <c r="F107" s="134"/>
      <c r="G107" s="134"/>
      <c r="H107" s="397"/>
      <c r="I107" s="397"/>
      <c r="J107" s="134"/>
      <c r="K107" s="134"/>
      <c r="L107" s="134"/>
      <c r="M107" s="134"/>
      <c r="N107" s="134"/>
      <c r="O107" s="134"/>
      <c r="P107" s="134"/>
      <c r="Q107" s="134"/>
      <c r="R107" s="134"/>
    </row>
    <row r="108" spans="1:18" s="227" customFormat="1" x14ac:dyDescent="0.2">
      <c r="A108" s="134"/>
      <c r="B108" s="134"/>
      <c r="C108" s="134"/>
      <c r="D108" s="134"/>
      <c r="E108" s="134"/>
      <c r="F108" s="134"/>
      <c r="G108" s="134"/>
      <c r="H108" s="397"/>
      <c r="I108" s="397"/>
      <c r="J108" s="134"/>
      <c r="K108" s="134"/>
      <c r="L108" s="134"/>
      <c r="M108" s="134"/>
      <c r="N108" s="134"/>
      <c r="O108" s="134"/>
      <c r="P108" s="134"/>
      <c r="Q108" s="134"/>
      <c r="R108" s="134"/>
    </row>
    <row r="109" spans="1:18" s="227" customFormat="1" x14ac:dyDescent="0.2">
      <c r="A109" s="134"/>
      <c r="B109" s="134"/>
      <c r="C109" s="134"/>
      <c r="D109" s="134"/>
      <c r="E109" s="134"/>
      <c r="F109" s="134"/>
      <c r="G109" s="134"/>
      <c r="H109" s="397"/>
      <c r="I109" s="397"/>
      <c r="J109" s="134"/>
      <c r="K109" s="134"/>
      <c r="L109" s="134"/>
      <c r="M109" s="134"/>
      <c r="N109" s="134"/>
      <c r="O109" s="134"/>
      <c r="P109" s="134"/>
      <c r="Q109" s="134"/>
      <c r="R109" s="134"/>
    </row>
    <row r="110" spans="1:18" s="227" customFormat="1" x14ac:dyDescent="0.2">
      <c r="A110" s="134"/>
      <c r="B110" s="134"/>
      <c r="C110" s="134"/>
      <c r="D110" s="134"/>
      <c r="E110" s="134"/>
      <c r="F110" s="134"/>
      <c r="G110" s="134"/>
      <c r="H110" s="397"/>
      <c r="I110" s="397"/>
      <c r="J110" s="134"/>
      <c r="K110" s="134"/>
      <c r="L110" s="134"/>
      <c r="M110" s="134"/>
      <c r="N110" s="134"/>
      <c r="O110" s="134"/>
      <c r="P110" s="134"/>
      <c r="Q110" s="134"/>
      <c r="R110" s="134"/>
    </row>
    <row r="111" spans="1:18" s="227" customFormat="1" x14ac:dyDescent="0.2">
      <c r="A111" s="134"/>
      <c r="B111" s="134"/>
      <c r="C111" s="134"/>
      <c r="D111" s="134"/>
      <c r="E111" s="134"/>
      <c r="F111" s="134"/>
      <c r="G111" s="134"/>
      <c r="H111" s="397"/>
      <c r="I111" s="397"/>
      <c r="J111" s="134"/>
      <c r="K111" s="134"/>
      <c r="L111" s="134"/>
      <c r="M111" s="134"/>
      <c r="N111" s="134"/>
      <c r="O111" s="134"/>
      <c r="P111" s="134"/>
      <c r="Q111" s="134"/>
      <c r="R111" s="134"/>
    </row>
    <row r="112" spans="1:18" s="227" customFormat="1" x14ac:dyDescent="0.2">
      <c r="A112" s="134"/>
      <c r="B112" s="134"/>
      <c r="C112" s="134"/>
      <c r="D112" s="134"/>
      <c r="E112" s="134"/>
      <c r="F112" s="134"/>
      <c r="G112" s="134"/>
      <c r="H112" s="397"/>
      <c r="I112" s="397"/>
      <c r="J112" s="134"/>
      <c r="K112" s="134"/>
      <c r="L112" s="134"/>
      <c r="M112" s="134"/>
      <c r="N112" s="134"/>
      <c r="O112" s="134"/>
      <c r="P112" s="134"/>
      <c r="Q112" s="134"/>
      <c r="R112" s="134"/>
    </row>
    <row r="113" spans="1:18" s="227" customFormat="1" x14ac:dyDescent="0.2">
      <c r="A113" s="134"/>
      <c r="B113" s="134"/>
      <c r="C113" s="134"/>
      <c r="D113" s="134"/>
      <c r="E113" s="134"/>
      <c r="F113" s="134"/>
      <c r="G113" s="134"/>
      <c r="H113" s="397"/>
      <c r="I113" s="397"/>
      <c r="J113" s="134"/>
      <c r="K113" s="134"/>
      <c r="L113" s="134"/>
      <c r="M113" s="134"/>
      <c r="N113" s="134"/>
      <c r="O113" s="134"/>
      <c r="P113" s="134"/>
      <c r="Q113" s="134"/>
      <c r="R113" s="134"/>
    </row>
    <row r="114" spans="1:18" s="227" customFormat="1" x14ac:dyDescent="0.2">
      <c r="A114" s="134"/>
      <c r="B114" s="134"/>
      <c r="C114" s="134"/>
      <c r="D114" s="134"/>
      <c r="E114" s="134"/>
      <c r="F114" s="134"/>
      <c r="G114" s="134"/>
      <c r="H114" s="397"/>
      <c r="I114" s="397"/>
      <c r="J114" s="134"/>
      <c r="K114" s="134"/>
      <c r="L114" s="134"/>
      <c r="M114" s="134"/>
      <c r="N114" s="134"/>
      <c r="O114" s="134"/>
      <c r="P114" s="134"/>
      <c r="Q114" s="134"/>
      <c r="R114" s="134"/>
    </row>
    <row r="115" spans="1:18" s="227" customFormat="1" x14ac:dyDescent="0.2">
      <c r="A115" s="134"/>
      <c r="B115" s="134"/>
      <c r="C115" s="134"/>
      <c r="D115" s="134"/>
      <c r="E115" s="134"/>
      <c r="F115" s="134"/>
      <c r="G115" s="134"/>
      <c r="H115" s="397"/>
      <c r="I115" s="397"/>
      <c r="J115" s="134"/>
      <c r="K115" s="134"/>
      <c r="L115" s="134"/>
      <c r="M115" s="134"/>
      <c r="N115" s="134"/>
      <c r="O115" s="134"/>
      <c r="P115" s="134"/>
      <c r="Q115" s="134"/>
      <c r="R115" s="134"/>
    </row>
    <row r="116" spans="1:18" s="227" customFormat="1" x14ac:dyDescent="0.2">
      <c r="A116" s="134"/>
      <c r="B116" s="134"/>
      <c r="C116" s="134"/>
      <c r="D116" s="134"/>
      <c r="E116" s="134"/>
      <c r="F116" s="134"/>
      <c r="G116" s="134"/>
      <c r="H116" s="397"/>
      <c r="I116" s="397"/>
      <c r="J116" s="134"/>
      <c r="K116" s="134"/>
      <c r="L116" s="134"/>
      <c r="M116" s="134"/>
      <c r="N116" s="134"/>
      <c r="O116" s="134"/>
      <c r="P116" s="134"/>
      <c r="Q116" s="134"/>
      <c r="R116" s="134"/>
    </row>
    <row r="117" spans="1:18" s="227" customFormat="1" x14ac:dyDescent="0.2">
      <c r="A117" s="134"/>
      <c r="B117" s="134"/>
      <c r="C117" s="134"/>
      <c r="D117" s="134"/>
      <c r="E117" s="134"/>
      <c r="F117" s="134"/>
      <c r="G117" s="134"/>
      <c r="H117" s="397"/>
      <c r="I117" s="397"/>
      <c r="J117" s="134"/>
      <c r="K117" s="134"/>
      <c r="L117" s="134"/>
      <c r="M117" s="134"/>
      <c r="N117" s="134"/>
      <c r="O117" s="134"/>
      <c r="P117" s="134"/>
      <c r="Q117" s="134"/>
      <c r="R117" s="134"/>
    </row>
    <row r="118" spans="1:18" s="227" customFormat="1" x14ac:dyDescent="0.2">
      <c r="A118" s="134"/>
      <c r="B118" s="134"/>
      <c r="C118" s="134"/>
      <c r="D118" s="134"/>
      <c r="E118" s="134"/>
      <c r="F118" s="134"/>
      <c r="G118" s="134"/>
      <c r="H118" s="397"/>
      <c r="I118" s="397"/>
      <c r="J118" s="134"/>
      <c r="K118" s="134"/>
      <c r="L118" s="134"/>
      <c r="M118" s="134"/>
      <c r="N118" s="134"/>
      <c r="O118" s="134"/>
      <c r="P118" s="134"/>
      <c r="Q118" s="134"/>
      <c r="R118" s="134"/>
    </row>
    <row r="119" spans="1:18" s="227" customFormat="1" x14ac:dyDescent="0.2">
      <c r="A119" s="134"/>
      <c r="B119" s="134"/>
      <c r="C119" s="134"/>
      <c r="D119" s="134"/>
      <c r="E119" s="134"/>
      <c r="F119" s="134"/>
      <c r="G119" s="134"/>
      <c r="H119" s="397"/>
      <c r="I119" s="397"/>
      <c r="J119" s="134"/>
      <c r="K119" s="134"/>
      <c r="L119" s="134"/>
      <c r="M119" s="134"/>
      <c r="N119" s="134"/>
      <c r="O119" s="134"/>
      <c r="P119" s="134"/>
      <c r="Q119" s="134"/>
      <c r="R119" s="134"/>
    </row>
    <row r="120" spans="1:18" s="227" customFormat="1" x14ac:dyDescent="0.2">
      <c r="A120" s="134"/>
      <c r="B120" s="134"/>
      <c r="C120" s="134"/>
      <c r="D120" s="134"/>
      <c r="E120" s="134"/>
      <c r="F120" s="134"/>
      <c r="G120" s="134"/>
      <c r="H120" s="397"/>
      <c r="I120" s="397"/>
      <c r="J120" s="134"/>
      <c r="K120" s="134"/>
      <c r="L120" s="134"/>
      <c r="M120" s="134"/>
      <c r="N120" s="134"/>
      <c r="O120" s="134"/>
      <c r="P120" s="134"/>
      <c r="Q120" s="134"/>
      <c r="R120" s="134"/>
    </row>
    <row r="121" spans="1:18" s="227" customFormat="1" x14ac:dyDescent="0.2">
      <c r="A121" s="134"/>
      <c r="B121" s="134"/>
      <c r="C121" s="134"/>
      <c r="D121" s="134"/>
      <c r="E121" s="134"/>
      <c r="F121" s="134"/>
      <c r="G121" s="134"/>
      <c r="H121" s="397"/>
      <c r="I121" s="397"/>
      <c r="J121" s="134"/>
      <c r="K121" s="134"/>
      <c r="L121" s="134"/>
      <c r="M121" s="134"/>
      <c r="N121" s="134"/>
      <c r="O121" s="134"/>
      <c r="P121" s="134"/>
      <c r="Q121" s="134"/>
      <c r="R121" s="134"/>
    </row>
    <row r="122" spans="1:18" s="227" customFormat="1" x14ac:dyDescent="0.2">
      <c r="A122" s="134"/>
      <c r="B122" s="134"/>
      <c r="C122" s="134"/>
      <c r="D122" s="134"/>
      <c r="E122" s="134"/>
      <c r="F122" s="134"/>
      <c r="G122" s="134"/>
      <c r="H122" s="397"/>
      <c r="I122" s="397"/>
      <c r="J122" s="134"/>
      <c r="K122" s="134"/>
      <c r="L122" s="134"/>
      <c r="M122" s="134"/>
      <c r="N122" s="134"/>
      <c r="O122" s="134"/>
      <c r="P122" s="134"/>
      <c r="Q122" s="134"/>
      <c r="R122" s="134"/>
    </row>
    <row r="123" spans="1:18" s="227" customFormat="1" x14ac:dyDescent="0.2">
      <c r="A123" s="134"/>
      <c r="B123" s="134"/>
      <c r="C123" s="134"/>
      <c r="D123" s="134"/>
      <c r="E123" s="134"/>
      <c r="F123" s="134"/>
      <c r="G123" s="134"/>
      <c r="H123" s="397"/>
      <c r="I123" s="397"/>
      <c r="J123" s="134"/>
      <c r="K123" s="134"/>
      <c r="L123" s="134"/>
      <c r="M123" s="134"/>
      <c r="N123" s="134"/>
      <c r="O123" s="134"/>
      <c r="P123" s="134"/>
      <c r="Q123" s="134"/>
      <c r="R123" s="134"/>
    </row>
    <row r="124" spans="1:18" s="227" customFormat="1" x14ac:dyDescent="0.2">
      <c r="A124" s="134"/>
      <c r="B124" s="134"/>
      <c r="C124" s="134"/>
      <c r="D124" s="134"/>
      <c r="E124" s="134"/>
      <c r="F124" s="134"/>
      <c r="G124" s="134"/>
      <c r="H124" s="397"/>
      <c r="I124" s="397"/>
      <c r="J124" s="134"/>
      <c r="K124" s="134"/>
      <c r="L124" s="134"/>
      <c r="M124" s="134"/>
      <c r="N124" s="134"/>
      <c r="O124" s="134"/>
      <c r="P124" s="134"/>
      <c r="Q124" s="134"/>
      <c r="R124" s="134"/>
    </row>
    <row r="125" spans="1:18" s="227" customFormat="1" x14ac:dyDescent="0.2">
      <c r="A125" s="134"/>
      <c r="B125" s="134"/>
      <c r="C125" s="134"/>
      <c r="D125" s="134"/>
      <c r="E125" s="134"/>
      <c r="F125" s="134"/>
      <c r="G125" s="134"/>
      <c r="H125" s="397"/>
      <c r="I125" s="397"/>
      <c r="J125" s="134"/>
      <c r="K125" s="134"/>
      <c r="L125" s="134"/>
      <c r="M125" s="134"/>
      <c r="N125" s="134"/>
      <c r="O125" s="134"/>
      <c r="P125" s="134"/>
      <c r="Q125" s="134"/>
      <c r="R125" s="134"/>
    </row>
    <row r="126" spans="1:18" s="227" customFormat="1" x14ac:dyDescent="0.2">
      <c r="A126" s="134"/>
      <c r="B126" s="134"/>
      <c r="C126" s="134"/>
      <c r="D126" s="134"/>
      <c r="E126" s="134"/>
      <c r="F126" s="134"/>
      <c r="G126" s="134"/>
      <c r="H126" s="397"/>
      <c r="I126" s="397"/>
      <c r="J126" s="134"/>
      <c r="K126" s="134"/>
      <c r="L126" s="134"/>
      <c r="M126" s="134"/>
      <c r="N126" s="134"/>
      <c r="O126" s="134"/>
      <c r="P126" s="134"/>
      <c r="Q126" s="134"/>
      <c r="R126" s="134"/>
    </row>
    <row r="127" spans="1:18" s="227" customFormat="1" x14ac:dyDescent="0.2">
      <c r="A127" s="134"/>
      <c r="B127" s="134"/>
      <c r="C127" s="134"/>
      <c r="D127" s="134"/>
      <c r="E127" s="134"/>
      <c r="F127" s="134"/>
      <c r="G127" s="134"/>
      <c r="H127" s="397"/>
      <c r="I127" s="397"/>
      <c r="J127" s="134"/>
      <c r="K127" s="134"/>
      <c r="L127" s="134"/>
      <c r="M127" s="134"/>
      <c r="N127" s="134"/>
      <c r="O127" s="134"/>
      <c r="P127" s="134"/>
      <c r="Q127" s="134"/>
      <c r="R127" s="134"/>
    </row>
    <row r="128" spans="1:18" s="227" customFormat="1" x14ac:dyDescent="0.2">
      <c r="A128" s="134"/>
      <c r="B128" s="134"/>
      <c r="C128" s="134"/>
      <c r="D128" s="134"/>
      <c r="E128" s="134"/>
      <c r="F128" s="134"/>
      <c r="G128" s="134"/>
      <c r="H128" s="397"/>
      <c r="I128" s="397"/>
      <c r="J128" s="134"/>
      <c r="K128" s="134"/>
      <c r="L128" s="134"/>
      <c r="M128" s="134"/>
      <c r="N128" s="134"/>
      <c r="O128" s="134"/>
      <c r="P128" s="134"/>
      <c r="Q128" s="134"/>
      <c r="R128" s="134"/>
    </row>
    <row r="129" spans="1:18" s="227" customFormat="1" x14ac:dyDescent="0.2">
      <c r="A129" s="134"/>
      <c r="B129" s="134"/>
      <c r="C129" s="134"/>
      <c r="D129" s="134"/>
      <c r="E129" s="134"/>
      <c r="F129" s="134"/>
      <c r="G129" s="134"/>
      <c r="H129" s="397"/>
      <c r="I129" s="397"/>
      <c r="J129" s="134"/>
      <c r="K129" s="134"/>
      <c r="L129" s="134"/>
      <c r="M129" s="134"/>
      <c r="N129" s="134"/>
      <c r="O129" s="134"/>
      <c r="P129" s="134"/>
      <c r="Q129" s="134"/>
      <c r="R129" s="134"/>
    </row>
    <row r="130" spans="1:18" s="227" customFormat="1" x14ac:dyDescent="0.2">
      <c r="A130" s="134"/>
      <c r="B130" s="134"/>
      <c r="C130" s="134"/>
      <c r="D130" s="134"/>
      <c r="E130" s="134"/>
      <c r="F130" s="134"/>
      <c r="G130" s="134"/>
      <c r="H130" s="397"/>
      <c r="I130" s="397"/>
      <c r="J130" s="134"/>
      <c r="K130" s="134"/>
      <c r="L130" s="134"/>
      <c r="M130" s="134"/>
      <c r="N130" s="134"/>
      <c r="O130" s="134"/>
      <c r="P130" s="134"/>
      <c r="Q130" s="134"/>
      <c r="R130" s="134"/>
    </row>
    <row r="131" spans="1:18" s="227" customFormat="1" x14ac:dyDescent="0.2">
      <c r="A131" s="134"/>
      <c r="B131" s="134"/>
      <c r="C131" s="134"/>
      <c r="D131" s="134"/>
      <c r="E131" s="134"/>
      <c r="F131" s="134"/>
      <c r="G131" s="134"/>
      <c r="H131" s="397"/>
      <c r="I131" s="397"/>
      <c r="J131" s="134"/>
      <c r="K131" s="134"/>
      <c r="L131" s="134"/>
      <c r="M131" s="134"/>
      <c r="N131" s="134"/>
      <c r="O131" s="134"/>
      <c r="P131" s="134"/>
      <c r="Q131" s="134"/>
      <c r="R131" s="134"/>
    </row>
    <row r="132" spans="1:18" s="227" customFormat="1" x14ac:dyDescent="0.2">
      <c r="A132" s="134"/>
      <c r="B132" s="134"/>
      <c r="C132" s="134"/>
      <c r="D132" s="134"/>
      <c r="E132" s="134"/>
      <c r="F132" s="134"/>
      <c r="G132" s="134"/>
      <c r="H132" s="397"/>
      <c r="I132" s="397"/>
      <c r="J132" s="134"/>
      <c r="K132" s="134"/>
      <c r="L132" s="134"/>
      <c r="M132" s="134"/>
      <c r="N132" s="134"/>
      <c r="O132" s="134"/>
      <c r="P132" s="134"/>
      <c r="Q132" s="134"/>
      <c r="R132" s="134"/>
    </row>
    <row r="133" spans="1:18" s="227" customFormat="1" x14ac:dyDescent="0.2">
      <c r="A133" s="134"/>
      <c r="B133" s="134"/>
      <c r="C133" s="134"/>
      <c r="D133" s="134"/>
      <c r="E133" s="134"/>
      <c r="F133" s="134"/>
      <c r="G133" s="134"/>
      <c r="H133" s="397"/>
      <c r="I133" s="397"/>
      <c r="J133" s="134"/>
      <c r="K133" s="134"/>
      <c r="L133" s="134"/>
      <c r="M133" s="134"/>
      <c r="N133" s="134"/>
      <c r="O133" s="134"/>
      <c r="P133" s="134"/>
      <c r="Q133" s="134"/>
      <c r="R133" s="134"/>
    </row>
    <row r="134" spans="1:18" s="227" customFormat="1" x14ac:dyDescent="0.2">
      <c r="A134" s="134"/>
      <c r="B134" s="134"/>
      <c r="C134" s="134"/>
      <c r="D134" s="134"/>
      <c r="E134" s="134"/>
      <c r="F134" s="134"/>
      <c r="G134" s="134"/>
      <c r="H134" s="397"/>
      <c r="I134" s="397"/>
      <c r="J134" s="134"/>
      <c r="K134" s="134"/>
      <c r="L134" s="134"/>
      <c r="M134" s="134"/>
      <c r="N134" s="134"/>
      <c r="O134" s="134"/>
      <c r="P134" s="134"/>
      <c r="Q134" s="134"/>
      <c r="R134" s="134"/>
    </row>
    <row r="135" spans="1:18" s="227" customFormat="1" x14ac:dyDescent="0.2">
      <c r="A135" s="134"/>
      <c r="B135" s="134"/>
      <c r="C135" s="134"/>
      <c r="D135" s="134"/>
      <c r="E135" s="134"/>
      <c r="F135" s="134"/>
      <c r="G135" s="134"/>
      <c r="H135" s="397"/>
      <c r="I135" s="397"/>
      <c r="J135" s="134"/>
      <c r="K135" s="134"/>
      <c r="L135" s="134"/>
      <c r="M135" s="134"/>
      <c r="N135" s="134"/>
      <c r="O135" s="134"/>
      <c r="P135" s="134"/>
      <c r="Q135" s="134"/>
      <c r="R135" s="134"/>
    </row>
    <row r="136" spans="1:18" s="227" customFormat="1" x14ac:dyDescent="0.2">
      <c r="A136" s="134"/>
      <c r="B136" s="134"/>
      <c r="C136" s="134"/>
      <c r="D136" s="134"/>
      <c r="E136" s="134"/>
      <c r="F136" s="134"/>
      <c r="G136" s="134"/>
      <c r="H136" s="397"/>
      <c r="I136" s="397"/>
      <c r="J136" s="134"/>
      <c r="K136" s="134"/>
      <c r="L136" s="134"/>
      <c r="M136" s="134"/>
      <c r="N136" s="134"/>
      <c r="O136" s="134"/>
      <c r="P136" s="134"/>
      <c r="Q136" s="134"/>
      <c r="R136" s="134"/>
    </row>
    <row r="137" spans="1:18" s="227" customFormat="1" x14ac:dyDescent="0.2">
      <c r="A137" s="134"/>
      <c r="B137" s="134"/>
      <c r="C137" s="134"/>
      <c r="D137" s="134"/>
      <c r="E137" s="134"/>
      <c r="F137" s="134"/>
      <c r="G137" s="134"/>
      <c r="H137" s="397"/>
      <c r="I137" s="397"/>
      <c r="J137" s="134"/>
      <c r="K137" s="134"/>
      <c r="L137" s="134"/>
      <c r="M137" s="134"/>
      <c r="N137" s="134"/>
      <c r="O137" s="134"/>
      <c r="P137" s="134"/>
      <c r="Q137" s="134"/>
      <c r="R137" s="134"/>
    </row>
    <row r="138" spans="1:18" s="227" customFormat="1" x14ac:dyDescent="0.2">
      <c r="A138" s="134"/>
      <c r="B138" s="134"/>
      <c r="C138" s="134"/>
      <c r="D138" s="134"/>
      <c r="E138" s="134"/>
      <c r="F138" s="134"/>
      <c r="G138" s="134"/>
      <c r="H138" s="397"/>
      <c r="I138" s="397"/>
      <c r="J138" s="134"/>
      <c r="K138" s="134"/>
      <c r="L138" s="134"/>
      <c r="M138" s="134"/>
      <c r="N138" s="134"/>
      <c r="O138" s="134"/>
      <c r="P138" s="134"/>
      <c r="Q138" s="134"/>
      <c r="R138" s="134"/>
    </row>
    <row r="139" spans="1:18" s="227" customFormat="1" x14ac:dyDescent="0.2">
      <c r="A139" s="134"/>
      <c r="B139" s="134"/>
      <c r="C139" s="134"/>
      <c r="D139" s="134"/>
      <c r="E139" s="134"/>
      <c r="F139" s="134"/>
      <c r="G139" s="134"/>
      <c r="H139" s="397"/>
      <c r="I139" s="397"/>
      <c r="J139" s="134"/>
      <c r="K139" s="134"/>
      <c r="L139" s="134"/>
      <c r="M139" s="134"/>
      <c r="N139" s="134"/>
      <c r="O139" s="134"/>
      <c r="P139" s="134"/>
      <c r="Q139" s="134"/>
      <c r="R139" s="134"/>
    </row>
    <row r="140" spans="1:18" s="227" customFormat="1" x14ac:dyDescent="0.2">
      <c r="A140" s="134"/>
      <c r="B140" s="134"/>
      <c r="C140" s="134"/>
      <c r="D140" s="134"/>
      <c r="E140" s="134"/>
      <c r="F140" s="134"/>
      <c r="G140" s="134"/>
      <c r="H140" s="397"/>
      <c r="I140" s="397"/>
      <c r="J140" s="134"/>
      <c r="K140" s="134"/>
      <c r="L140" s="134"/>
      <c r="M140" s="134"/>
      <c r="N140" s="134"/>
      <c r="O140" s="134"/>
      <c r="P140" s="134"/>
      <c r="Q140" s="134"/>
      <c r="R140" s="134"/>
    </row>
    <row r="141" spans="1:18" s="227" customFormat="1" x14ac:dyDescent="0.2">
      <c r="A141" s="134"/>
      <c r="B141" s="134"/>
      <c r="C141" s="134"/>
      <c r="D141" s="134"/>
      <c r="E141" s="134"/>
      <c r="F141" s="134"/>
      <c r="G141" s="134"/>
      <c r="H141" s="397"/>
      <c r="I141" s="397"/>
      <c r="J141" s="134"/>
      <c r="K141" s="134"/>
      <c r="L141" s="134"/>
      <c r="M141" s="134"/>
      <c r="N141" s="134"/>
      <c r="O141" s="134"/>
      <c r="P141" s="134"/>
      <c r="Q141" s="134"/>
      <c r="R141" s="134"/>
    </row>
    <row r="142" spans="1:18" s="227" customFormat="1" x14ac:dyDescent="0.2">
      <c r="A142" s="134"/>
      <c r="B142" s="134"/>
      <c r="C142" s="134"/>
      <c r="D142" s="134"/>
      <c r="E142" s="134"/>
      <c r="F142" s="134"/>
      <c r="G142" s="134"/>
      <c r="H142" s="397"/>
      <c r="I142" s="397"/>
      <c r="J142" s="134"/>
      <c r="K142" s="134"/>
      <c r="L142" s="134"/>
      <c r="M142" s="134"/>
      <c r="N142" s="134"/>
      <c r="O142" s="134"/>
      <c r="P142" s="134"/>
      <c r="Q142" s="134"/>
      <c r="R142" s="134"/>
    </row>
    <row r="143" spans="1:18" s="227" customFormat="1" x14ac:dyDescent="0.2">
      <c r="A143" s="134"/>
      <c r="B143" s="134"/>
      <c r="C143" s="134"/>
      <c r="D143" s="134"/>
      <c r="E143" s="134"/>
      <c r="F143" s="134"/>
      <c r="G143" s="134"/>
      <c r="H143" s="397"/>
      <c r="I143" s="397"/>
      <c r="J143" s="134"/>
      <c r="K143" s="134"/>
      <c r="L143" s="134"/>
      <c r="M143" s="134"/>
      <c r="N143" s="134"/>
      <c r="O143" s="134"/>
      <c r="P143" s="134"/>
      <c r="Q143" s="134"/>
      <c r="R143" s="134"/>
    </row>
    <row r="144" spans="1:18" s="227" customFormat="1" x14ac:dyDescent="0.2">
      <c r="A144" s="134"/>
      <c r="B144" s="134"/>
      <c r="C144" s="134"/>
      <c r="D144" s="134"/>
      <c r="E144" s="134"/>
      <c r="F144" s="134"/>
      <c r="G144" s="134"/>
      <c r="H144" s="397"/>
      <c r="I144" s="397"/>
      <c r="J144" s="134"/>
      <c r="K144" s="134"/>
      <c r="L144" s="134"/>
      <c r="M144" s="134"/>
      <c r="N144" s="134"/>
      <c r="O144" s="134"/>
      <c r="P144" s="134"/>
      <c r="Q144" s="134"/>
      <c r="R144" s="134"/>
    </row>
    <row r="145" spans="1:18" s="227" customFormat="1" x14ac:dyDescent="0.2">
      <c r="A145" s="134"/>
      <c r="B145" s="134"/>
      <c r="C145" s="134"/>
      <c r="D145" s="134"/>
      <c r="E145" s="134"/>
      <c r="F145" s="134"/>
      <c r="G145" s="134"/>
      <c r="H145" s="397"/>
      <c r="I145" s="397"/>
      <c r="J145" s="134"/>
      <c r="K145" s="134"/>
      <c r="L145" s="134"/>
      <c r="M145" s="134"/>
      <c r="N145" s="134"/>
      <c r="O145" s="134"/>
      <c r="P145" s="134"/>
      <c r="Q145" s="134"/>
      <c r="R145" s="134"/>
    </row>
    <row r="146" spans="1:18" s="227" customFormat="1" x14ac:dyDescent="0.2">
      <c r="A146" s="134"/>
      <c r="B146" s="134"/>
      <c r="C146" s="134"/>
      <c r="D146" s="134"/>
      <c r="E146" s="134"/>
      <c r="F146" s="134"/>
      <c r="G146" s="134"/>
      <c r="H146" s="397"/>
      <c r="I146" s="397"/>
      <c r="J146" s="134"/>
      <c r="K146" s="134"/>
      <c r="L146" s="134"/>
      <c r="M146" s="134"/>
      <c r="N146" s="134"/>
      <c r="O146" s="134"/>
      <c r="P146" s="134"/>
      <c r="Q146" s="134"/>
      <c r="R146" s="134"/>
    </row>
    <row r="147" spans="1:18" s="227" customFormat="1" x14ac:dyDescent="0.2">
      <c r="A147" s="134"/>
      <c r="B147" s="134"/>
      <c r="C147" s="134"/>
      <c r="D147" s="134"/>
      <c r="E147" s="134"/>
      <c r="F147" s="134"/>
      <c r="G147" s="134"/>
      <c r="H147" s="397"/>
      <c r="I147" s="397"/>
      <c r="J147" s="134"/>
      <c r="K147" s="134"/>
      <c r="L147" s="134"/>
      <c r="M147" s="134"/>
      <c r="N147" s="134"/>
      <c r="O147" s="134"/>
      <c r="P147" s="134"/>
      <c r="Q147" s="134"/>
      <c r="R147" s="134"/>
    </row>
    <row r="148" spans="1:18" s="227" customFormat="1" x14ac:dyDescent="0.2">
      <c r="A148" s="134"/>
      <c r="B148" s="134"/>
      <c r="C148" s="134"/>
      <c r="D148" s="134"/>
      <c r="E148" s="134"/>
      <c r="F148" s="134"/>
      <c r="G148" s="134"/>
      <c r="H148" s="397"/>
      <c r="I148" s="397"/>
      <c r="J148" s="134"/>
      <c r="K148" s="134"/>
      <c r="L148" s="134"/>
      <c r="M148" s="134"/>
      <c r="N148" s="134"/>
      <c r="O148" s="134"/>
      <c r="P148" s="134"/>
      <c r="Q148" s="134"/>
      <c r="R148" s="134"/>
    </row>
    <row r="149" spans="1:18" s="227" customFormat="1" x14ac:dyDescent="0.2">
      <c r="A149" s="134"/>
      <c r="B149" s="134"/>
      <c r="C149" s="134"/>
      <c r="D149" s="134"/>
      <c r="E149" s="134"/>
      <c r="F149" s="134"/>
      <c r="G149" s="134"/>
      <c r="H149" s="397"/>
      <c r="I149" s="397"/>
      <c r="J149" s="134"/>
      <c r="K149" s="134"/>
      <c r="L149" s="134"/>
      <c r="M149" s="134"/>
      <c r="N149" s="134"/>
      <c r="O149" s="134"/>
      <c r="P149" s="134"/>
      <c r="Q149" s="134"/>
      <c r="R149" s="134"/>
    </row>
    <row r="150" spans="1:18" s="227" customFormat="1" x14ac:dyDescent="0.2">
      <c r="A150" s="134"/>
      <c r="B150" s="134"/>
      <c r="C150" s="134"/>
      <c r="D150" s="134"/>
      <c r="E150" s="134"/>
      <c r="F150" s="134"/>
      <c r="G150" s="134"/>
      <c r="H150" s="397"/>
      <c r="I150" s="397"/>
      <c r="J150" s="134"/>
      <c r="K150" s="134"/>
      <c r="L150" s="134"/>
      <c r="M150" s="134"/>
      <c r="N150" s="134"/>
      <c r="O150" s="134"/>
      <c r="P150" s="134"/>
      <c r="Q150" s="134"/>
      <c r="R150" s="134"/>
    </row>
    <row r="151" spans="1:18" s="227" customFormat="1" x14ac:dyDescent="0.2">
      <c r="A151" s="134"/>
      <c r="B151" s="134"/>
      <c r="C151" s="134"/>
      <c r="D151" s="134"/>
      <c r="E151" s="134"/>
      <c r="F151" s="134"/>
      <c r="G151" s="134"/>
      <c r="H151" s="397"/>
      <c r="I151" s="397"/>
      <c r="J151" s="134"/>
      <c r="K151" s="134"/>
      <c r="L151" s="134"/>
      <c r="M151" s="134"/>
      <c r="N151" s="134"/>
      <c r="O151" s="134"/>
      <c r="P151" s="134"/>
      <c r="Q151" s="134"/>
      <c r="R151" s="134"/>
    </row>
    <row r="152" spans="1:18" s="227" customFormat="1" x14ac:dyDescent="0.2">
      <c r="A152" s="134"/>
      <c r="B152" s="134"/>
      <c r="C152" s="134"/>
      <c r="D152" s="134"/>
      <c r="E152" s="134"/>
      <c r="F152" s="134"/>
      <c r="G152" s="134"/>
      <c r="H152" s="397"/>
      <c r="I152" s="397"/>
      <c r="J152" s="134"/>
      <c r="K152" s="134"/>
      <c r="L152" s="134"/>
      <c r="M152" s="134"/>
      <c r="N152" s="134"/>
      <c r="O152" s="134"/>
      <c r="P152" s="134"/>
      <c r="Q152" s="134"/>
      <c r="R152" s="134"/>
    </row>
    <row r="153" spans="1:18" s="227" customFormat="1" x14ac:dyDescent="0.2">
      <c r="A153" s="134"/>
      <c r="B153" s="134"/>
      <c r="C153" s="134"/>
      <c r="D153" s="134"/>
      <c r="E153" s="134"/>
      <c r="F153" s="134"/>
      <c r="G153" s="134"/>
      <c r="H153" s="397"/>
      <c r="I153" s="397"/>
      <c r="J153" s="134"/>
      <c r="K153" s="134"/>
      <c r="L153" s="134"/>
      <c r="M153" s="134"/>
      <c r="N153" s="134"/>
      <c r="O153" s="134"/>
      <c r="P153" s="134"/>
      <c r="Q153" s="134"/>
      <c r="R153" s="134"/>
    </row>
    <row r="154" spans="1:18" s="227" customFormat="1" x14ac:dyDescent="0.2">
      <c r="A154" s="134"/>
      <c r="B154" s="134"/>
      <c r="C154" s="134"/>
      <c r="D154" s="134"/>
      <c r="E154" s="134"/>
      <c r="F154" s="134"/>
      <c r="G154" s="134"/>
      <c r="H154" s="397"/>
      <c r="I154" s="397"/>
      <c r="J154" s="134"/>
      <c r="K154" s="134"/>
      <c r="L154" s="134"/>
      <c r="M154" s="134"/>
      <c r="N154" s="134"/>
      <c r="O154" s="134"/>
      <c r="P154" s="134"/>
      <c r="Q154" s="134"/>
      <c r="R154" s="134"/>
    </row>
    <row r="155" spans="1:18" s="227" customFormat="1" x14ac:dyDescent="0.2">
      <c r="A155" s="134"/>
      <c r="B155" s="134"/>
      <c r="C155" s="134"/>
      <c r="D155" s="134"/>
      <c r="E155" s="134"/>
      <c r="F155" s="134"/>
      <c r="G155" s="134"/>
      <c r="H155" s="397"/>
      <c r="I155" s="397"/>
      <c r="J155" s="134"/>
      <c r="K155" s="134"/>
      <c r="L155" s="134"/>
      <c r="M155" s="134"/>
      <c r="N155" s="134"/>
      <c r="O155" s="134"/>
      <c r="P155" s="134"/>
      <c r="Q155" s="134"/>
      <c r="R155" s="134"/>
    </row>
    <row r="156" spans="1:18" s="227" customFormat="1" x14ac:dyDescent="0.2">
      <c r="A156" s="134"/>
      <c r="B156" s="134"/>
      <c r="C156" s="134"/>
      <c r="D156" s="134"/>
      <c r="E156" s="134"/>
      <c r="F156" s="134"/>
      <c r="G156" s="134"/>
      <c r="H156" s="397"/>
      <c r="I156" s="397"/>
      <c r="J156" s="134"/>
      <c r="K156" s="134"/>
      <c r="L156" s="134"/>
      <c r="M156" s="134"/>
      <c r="N156" s="134"/>
      <c r="O156" s="134"/>
      <c r="P156" s="134"/>
      <c r="Q156" s="134"/>
      <c r="R156" s="134"/>
    </row>
    <row r="157" spans="1:18" s="227" customFormat="1" x14ac:dyDescent="0.2">
      <c r="A157" s="134"/>
      <c r="B157" s="134"/>
      <c r="C157" s="134"/>
      <c r="D157" s="134"/>
      <c r="E157" s="134"/>
      <c r="F157" s="134"/>
      <c r="G157" s="134"/>
      <c r="H157" s="397"/>
      <c r="I157" s="397"/>
      <c r="J157" s="134"/>
      <c r="K157" s="134"/>
      <c r="L157" s="134"/>
      <c r="M157" s="134"/>
      <c r="N157" s="134"/>
      <c r="O157" s="134"/>
      <c r="P157" s="134"/>
      <c r="Q157" s="134"/>
      <c r="R157" s="134"/>
    </row>
    <row r="158" spans="1:18" s="227" customFormat="1" x14ac:dyDescent="0.2">
      <c r="A158" s="134"/>
      <c r="B158" s="134"/>
      <c r="C158" s="134"/>
      <c r="D158" s="134"/>
      <c r="E158" s="134"/>
      <c r="F158" s="134"/>
      <c r="G158" s="134"/>
      <c r="H158" s="397"/>
      <c r="I158" s="397"/>
      <c r="J158" s="134"/>
      <c r="K158" s="134"/>
      <c r="L158" s="134"/>
      <c r="M158" s="134"/>
      <c r="N158" s="134"/>
      <c r="O158" s="134"/>
      <c r="P158" s="134"/>
      <c r="Q158" s="134"/>
      <c r="R158" s="134"/>
    </row>
    <row r="159" spans="1:18" s="227" customFormat="1" x14ac:dyDescent="0.2">
      <c r="A159" s="134"/>
      <c r="B159" s="134"/>
      <c r="C159" s="134"/>
      <c r="D159" s="134"/>
      <c r="E159" s="134"/>
      <c r="F159" s="134"/>
      <c r="G159" s="134"/>
      <c r="H159" s="397"/>
      <c r="I159" s="397"/>
      <c r="J159" s="134"/>
      <c r="K159" s="134"/>
      <c r="L159" s="134"/>
      <c r="M159" s="134"/>
      <c r="N159" s="134"/>
      <c r="O159" s="134"/>
      <c r="P159" s="134"/>
      <c r="Q159" s="134"/>
      <c r="R159" s="134"/>
    </row>
    <row r="160" spans="1:18" s="227" customFormat="1" x14ac:dyDescent="0.2">
      <c r="A160" s="134"/>
      <c r="B160" s="134"/>
      <c r="C160" s="134"/>
      <c r="D160" s="134"/>
      <c r="E160" s="134"/>
      <c r="F160" s="134"/>
      <c r="G160" s="134"/>
      <c r="H160" s="397"/>
      <c r="I160" s="397"/>
      <c r="J160" s="134"/>
      <c r="K160" s="134"/>
      <c r="L160" s="134"/>
      <c r="M160" s="134"/>
      <c r="N160" s="134"/>
      <c r="O160" s="134"/>
      <c r="P160" s="134"/>
      <c r="Q160" s="134"/>
      <c r="R160" s="134"/>
    </row>
    <row r="161" spans="1:18" s="227" customFormat="1" x14ac:dyDescent="0.2">
      <c r="A161" s="134"/>
      <c r="B161" s="134"/>
      <c r="C161" s="134"/>
      <c r="D161" s="134"/>
      <c r="E161" s="134"/>
      <c r="F161" s="134"/>
      <c r="G161" s="134"/>
      <c r="H161" s="397"/>
      <c r="I161" s="397"/>
      <c r="J161" s="134"/>
      <c r="K161" s="134"/>
      <c r="L161" s="134"/>
      <c r="M161" s="134"/>
      <c r="N161" s="134"/>
      <c r="O161" s="134"/>
      <c r="P161" s="134"/>
      <c r="Q161" s="134"/>
      <c r="R161" s="134"/>
    </row>
    <row r="162" spans="1:18" s="227" customFormat="1" x14ac:dyDescent="0.2">
      <c r="A162" s="134"/>
      <c r="B162" s="134"/>
      <c r="C162" s="134"/>
      <c r="D162" s="134"/>
      <c r="E162" s="134"/>
      <c r="F162" s="134"/>
      <c r="G162" s="134"/>
      <c r="H162" s="397"/>
      <c r="I162" s="397"/>
      <c r="J162" s="134"/>
      <c r="K162" s="134"/>
      <c r="L162" s="134"/>
      <c r="M162" s="134"/>
      <c r="N162" s="134"/>
      <c r="O162" s="134"/>
      <c r="P162" s="134"/>
      <c r="Q162" s="134"/>
      <c r="R162" s="134"/>
    </row>
    <row r="163" spans="1:18" s="227" customFormat="1" x14ac:dyDescent="0.2">
      <c r="A163" s="134"/>
      <c r="B163" s="134"/>
      <c r="C163" s="134"/>
      <c r="D163" s="134"/>
      <c r="E163" s="134"/>
      <c r="F163" s="134"/>
      <c r="G163" s="134"/>
      <c r="H163" s="397"/>
      <c r="I163" s="397"/>
      <c r="J163" s="134"/>
      <c r="K163" s="134"/>
      <c r="L163" s="134"/>
      <c r="M163" s="134"/>
      <c r="N163" s="134"/>
      <c r="O163" s="134"/>
      <c r="P163" s="134"/>
      <c r="Q163" s="134"/>
      <c r="R163" s="134"/>
    </row>
    <row r="164" spans="1:18" s="227" customFormat="1" x14ac:dyDescent="0.2">
      <c r="A164" s="134"/>
      <c r="B164" s="134"/>
      <c r="C164" s="134"/>
      <c r="D164" s="134"/>
      <c r="E164" s="134"/>
      <c r="F164" s="134"/>
      <c r="G164" s="134"/>
      <c r="H164" s="397"/>
      <c r="I164" s="397"/>
      <c r="J164" s="134"/>
      <c r="K164" s="134"/>
      <c r="L164" s="134"/>
      <c r="M164" s="134"/>
      <c r="N164" s="134"/>
      <c r="O164" s="134"/>
      <c r="P164" s="134"/>
      <c r="Q164" s="134"/>
      <c r="R164" s="134"/>
    </row>
    <row r="165" spans="1:18" s="227" customFormat="1" x14ac:dyDescent="0.2">
      <c r="A165" s="134"/>
      <c r="B165" s="134"/>
      <c r="C165" s="134"/>
      <c r="D165" s="134"/>
      <c r="E165" s="134"/>
      <c r="F165" s="134"/>
      <c r="G165" s="134"/>
      <c r="H165" s="397"/>
      <c r="I165" s="397"/>
      <c r="J165" s="134"/>
      <c r="K165" s="134"/>
      <c r="L165" s="134"/>
      <c r="M165" s="134"/>
      <c r="N165" s="134"/>
      <c r="O165" s="134"/>
      <c r="P165" s="134"/>
      <c r="Q165" s="134"/>
      <c r="R165" s="134"/>
    </row>
    <row r="166" spans="1:18" s="227" customFormat="1" x14ac:dyDescent="0.2">
      <c r="A166" s="134"/>
      <c r="B166" s="134"/>
      <c r="C166" s="134"/>
      <c r="D166" s="134"/>
      <c r="E166" s="134"/>
      <c r="F166" s="134"/>
      <c r="G166" s="134"/>
      <c r="H166" s="397"/>
      <c r="I166" s="397"/>
      <c r="J166" s="134"/>
      <c r="K166" s="134"/>
      <c r="L166" s="134"/>
      <c r="M166" s="134"/>
      <c r="N166" s="134"/>
      <c r="O166" s="134"/>
      <c r="P166" s="134"/>
      <c r="Q166" s="134"/>
      <c r="R166" s="134"/>
    </row>
    <row r="167" spans="1:18" s="227" customFormat="1" x14ac:dyDescent="0.2">
      <c r="A167" s="134"/>
      <c r="B167" s="134"/>
      <c r="C167" s="134"/>
      <c r="D167" s="134"/>
      <c r="E167" s="134"/>
      <c r="F167" s="134"/>
      <c r="G167" s="134"/>
      <c r="H167" s="397"/>
      <c r="I167" s="397"/>
      <c r="J167" s="134"/>
      <c r="K167" s="134"/>
      <c r="L167" s="134"/>
      <c r="M167" s="134"/>
      <c r="N167" s="134"/>
      <c r="O167" s="134"/>
      <c r="P167" s="134"/>
      <c r="Q167" s="134"/>
      <c r="R167" s="134"/>
    </row>
    <row r="168" spans="1:18" s="227" customFormat="1" x14ac:dyDescent="0.2">
      <c r="A168" s="134"/>
      <c r="B168" s="134"/>
      <c r="C168" s="134"/>
      <c r="D168" s="134"/>
      <c r="E168" s="134"/>
      <c r="F168" s="134"/>
      <c r="G168" s="134"/>
      <c r="H168" s="397"/>
      <c r="I168" s="397"/>
      <c r="J168" s="134"/>
      <c r="K168" s="134"/>
      <c r="L168" s="134"/>
      <c r="M168" s="134"/>
      <c r="N168" s="134"/>
      <c r="O168" s="134"/>
      <c r="P168" s="134"/>
      <c r="Q168" s="134"/>
      <c r="R168" s="134"/>
    </row>
    <row r="169" spans="1:18" s="227" customFormat="1" x14ac:dyDescent="0.2">
      <c r="A169" s="134"/>
      <c r="B169" s="134"/>
      <c r="C169" s="134"/>
      <c r="D169" s="134"/>
      <c r="E169" s="134"/>
      <c r="F169" s="134"/>
      <c r="G169" s="134"/>
      <c r="H169" s="397"/>
      <c r="I169" s="397"/>
      <c r="J169" s="134"/>
      <c r="K169" s="134"/>
      <c r="L169" s="134"/>
      <c r="M169" s="134"/>
      <c r="N169" s="134"/>
      <c r="O169" s="134"/>
      <c r="P169" s="134"/>
      <c r="Q169" s="134"/>
      <c r="R169" s="134"/>
    </row>
    <row r="170" spans="1:18" s="227" customFormat="1" x14ac:dyDescent="0.2">
      <c r="A170" s="134"/>
      <c r="B170" s="134"/>
      <c r="C170" s="134"/>
      <c r="D170" s="134"/>
      <c r="E170" s="134"/>
      <c r="F170" s="134"/>
      <c r="G170" s="134"/>
      <c r="H170" s="397"/>
      <c r="I170" s="397"/>
      <c r="J170" s="134"/>
      <c r="K170" s="134"/>
      <c r="L170" s="134"/>
      <c r="M170" s="134"/>
      <c r="N170" s="134"/>
      <c r="O170" s="134"/>
      <c r="P170" s="134"/>
      <c r="Q170" s="134"/>
      <c r="R170" s="134"/>
    </row>
    <row r="171" spans="1:18" s="227" customFormat="1" x14ac:dyDescent="0.2">
      <c r="A171" s="134"/>
      <c r="B171" s="134"/>
      <c r="C171" s="134"/>
      <c r="D171" s="134"/>
      <c r="E171" s="134"/>
      <c r="F171" s="134"/>
      <c r="G171" s="134"/>
      <c r="H171" s="397"/>
      <c r="I171" s="397"/>
      <c r="J171" s="134"/>
      <c r="K171" s="134"/>
      <c r="L171" s="134"/>
      <c r="M171" s="134"/>
      <c r="N171" s="134"/>
      <c r="O171" s="134"/>
      <c r="P171" s="134"/>
      <c r="Q171" s="134"/>
      <c r="R171" s="134"/>
    </row>
    <row r="172" spans="1:18" s="227" customFormat="1" x14ac:dyDescent="0.2">
      <c r="A172" s="134"/>
      <c r="B172" s="134"/>
      <c r="C172" s="134"/>
      <c r="D172" s="134"/>
      <c r="E172" s="134"/>
      <c r="F172" s="134"/>
      <c r="G172" s="134"/>
      <c r="H172" s="397"/>
      <c r="I172" s="397"/>
      <c r="J172" s="134"/>
      <c r="K172" s="134"/>
      <c r="L172" s="134"/>
      <c r="M172" s="134"/>
      <c r="N172" s="134"/>
      <c r="O172" s="134"/>
      <c r="P172" s="134"/>
      <c r="Q172" s="134"/>
      <c r="R172" s="134"/>
    </row>
    <row r="173" spans="1:18" s="227" customFormat="1" x14ac:dyDescent="0.2">
      <c r="A173" s="134"/>
      <c r="B173" s="134"/>
      <c r="C173" s="134"/>
      <c r="D173" s="134"/>
      <c r="E173" s="134"/>
      <c r="F173" s="134"/>
      <c r="G173" s="134"/>
      <c r="H173" s="397"/>
      <c r="I173" s="397"/>
      <c r="J173" s="134"/>
      <c r="K173" s="134"/>
      <c r="L173" s="134"/>
      <c r="M173" s="134"/>
      <c r="N173" s="134"/>
      <c r="O173" s="134"/>
      <c r="P173" s="134"/>
      <c r="Q173" s="134"/>
      <c r="R173" s="134"/>
    </row>
    <row r="174" spans="1:18" s="227" customFormat="1" x14ac:dyDescent="0.2">
      <c r="A174" s="134"/>
      <c r="B174" s="134"/>
      <c r="C174" s="134"/>
      <c r="D174" s="134"/>
      <c r="E174" s="134"/>
      <c r="F174" s="134"/>
      <c r="G174" s="134"/>
      <c r="H174" s="397"/>
      <c r="I174" s="397"/>
      <c r="J174" s="134"/>
      <c r="K174" s="134"/>
      <c r="L174" s="134"/>
      <c r="M174" s="134"/>
      <c r="N174" s="134"/>
      <c r="O174" s="134"/>
      <c r="P174" s="134"/>
      <c r="Q174" s="134"/>
      <c r="R174" s="134"/>
    </row>
    <row r="175" spans="1:18" s="227" customFormat="1" x14ac:dyDescent="0.2">
      <c r="A175" s="134"/>
      <c r="B175" s="134"/>
      <c r="C175" s="134"/>
      <c r="D175" s="134"/>
      <c r="E175" s="134"/>
      <c r="F175" s="134"/>
      <c r="G175" s="134"/>
      <c r="H175" s="397"/>
      <c r="I175" s="397"/>
      <c r="J175" s="134"/>
      <c r="K175" s="134"/>
      <c r="L175" s="134"/>
      <c r="M175" s="134"/>
      <c r="N175" s="134"/>
      <c r="O175" s="134"/>
      <c r="P175" s="134"/>
      <c r="Q175" s="134"/>
      <c r="R175" s="134"/>
    </row>
    <row r="176" spans="1:18" s="227" customFormat="1" x14ac:dyDescent="0.2">
      <c r="A176" s="134"/>
      <c r="B176" s="134"/>
      <c r="C176" s="134"/>
      <c r="D176" s="134"/>
      <c r="E176" s="134"/>
      <c r="F176" s="134"/>
      <c r="G176" s="134"/>
      <c r="H176" s="397"/>
      <c r="I176" s="397"/>
      <c r="J176" s="134"/>
      <c r="K176" s="134"/>
      <c r="L176" s="134"/>
      <c r="M176" s="134"/>
      <c r="N176" s="134"/>
      <c r="O176" s="134"/>
      <c r="P176" s="134"/>
      <c r="Q176" s="134"/>
      <c r="R176" s="134"/>
    </row>
    <row r="177" spans="1:18" s="227" customFormat="1" x14ac:dyDescent="0.2">
      <c r="A177" s="134"/>
      <c r="B177" s="134"/>
      <c r="C177" s="134"/>
      <c r="D177" s="134"/>
      <c r="E177" s="134"/>
      <c r="F177" s="134"/>
      <c r="G177" s="134"/>
      <c r="H177" s="397"/>
      <c r="I177" s="397"/>
      <c r="J177" s="134"/>
      <c r="K177" s="134"/>
      <c r="L177" s="134"/>
      <c r="M177" s="134"/>
      <c r="N177" s="134"/>
      <c r="O177" s="134"/>
      <c r="P177" s="134"/>
      <c r="Q177" s="134"/>
      <c r="R177" s="134"/>
    </row>
    <row r="178" spans="1:18" s="227" customFormat="1" x14ac:dyDescent="0.2">
      <c r="A178" s="134"/>
      <c r="B178" s="134"/>
      <c r="C178" s="134"/>
      <c r="D178" s="134"/>
      <c r="E178" s="134"/>
      <c r="F178" s="134"/>
      <c r="G178" s="134"/>
      <c r="H178" s="397"/>
      <c r="I178" s="397"/>
      <c r="J178" s="134"/>
      <c r="K178" s="134"/>
      <c r="L178" s="134"/>
      <c r="M178" s="134"/>
      <c r="N178" s="134"/>
      <c r="O178" s="134"/>
      <c r="P178" s="134"/>
      <c r="Q178" s="134"/>
      <c r="R178" s="134"/>
    </row>
    <row r="179" spans="1:18" s="227" customFormat="1" x14ac:dyDescent="0.2">
      <c r="A179" s="134"/>
      <c r="B179" s="134"/>
      <c r="C179" s="134"/>
      <c r="D179" s="134"/>
      <c r="E179" s="134"/>
      <c r="F179" s="134"/>
      <c r="G179" s="134"/>
      <c r="H179" s="397"/>
      <c r="I179" s="397"/>
      <c r="J179" s="134"/>
      <c r="K179" s="134"/>
      <c r="L179" s="134"/>
      <c r="M179" s="134"/>
      <c r="N179" s="134"/>
      <c r="O179" s="134"/>
      <c r="P179" s="134"/>
      <c r="Q179" s="134"/>
      <c r="R179" s="134"/>
    </row>
    <row r="180" spans="1:18" s="227" customFormat="1" x14ac:dyDescent="0.2">
      <c r="A180" s="134"/>
      <c r="B180" s="134"/>
      <c r="C180" s="134"/>
      <c r="D180" s="134"/>
      <c r="E180" s="134"/>
      <c r="F180" s="134"/>
      <c r="G180" s="134"/>
      <c r="H180" s="397"/>
      <c r="I180" s="397"/>
      <c r="J180" s="134"/>
      <c r="K180" s="134"/>
      <c r="L180" s="134"/>
      <c r="M180" s="134"/>
      <c r="N180" s="134"/>
      <c r="O180" s="134"/>
      <c r="P180" s="134"/>
      <c r="Q180" s="134"/>
      <c r="R180" s="134"/>
    </row>
    <row r="181" spans="1:18" s="227" customFormat="1" x14ac:dyDescent="0.2">
      <c r="A181" s="134"/>
      <c r="B181" s="134"/>
      <c r="C181" s="134"/>
      <c r="D181" s="134"/>
      <c r="E181" s="134"/>
      <c r="F181" s="134"/>
      <c r="G181" s="134"/>
      <c r="H181" s="397"/>
      <c r="I181" s="397"/>
      <c r="J181" s="134"/>
      <c r="K181" s="134"/>
      <c r="L181" s="134"/>
      <c r="M181" s="134"/>
      <c r="N181" s="134"/>
      <c r="O181" s="134"/>
      <c r="P181" s="134"/>
      <c r="Q181" s="134"/>
      <c r="R181" s="134"/>
    </row>
    <row r="182" spans="1:18" s="227" customFormat="1" x14ac:dyDescent="0.2">
      <c r="A182" s="134"/>
      <c r="B182" s="134"/>
      <c r="C182" s="134"/>
      <c r="D182" s="134"/>
      <c r="E182" s="134"/>
      <c r="F182" s="134"/>
      <c r="G182" s="134"/>
      <c r="H182" s="397"/>
      <c r="I182" s="397"/>
      <c r="J182" s="134"/>
      <c r="K182" s="134"/>
      <c r="L182" s="134"/>
      <c r="M182" s="134"/>
      <c r="N182" s="134"/>
      <c r="O182" s="134"/>
      <c r="P182" s="134"/>
      <c r="Q182" s="134"/>
      <c r="R182" s="134"/>
    </row>
    <row r="183" spans="1:18" s="227" customFormat="1" x14ac:dyDescent="0.2">
      <c r="A183" s="134"/>
      <c r="B183" s="134"/>
      <c r="C183" s="134"/>
      <c r="D183" s="134"/>
      <c r="E183" s="134"/>
      <c r="F183" s="134"/>
      <c r="G183" s="134"/>
      <c r="H183" s="397"/>
      <c r="I183" s="397"/>
      <c r="J183" s="134"/>
      <c r="K183" s="134"/>
      <c r="L183" s="134"/>
      <c r="M183" s="134"/>
      <c r="N183" s="134"/>
      <c r="O183" s="134"/>
      <c r="P183" s="134"/>
      <c r="Q183" s="134"/>
      <c r="R183" s="134"/>
    </row>
    <row r="184" spans="1:18" s="227" customFormat="1" x14ac:dyDescent="0.2">
      <c r="A184" s="134"/>
      <c r="B184" s="134"/>
      <c r="C184" s="134"/>
      <c r="D184" s="134"/>
      <c r="E184" s="134"/>
      <c r="F184" s="134"/>
      <c r="G184" s="134"/>
      <c r="H184" s="397"/>
      <c r="I184" s="397"/>
      <c r="J184" s="134"/>
      <c r="K184" s="134"/>
      <c r="L184" s="134"/>
      <c r="M184" s="134"/>
      <c r="N184" s="134"/>
      <c r="O184" s="134"/>
      <c r="P184" s="134"/>
      <c r="Q184" s="134"/>
      <c r="R184" s="134"/>
    </row>
    <row r="185" spans="1:18" s="227" customFormat="1" x14ac:dyDescent="0.2">
      <c r="A185" s="134"/>
      <c r="B185" s="134"/>
      <c r="C185" s="134"/>
      <c r="D185" s="134"/>
      <c r="E185" s="134"/>
      <c r="F185" s="134"/>
      <c r="G185" s="134"/>
      <c r="H185" s="397"/>
      <c r="I185" s="397"/>
      <c r="J185" s="134"/>
      <c r="K185" s="134"/>
      <c r="L185" s="134"/>
      <c r="M185" s="134"/>
      <c r="N185" s="134"/>
      <c r="O185" s="134"/>
      <c r="P185" s="134"/>
      <c r="Q185" s="134"/>
      <c r="R185" s="134"/>
    </row>
    <row r="186" spans="1:18" s="227" customFormat="1" x14ac:dyDescent="0.2">
      <c r="A186" s="134"/>
      <c r="B186" s="134"/>
      <c r="C186" s="134"/>
      <c r="D186" s="134"/>
      <c r="E186" s="134"/>
      <c r="F186" s="134"/>
      <c r="G186" s="134"/>
      <c r="H186" s="397"/>
      <c r="I186" s="397"/>
      <c r="J186" s="134"/>
      <c r="K186" s="134"/>
      <c r="L186" s="134"/>
      <c r="M186" s="134"/>
      <c r="N186" s="134"/>
      <c r="O186" s="134"/>
      <c r="P186" s="134"/>
      <c r="Q186" s="134"/>
      <c r="R186" s="134"/>
    </row>
    <row r="187" spans="1:18" s="227" customFormat="1" x14ac:dyDescent="0.2">
      <c r="A187" s="134"/>
      <c r="B187" s="134"/>
      <c r="C187" s="134"/>
      <c r="D187" s="134"/>
      <c r="E187" s="134"/>
      <c r="F187" s="134"/>
      <c r="G187" s="134"/>
      <c r="H187" s="397"/>
      <c r="I187" s="397"/>
      <c r="J187" s="134"/>
      <c r="K187" s="134"/>
      <c r="L187" s="134"/>
      <c r="M187" s="134"/>
      <c r="N187" s="134"/>
      <c r="O187" s="134"/>
      <c r="P187" s="134"/>
      <c r="Q187" s="134"/>
      <c r="R187" s="134"/>
    </row>
    <row r="188" spans="1:18" s="227" customFormat="1" x14ac:dyDescent="0.2">
      <c r="A188" s="134"/>
      <c r="B188" s="134"/>
      <c r="C188" s="134"/>
      <c r="D188" s="134"/>
      <c r="E188" s="134"/>
      <c r="F188" s="134"/>
      <c r="G188" s="134"/>
      <c r="H188" s="397"/>
      <c r="I188" s="397"/>
      <c r="J188" s="134"/>
      <c r="K188" s="134"/>
      <c r="L188" s="134"/>
      <c r="M188" s="134"/>
      <c r="N188" s="134"/>
      <c r="O188" s="134"/>
      <c r="P188" s="134"/>
      <c r="Q188" s="134"/>
      <c r="R188" s="134"/>
    </row>
    <row r="189" spans="1:18" s="227" customFormat="1" x14ac:dyDescent="0.2">
      <c r="A189" s="134"/>
      <c r="B189" s="134"/>
      <c r="C189" s="134"/>
      <c r="D189" s="134"/>
      <c r="E189" s="134"/>
      <c r="F189" s="134"/>
      <c r="G189" s="134"/>
      <c r="H189" s="397"/>
      <c r="I189" s="397"/>
      <c r="J189" s="134"/>
      <c r="K189" s="134"/>
      <c r="L189" s="134"/>
      <c r="M189" s="134"/>
      <c r="N189" s="134"/>
      <c r="O189" s="134"/>
      <c r="P189" s="134"/>
      <c r="Q189" s="134"/>
      <c r="R189" s="134"/>
    </row>
    <row r="190" spans="1:18" s="227" customFormat="1" x14ac:dyDescent="0.2">
      <c r="A190" s="134"/>
      <c r="B190" s="134"/>
      <c r="C190" s="134"/>
      <c r="D190" s="134"/>
      <c r="E190" s="134"/>
      <c r="F190" s="134"/>
      <c r="G190" s="134"/>
      <c r="H190" s="397"/>
      <c r="I190" s="397"/>
      <c r="J190" s="134"/>
      <c r="K190" s="134"/>
      <c r="L190" s="134"/>
      <c r="M190" s="134"/>
      <c r="N190" s="134"/>
      <c r="O190" s="134"/>
      <c r="P190" s="134"/>
      <c r="Q190" s="134"/>
      <c r="R190" s="134"/>
    </row>
    <row r="191" spans="1:18" s="227" customFormat="1" x14ac:dyDescent="0.2">
      <c r="A191" s="134"/>
      <c r="B191" s="134"/>
      <c r="C191" s="134"/>
      <c r="D191" s="134"/>
      <c r="E191" s="134"/>
      <c r="F191" s="134"/>
      <c r="G191" s="134"/>
      <c r="H191" s="397"/>
      <c r="I191" s="397"/>
      <c r="J191" s="134"/>
      <c r="K191" s="134"/>
      <c r="L191" s="134"/>
      <c r="M191" s="134"/>
      <c r="N191" s="134"/>
      <c r="O191" s="134"/>
      <c r="P191" s="134"/>
      <c r="Q191" s="134"/>
      <c r="R191" s="134"/>
    </row>
    <row r="192" spans="1:18" s="227" customFormat="1" x14ac:dyDescent="0.2">
      <c r="A192" s="134"/>
      <c r="B192" s="134"/>
      <c r="C192" s="134"/>
      <c r="D192" s="134"/>
      <c r="E192" s="134"/>
      <c r="F192" s="134"/>
      <c r="G192" s="134"/>
      <c r="H192" s="397"/>
      <c r="I192" s="397"/>
      <c r="J192" s="134"/>
      <c r="K192" s="134"/>
      <c r="L192" s="134"/>
      <c r="M192" s="134"/>
      <c r="N192" s="134"/>
      <c r="O192" s="134"/>
      <c r="P192" s="134"/>
      <c r="Q192" s="134"/>
      <c r="R192" s="134"/>
    </row>
    <row r="193" spans="1:18" s="227" customFormat="1" x14ac:dyDescent="0.2">
      <c r="A193" s="134"/>
      <c r="B193" s="134"/>
      <c r="C193" s="134"/>
      <c r="D193" s="134"/>
      <c r="E193" s="134"/>
      <c r="F193" s="134"/>
      <c r="G193" s="134"/>
      <c r="H193" s="397"/>
      <c r="I193" s="397"/>
      <c r="J193" s="134"/>
      <c r="K193" s="134"/>
      <c r="L193" s="134"/>
      <c r="M193" s="134"/>
      <c r="N193" s="134"/>
      <c r="O193" s="134"/>
      <c r="P193" s="134"/>
      <c r="Q193" s="134"/>
      <c r="R193" s="134"/>
    </row>
    <row r="194" spans="1:18" s="227" customFormat="1" x14ac:dyDescent="0.2">
      <c r="A194" s="134"/>
      <c r="B194" s="134"/>
      <c r="C194" s="134"/>
      <c r="D194" s="134"/>
      <c r="E194" s="134"/>
      <c r="F194" s="134"/>
      <c r="G194" s="134"/>
      <c r="H194" s="397"/>
      <c r="I194" s="397"/>
      <c r="J194" s="134"/>
      <c r="K194" s="134"/>
      <c r="L194" s="134"/>
      <c r="M194" s="134"/>
      <c r="N194" s="134"/>
      <c r="O194" s="134"/>
      <c r="P194" s="134"/>
      <c r="Q194" s="134"/>
      <c r="R194" s="134"/>
    </row>
    <row r="195" spans="1:18" s="227" customFormat="1" x14ac:dyDescent="0.2">
      <c r="A195" s="134"/>
      <c r="B195" s="134"/>
      <c r="C195" s="134"/>
      <c r="D195" s="134"/>
      <c r="E195" s="134"/>
      <c r="F195" s="134"/>
      <c r="G195" s="134"/>
      <c r="H195" s="397"/>
      <c r="I195" s="397"/>
      <c r="J195" s="134"/>
      <c r="K195" s="134"/>
      <c r="L195" s="134"/>
      <c r="M195" s="134"/>
      <c r="N195" s="134"/>
      <c r="O195" s="134"/>
      <c r="P195" s="134"/>
      <c r="Q195" s="134"/>
      <c r="R195" s="134"/>
    </row>
    <row r="196" spans="1:18" s="227" customFormat="1" x14ac:dyDescent="0.2">
      <c r="A196" s="134"/>
      <c r="B196" s="134"/>
      <c r="C196" s="134"/>
      <c r="D196" s="134"/>
      <c r="E196" s="134"/>
      <c r="F196" s="134"/>
      <c r="G196" s="134"/>
      <c r="H196" s="397"/>
      <c r="I196" s="397"/>
      <c r="J196" s="134"/>
      <c r="K196" s="134"/>
      <c r="L196" s="134"/>
      <c r="M196" s="134"/>
      <c r="N196" s="134"/>
      <c r="O196" s="134"/>
      <c r="P196" s="134"/>
      <c r="Q196" s="134"/>
      <c r="R196" s="134"/>
    </row>
    <row r="197" spans="1:18" s="227" customFormat="1" x14ac:dyDescent="0.2">
      <c r="A197" s="134"/>
      <c r="B197" s="134"/>
      <c r="C197" s="134"/>
      <c r="D197" s="134"/>
      <c r="E197" s="134"/>
      <c r="F197" s="134"/>
      <c r="G197" s="134"/>
      <c r="H197" s="397"/>
      <c r="I197" s="397"/>
      <c r="J197" s="134"/>
      <c r="K197" s="134"/>
      <c r="L197" s="134"/>
      <c r="M197" s="134"/>
      <c r="N197" s="134"/>
      <c r="O197" s="134"/>
      <c r="P197" s="134"/>
      <c r="Q197" s="134"/>
      <c r="R197" s="134"/>
    </row>
    <row r="198" spans="1:18" s="227" customFormat="1" x14ac:dyDescent="0.2">
      <c r="A198" s="134"/>
      <c r="B198" s="134"/>
      <c r="C198" s="134"/>
      <c r="D198" s="134"/>
      <c r="E198" s="134"/>
      <c r="F198" s="134"/>
      <c r="G198" s="134"/>
      <c r="H198" s="397"/>
      <c r="I198" s="397"/>
      <c r="J198" s="134"/>
      <c r="K198" s="134"/>
      <c r="L198" s="134"/>
      <c r="M198" s="134"/>
      <c r="N198" s="134"/>
      <c r="O198" s="134"/>
      <c r="P198" s="134"/>
      <c r="Q198" s="134"/>
      <c r="R198" s="134"/>
    </row>
    <row r="199" spans="1:18" s="227" customFormat="1" x14ac:dyDescent="0.2">
      <c r="A199" s="134"/>
      <c r="B199" s="134"/>
      <c r="C199" s="134"/>
      <c r="D199" s="134"/>
      <c r="E199" s="134"/>
      <c r="F199" s="134"/>
      <c r="G199" s="134"/>
      <c r="H199" s="397"/>
      <c r="I199" s="397"/>
      <c r="J199" s="134"/>
      <c r="K199" s="134"/>
      <c r="L199" s="134"/>
      <c r="M199" s="134"/>
      <c r="N199" s="134"/>
      <c r="O199" s="134"/>
      <c r="P199" s="134"/>
      <c r="Q199" s="134"/>
      <c r="R199" s="134"/>
    </row>
    <row r="200" spans="1:18" s="227" customFormat="1" x14ac:dyDescent="0.2">
      <c r="A200" s="134"/>
      <c r="B200" s="134"/>
      <c r="C200" s="134"/>
      <c r="D200" s="134"/>
      <c r="E200" s="134"/>
      <c r="F200" s="134"/>
      <c r="G200" s="134"/>
      <c r="H200" s="397"/>
      <c r="I200" s="397"/>
      <c r="J200" s="134"/>
      <c r="K200" s="134"/>
      <c r="L200" s="134"/>
      <c r="M200" s="134"/>
      <c r="N200" s="134"/>
      <c r="O200" s="134"/>
      <c r="P200" s="134"/>
      <c r="Q200" s="134"/>
      <c r="R200" s="134"/>
    </row>
    <row r="201" spans="1:18" s="227" customFormat="1" x14ac:dyDescent="0.2">
      <c r="A201" s="134"/>
      <c r="B201" s="134"/>
      <c r="C201" s="134"/>
      <c r="D201" s="134"/>
      <c r="E201" s="134"/>
      <c r="F201" s="134"/>
      <c r="G201" s="134"/>
      <c r="H201" s="397"/>
      <c r="I201" s="397"/>
      <c r="J201" s="134"/>
      <c r="K201" s="134"/>
      <c r="L201" s="134"/>
      <c r="M201" s="134"/>
      <c r="N201" s="134"/>
      <c r="O201" s="134"/>
      <c r="P201" s="134"/>
      <c r="Q201" s="134"/>
      <c r="R201" s="134"/>
    </row>
    <row r="202" spans="1:18" s="227" customFormat="1" x14ac:dyDescent="0.2">
      <c r="A202" s="134"/>
      <c r="B202" s="134"/>
      <c r="C202" s="134"/>
      <c r="D202" s="134"/>
      <c r="E202" s="134"/>
      <c r="F202" s="134"/>
      <c r="G202" s="134"/>
      <c r="H202" s="397"/>
      <c r="I202" s="397"/>
      <c r="J202" s="134"/>
      <c r="K202" s="134"/>
      <c r="L202" s="134"/>
      <c r="M202" s="134"/>
      <c r="N202" s="134"/>
      <c r="O202" s="134"/>
      <c r="P202" s="134"/>
      <c r="Q202" s="134"/>
      <c r="R202" s="134"/>
    </row>
    <row r="203" spans="1:18" s="227" customFormat="1" x14ac:dyDescent="0.2">
      <c r="A203" s="134"/>
      <c r="B203" s="134"/>
      <c r="C203" s="134"/>
      <c r="D203" s="134"/>
      <c r="E203" s="134"/>
      <c r="F203" s="134"/>
      <c r="G203" s="134"/>
      <c r="H203" s="397"/>
      <c r="I203" s="397"/>
      <c r="J203" s="134"/>
      <c r="K203" s="134"/>
      <c r="L203" s="134"/>
      <c r="M203" s="134"/>
      <c r="N203" s="134"/>
      <c r="O203" s="134"/>
      <c r="P203" s="134"/>
      <c r="Q203" s="134"/>
      <c r="R203" s="134"/>
    </row>
    <row r="204" spans="1:18" s="227" customFormat="1" x14ac:dyDescent="0.2">
      <c r="A204" s="134"/>
      <c r="B204" s="134"/>
      <c r="C204" s="134"/>
      <c r="D204" s="134"/>
      <c r="E204" s="134"/>
      <c r="F204" s="134"/>
      <c r="G204" s="134"/>
      <c r="H204" s="397"/>
      <c r="I204" s="397"/>
      <c r="J204" s="134"/>
      <c r="K204" s="134"/>
      <c r="L204" s="134"/>
      <c r="M204" s="134"/>
      <c r="N204" s="134"/>
      <c r="O204" s="134"/>
      <c r="P204" s="134"/>
      <c r="Q204" s="134"/>
      <c r="R204" s="134"/>
    </row>
    <row r="205" spans="1:18" s="227" customFormat="1" x14ac:dyDescent="0.2">
      <c r="A205" s="134"/>
      <c r="B205" s="134"/>
      <c r="C205" s="134"/>
      <c r="D205" s="134"/>
      <c r="E205" s="134"/>
      <c r="F205" s="134"/>
      <c r="G205" s="134"/>
      <c r="H205" s="397"/>
      <c r="I205" s="397"/>
      <c r="J205" s="134"/>
      <c r="K205" s="134"/>
      <c r="L205" s="134"/>
      <c r="M205" s="134"/>
      <c r="N205" s="134"/>
      <c r="O205" s="134"/>
      <c r="P205" s="134"/>
      <c r="Q205" s="134"/>
      <c r="R205" s="134"/>
    </row>
    <row r="206" spans="1:18" s="227" customFormat="1" x14ac:dyDescent="0.2">
      <c r="A206" s="134"/>
      <c r="B206" s="134"/>
      <c r="C206" s="134"/>
      <c r="D206" s="134"/>
      <c r="E206" s="134"/>
      <c r="F206" s="134"/>
      <c r="G206" s="134"/>
      <c r="H206" s="397"/>
      <c r="I206" s="397"/>
      <c r="J206" s="134"/>
      <c r="K206" s="134"/>
      <c r="L206" s="134"/>
      <c r="M206" s="134"/>
      <c r="N206" s="134"/>
      <c r="O206" s="134"/>
      <c r="P206" s="134"/>
      <c r="Q206" s="134"/>
      <c r="R206" s="134"/>
    </row>
    <row r="207" spans="1:18" s="227" customFormat="1" x14ac:dyDescent="0.2">
      <c r="A207" s="134"/>
      <c r="B207" s="134"/>
      <c r="C207" s="134"/>
      <c r="D207" s="134"/>
      <c r="E207" s="134"/>
      <c r="F207" s="134"/>
      <c r="G207" s="134"/>
      <c r="H207" s="397"/>
      <c r="I207" s="397"/>
      <c r="J207" s="134"/>
      <c r="K207" s="134"/>
      <c r="L207" s="134"/>
      <c r="M207" s="134"/>
      <c r="N207" s="134"/>
      <c r="O207" s="134"/>
      <c r="P207" s="134"/>
      <c r="Q207" s="134"/>
      <c r="R207" s="134"/>
    </row>
    <row r="208" spans="1:18" s="227" customFormat="1" x14ac:dyDescent="0.2">
      <c r="A208" s="134"/>
      <c r="B208" s="134"/>
      <c r="C208" s="134"/>
      <c r="D208" s="134"/>
      <c r="E208" s="134"/>
      <c r="F208" s="134"/>
      <c r="G208" s="134"/>
      <c r="H208" s="397"/>
      <c r="I208" s="397"/>
      <c r="J208" s="134"/>
      <c r="K208" s="134"/>
      <c r="L208" s="134"/>
      <c r="M208" s="134"/>
      <c r="N208" s="134"/>
      <c r="O208" s="134"/>
      <c r="P208" s="134"/>
      <c r="Q208" s="134"/>
      <c r="R208" s="134"/>
    </row>
    <row r="209" spans="1:18" s="227" customFormat="1" x14ac:dyDescent="0.2">
      <c r="A209" s="134"/>
      <c r="B209" s="134"/>
      <c r="C209" s="134"/>
      <c r="D209" s="134"/>
      <c r="E209" s="134"/>
      <c r="F209" s="134"/>
      <c r="G209" s="134"/>
      <c r="H209" s="397"/>
      <c r="I209" s="397"/>
      <c r="J209" s="134"/>
      <c r="K209" s="134"/>
      <c r="L209" s="134"/>
      <c r="M209" s="134"/>
      <c r="N209" s="134"/>
      <c r="O209" s="134"/>
      <c r="P209" s="134"/>
      <c r="Q209" s="134"/>
      <c r="R209" s="134"/>
    </row>
    <row r="210" spans="1:18" s="227" customFormat="1" x14ac:dyDescent="0.2">
      <c r="A210" s="134"/>
      <c r="B210" s="134"/>
      <c r="C210" s="134"/>
      <c r="D210" s="134"/>
      <c r="E210" s="134"/>
      <c r="F210" s="134"/>
      <c r="G210" s="134"/>
      <c r="H210" s="397"/>
      <c r="I210" s="397"/>
      <c r="J210" s="134"/>
      <c r="K210" s="134"/>
      <c r="L210" s="134"/>
      <c r="M210" s="134"/>
      <c r="N210" s="134"/>
      <c r="O210" s="134"/>
      <c r="P210" s="134"/>
      <c r="Q210" s="134"/>
      <c r="R210" s="134"/>
    </row>
    <row r="211" spans="1:18" s="227" customFormat="1" x14ac:dyDescent="0.2">
      <c r="A211" s="134"/>
      <c r="B211" s="134"/>
      <c r="C211" s="134"/>
      <c r="D211" s="134"/>
      <c r="E211" s="134"/>
      <c r="F211" s="134"/>
      <c r="G211" s="134"/>
      <c r="H211" s="397"/>
      <c r="I211" s="397"/>
      <c r="J211" s="134"/>
      <c r="K211" s="134"/>
      <c r="L211" s="134"/>
      <c r="M211" s="134"/>
      <c r="N211" s="134"/>
      <c r="O211" s="134"/>
      <c r="P211" s="134"/>
      <c r="Q211" s="134"/>
      <c r="R211" s="134"/>
    </row>
    <row r="212" spans="1:18" s="227" customFormat="1" x14ac:dyDescent="0.2">
      <c r="A212" s="134"/>
      <c r="B212" s="134"/>
      <c r="C212" s="134"/>
      <c r="D212" s="134"/>
      <c r="E212" s="134"/>
      <c r="F212" s="134"/>
      <c r="G212" s="134"/>
      <c r="H212" s="397"/>
      <c r="I212" s="397"/>
      <c r="J212" s="134"/>
      <c r="K212" s="134"/>
      <c r="L212" s="134"/>
      <c r="M212" s="134"/>
      <c r="N212" s="134"/>
      <c r="O212" s="134"/>
      <c r="P212" s="134"/>
      <c r="Q212" s="134"/>
      <c r="R212" s="134"/>
    </row>
    <row r="213" spans="1:18" s="227" customFormat="1" x14ac:dyDescent="0.2">
      <c r="A213" s="134"/>
      <c r="B213" s="134"/>
      <c r="C213" s="134"/>
      <c r="D213" s="134"/>
      <c r="E213" s="134"/>
      <c r="F213" s="134"/>
      <c r="G213" s="134"/>
      <c r="H213" s="397"/>
      <c r="I213" s="397"/>
      <c r="J213" s="134"/>
      <c r="K213" s="134"/>
      <c r="L213" s="134"/>
      <c r="M213" s="134"/>
      <c r="N213" s="134"/>
      <c r="O213" s="134"/>
      <c r="P213" s="134"/>
      <c r="Q213" s="134"/>
      <c r="R213" s="134"/>
    </row>
    <row r="214" spans="1:18" s="227" customFormat="1" x14ac:dyDescent="0.2">
      <c r="A214" s="134"/>
      <c r="B214" s="134"/>
      <c r="C214" s="134"/>
      <c r="D214" s="134"/>
      <c r="E214" s="134"/>
      <c r="F214" s="134"/>
      <c r="G214" s="134"/>
      <c r="H214" s="397"/>
      <c r="I214" s="397"/>
      <c r="J214" s="134"/>
      <c r="K214" s="134"/>
      <c r="L214" s="134"/>
      <c r="M214" s="134"/>
      <c r="N214" s="134"/>
      <c r="O214" s="134"/>
      <c r="P214" s="134"/>
      <c r="Q214" s="134"/>
      <c r="R214" s="134"/>
    </row>
    <row r="215" spans="1:18" s="227" customFormat="1" x14ac:dyDescent="0.2">
      <c r="A215" s="134"/>
      <c r="B215" s="134"/>
      <c r="C215" s="134"/>
      <c r="D215" s="134"/>
      <c r="E215" s="134"/>
      <c r="F215" s="134"/>
      <c r="G215" s="134"/>
      <c r="H215" s="397"/>
      <c r="I215" s="397"/>
      <c r="J215" s="134"/>
      <c r="K215" s="134"/>
      <c r="L215" s="134"/>
      <c r="M215" s="134"/>
      <c r="N215" s="134"/>
      <c r="O215" s="134"/>
      <c r="P215" s="134"/>
      <c r="Q215" s="134"/>
      <c r="R215" s="134"/>
    </row>
    <row r="216" spans="1:18" s="227" customFormat="1" x14ac:dyDescent="0.2">
      <c r="A216" s="134"/>
      <c r="B216" s="134"/>
      <c r="C216" s="134"/>
      <c r="D216" s="134"/>
      <c r="E216" s="134"/>
      <c r="F216" s="134"/>
      <c r="G216" s="134"/>
      <c r="H216" s="397"/>
      <c r="I216" s="397"/>
      <c r="J216" s="134"/>
      <c r="K216" s="134"/>
      <c r="L216" s="134"/>
      <c r="M216" s="134"/>
      <c r="N216" s="134"/>
      <c r="O216" s="134"/>
      <c r="P216" s="134"/>
      <c r="Q216" s="134"/>
      <c r="R216" s="134"/>
    </row>
    <row r="217" spans="1:18" s="227" customFormat="1" x14ac:dyDescent="0.2">
      <c r="A217" s="134"/>
      <c r="B217" s="134"/>
      <c r="C217" s="134"/>
      <c r="D217" s="134"/>
      <c r="E217" s="134"/>
      <c r="F217" s="134"/>
      <c r="G217" s="134"/>
      <c r="H217" s="397"/>
      <c r="I217" s="397"/>
      <c r="J217" s="134"/>
      <c r="K217" s="134"/>
      <c r="L217" s="134"/>
      <c r="M217" s="134"/>
      <c r="N217" s="134"/>
      <c r="O217" s="134"/>
      <c r="P217" s="134"/>
      <c r="Q217" s="134"/>
      <c r="R217" s="134"/>
    </row>
    <row r="218" spans="1:18" s="227" customFormat="1" x14ac:dyDescent="0.2">
      <c r="A218" s="134"/>
      <c r="B218" s="134"/>
      <c r="C218" s="134"/>
      <c r="D218" s="134"/>
      <c r="E218" s="134"/>
      <c r="F218" s="134"/>
      <c r="G218" s="134"/>
      <c r="H218" s="397"/>
      <c r="I218" s="397"/>
      <c r="J218" s="134"/>
      <c r="K218" s="134"/>
      <c r="L218" s="134"/>
      <c r="M218" s="134"/>
      <c r="N218" s="134"/>
      <c r="O218" s="134"/>
      <c r="P218" s="134"/>
      <c r="Q218" s="134"/>
      <c r="R218" s="134"/>
    </row>
    <row r="219" spans="1:18" s="227" customFormat="1" x14ac:dyDescent="0.2">
      <c r="A219" s="134"/>
      <c r="B219" s="134"/>
      <c r="C219" s="134"/>
      <c r="D219" s="134"/>
      <c r="E219" s="134"/>
      <c r="F219" s="134"/>
      <c r="G219" s="134"/>
      <c r="H219" s="397"/>
      <c r="I219" s="397"/>
      <c r="J219" s="134"/>
      <c r="K219" s="134"/>
      <c r="L219" s="134"/>
      <c r="M219" s="134"/>
      <c r="N219" s="134"/>
      <c r="O219" s="134"/>
      <c r="P219" s="134"/>
      <c r="Q219" s="134"/>
      <c r="R219" s="134"/>
    </row>
    <row r="220" spans="1:18" s="227" customFormat="1" x14ac:dyDescent="0.2">
      <c r="A220" s="134"/>
      <c r="B220" s="134"/>
      <c r="C220" s="134"/>
      <c r="D220" s="134"/>
      <c r="E220" s="134"/>
      <c r="F220" s="134"/>
      <c r="G220" s="134"/>
      <c r="H220" s="397"/>
      <c r="I220" s="397"/>
      <c r="J220" s="134"/>
      <c r="K220" s="134"/>
      <c r="L220" s="134"/>
      <c r="M220" s="134"/>
      <c r="N220" s="134"/>
      <c r="O220" s="134"/>
      <c r="P220" s="134"/>
      <c r="Q220" s="134"/>
      <c r="R220" s="134"/>
    </row>
    <row r="221" spans="1:18" s="227" customFormat="1" x14ac:dyDescent="0.2">
      <c r="A221" s="134"/>
      <c r="B221" s="134"/>
      <c r="C221" s="134"/>
      <c r="D221" s="134"/>
      <c r="E221" s="134"/>
      <c r="F221" s="134"/>
      <c r="G221" s="134"/>
      <c r="H221" s="397"/>
      <c r="I221" s="397"/>
      <c r="J221" s="134"/>
      <c r="K221" s="134"/>
      <c r="L221" s="134"/>
      <c r="M221" s="134"/>
      <c r="N221" s="134"/>
      <c r="O221" s="134"/>
      <c r="P221" s="134"/>
      <c r="Q221" s="134"/>
      <c r="R221" s="134"/>
    </row>
    <row r="222" spans="1:18" s="227" customFormat="1" x14ac:dyDescent="0.2">
      <c r="A222" s="134"/>
      <c r="B222" s="134"/>
      <c r="C222" s="134"/>
      <c r="D222" s="134"/>
      <c r="E222" s="134"/>
      <c r="F222" s="134"/>
      <c r="G222" s="134"/>
      <c r="H222" s="397"/>
      <c r="I222" s="397"/>
      <c r="J222" s="134"/>
      <c r="K222" s="134"/>
      <c r="L222" s="134"/>
      <c r="M222" s="134"/>
      <c r="N222" s="134"/>
      <c r="O222" s="134"/>
      <c r="P222" s="134"/>
      <c r="Q222" s="134"/>
      <c r="R222" s="134"/>
    </row>
    <row r="223" spans="1:18" s="227" customFormat="1" x14ac:dyDescent="0.2">
      <c r="A223" s="134"/>
      <c r="B223" s="134"/>
      <c r="C223" s="134"/>
      <c r="D223" s="134"/>
      <c r="E223" s="134"/>
      <c r="F223" s="134"/>
      <c r="G223" s="134"/>
      <c r="H223" s="397"/>
      <c r="I223" s="397"/>
      <c r="J223" s="134"/>
      <c r="K223" s="134"/>
      <c r="L223" s="134"/>
      <c r="M223" s="134"/>
      <c r="N223" s="134"/>
      <c r="O223" s="134"/>
      <c r="P223" s="134"/>
      <c r="Q223" s="134"/>
      <c r="R223" s="134"/>
    </row>
    <row r="224" spans="1:18" s="227" customFormat="1" x14ac:dyDescent="0.2">
      <c r="A224" s="134"/>
      <c r="B224" s="134"/>
      <c r="C224" s="134"/>
      <c r="D224" s="134"/>
      <c r="E224" s="134"/>
      <c r="F224" s="134"/>
      <c r="G224" s="134"/>
      <c r="H224" s="397"/>
      <c r="I224" s="397"/>
      <c r="J224" s="134"/>
      <c r="K224" s="134"/>
      <c r="L224" s="134"/>
      <c r="M224" s="134"/>
      <c r="N224" s="134"/>
      <c r="O224" s="134"/>
      <c r="P224" s="134"/>
      <c r="Q224" s="134"/>
      <c r="R224" s="134"/>
    </row>
    <row r="225" spans="1:18" s="227" customFormat="1" x14ac:dyDescent="0.2">
      <c r="A225" s="134"/>
      <c r="B225" s="134"/>
      <c r="C225" s="134"/>
      <c r="D225" s="134"/>
      <c r="E225" s="134"/>
      <c r="F225" s="134"/>
      <c r="G225" s="134"/>
      <c r="H225" s="397"/>
      <c r="I225" s="397"/>
      <c r="J225" s="134"/>
      <c r="K225" s="134"/>
      <c r="L225" s="134"/>
      <c r="M225" s="134"/>
      <c r="N225" s="134"/>
      <c r="O225" s="134"/>
      <c r="P225" s="134"/>
      <c r="Q225" s="134"/>
      <c r="R225" s="134"/>
    </row>
    <row r="226" spans="1:18" s="227" customFormat="1" x14ac:dyDescent="0.2">
      <c r="A226" s="134"/>
      <c r="B226" s="134"/>
      <c r="C226" s="134"/>
      <c r="D226" s="134"/>
      <c r="E226" s="134"/>
      <c r="F226" s="134"/>
      <c r="G226" s="134"/>
      <c r="H226" s="397"/>
      <c r="I226" s="397"/>
      <c r="J226" s="134"/>
      <c r="K226" s="134"/>
      <c r="L226" s="134"/>
      <c r="M226" s="134"/>
      <c r="N226" s="134"/>
      <c r="O226" s="134"/>
      <c r="P226" s="134"/>
      <c r="Q226" s="134"/>
      <c r="R226" s="134"/>
    </row>
    <row r="227" spans="1:18" s="227" customFormat="1" x14ac:dyDescent="0.2">
      <c r="A227" s="134"/>
      <c r="B227" s="134"/>
      <c r="C227" s="134"/>
      <c r="D227" s="134"/>
      <c r="E227" s="134"/>
      <c r="F227" s="134"/>
      <c r="G227" s="134"/>
      <c r="H227" s="397"/>
      <c r="I227" s="397"/>
      <c r="J227" s="134"/>
      <c r="K227" s="134"/>
      <c r="L227" s="134"/>
      <c r="M227" s="134"/>
      <c r="N227" s="134"/>
      <c r="O227" s="134"/>
      <c r="P227" s="134"/>
      <c r="Q227" s="134"/>
      <c r="R227" s="134"/>
    </row>
    <row r="228" spans="1:18" s="227" customFormat="1" x14ac:dyDescent="0.2">
      <c r="A228" s="134"/>
      <c r="B228" s="134"/>
      <c r="C228" s="134"/>
      <c r="D228" s="134"/>
      <c r="E228" s="134"/>
      <c r="F228" s="134"/>
      <c r="G228" s="134"/>
      <c r="H228" s="397"/>
      <c r="I228" s="397"/>
      <c r="J228" s="134"/>
      <c r="K228" s="134"/>
      <c r="L228" s="134"/>
      <c r="M228" s="134"/>
      <c r="N228" s="134"/>
      <c r="O228" s="134"/>
      <c r="P228" s="134"/>
      <c r="Q228" s="134"/>
      <c r="R228" s="134"/>
    </row>
    <row r="229" spans="1:18" s="227" customFormat="1" x14ac:dyDescent="0.2">
      <c r="A229" s="134"/>
      <c r="B229" s="134"/>
      <c r="C229" s="134"/>
      <c r="D229" s="134"/>
      <c r="E229" s="134"/>
      <c r="F229" s="134"/>
      <c r="G229" s="134"/>
      <c r="H229" s="397"/>
      <c r="I229" s="397"/>
      <c r="J229" s="134"/>
      <c r="K229" s="134"/>
      <c r="L229" s="134"/>
      <c r="M229" s="134"/>
      <c r="N229" s="134"/>
      <c r="O229" s="134"/>
      <c r="P229" s="134"/>
      <c r="Q229" s="134"/>
      <c r="R229" s="134"/>
    </row>
    <row r="230" spans="1:18" s="227" customFormat="1" x14ac:dyDescent="0.2">
      <c r="A230" s="134"/>
      <c r="B230" s="134"/>
      <c r="C230" s="134"/>
      <c r="D230" s="134"/>
      <c r="E230" s="134"/>
      <c r="F230" s="134"/>
      <c r="G230" s="134"/>
      <c r="H230" s="397"/>
      <c r="I230" s="397"/>
      <c r="J230" s="134"/>
      <c r="K230" s="134"/>
      <c r="L230" s="134"/>
      <c r="M230" s="134"/>
      <c r="N230" s="134"/>
      <c r="O230" s="134"/>
      <c r="P230" s="134"/>
      <c r="Q230" s="134"/>
      <c r="R230" s="134"/>
    </row>
    <row r="231" spans="1:18" s="227" customFormat="1" x14ac:dyDescent="0.2">
      <c r="A231" s="134"/>
      <c r="B231" s="134"/>
      <c r="C231" s="134"/>
      <c r="D231" s="134"/>
      <c r="E231" s="134"/>
      <c r="F231" s="134"/>
      <c r="G231" s="134"/>
      <c r="H231" s="397"/>
      <c r="I231" s="397"/>
      <c r="J231" s="134"/>
      <c r="K231" s="134"/>
      <c r="L231" s="134"/>
      <c r="M231" s="134"/>
      <c r="N231" s="134"/>
      <c r="O231" s="134"/>
      <c r="P231" s="134"/>
      <c r="Q231" s="134"/>
      <c r="R231" s="134"/>
    </row>
    <row r="232" spans="1:18" s="227" customFormat="1" x14ac:dyDescent="0.2">
      <c r="A232" s="134"/>
      <c r="B232" s="134"/>
      <c r="C232" s="134"/>
      <c r="D232" s="134"/>
      <c r="E232" s="134"/>
      <c r="F232" s="134"/>
      <c r="G232" s="134"/>
      <c r="H232" s="397"/>
      <c r="I232" s="397"/>
      <c r="J232" s="134"/>
      <c r="K232" s="134"/>
      <c r="L232" s="134"/>
      <c r="M232" s="134"/>
      <c r="N232" s="134"/>
      <c r="O232" s="134"/>
      <c r="P232" s="134"/>
      <c r="Q232" s="134"/>
      <c r="R232" s="134"/>
    </row>
    <row r="233" spans="1:18" s="227" customFormat="1" x14ac:dyDescent="0.2">
      <c r="A233" s="134"/>
      <c r="B233" s="134"/>
      <c r="C233" s="134"/>
      <c r="D233" s="134"/>
      <c r="E233" s="134"/>
      <c r="F233" s="134"/>
      <c r="G233" s="134"/>
      <c r="H233" s="397"/>
      <c r="I233" s="397"/>
      <c r="J233" s="134"/>
      <c r="K233" s="134"/>
      <c r="L233" s="134"/>
      <c r="M233" s="134"/>
      <c r="N233" s="134"/>
      <c r="O233" s="134"/>
      <c r="P233" s="134"/>
      <c r="Q233" s="134"/>
      <c r="R233" s="134"/>
    </row>
    <row r="234" spans="1:18" s="227" customFormat="1" x14ac:dyDescent="0.2">
      <c r="A234" s="134"/>
      <c r="B234" s="134"/>
      <c r="C234" s="134"/>
      <c r="D234" s="134"/>
      <c r="E234" s="134"/>
      <c r="F234" s="134"/>
      <c r="G234" s="134"/>
      <c r="H234" s="397"/>
      <c r="I234" s="397"/>
      <c r="J234" s="134"/>
      <c r="K234" s="134"/>
      <c r="L234" s="134"/>
      <c r="M234" s="134"/>
      <c r="N234" s="134"/>
      <c r="O234" s="134"/>
      <c r="P234" s="134"/>
      <c r="Q234" s="134"/>
      <c r="R234" s="134"/>
    </row>
    <row r="235" spans="1:18" s="227" customFormat="1" x14ac:dyDescent="0.2">
      <c r="A235" s="134"/>
      <c r="B235" s="134"/>
      <c r="C235" s="134"/>
      <c r="D235" s="134"/>
      <c r="E235" s="134"/>
      <c r="F235" s="134"/>
      <c r="G235" s="134"/>
      <c r="H235" s="397"/>
      <c r="I235" s="397"/>
      <c r="J235" s="134"/>
      <c r="K235" s="134"/>
      <c r="L235" s="134"/>
      <c r="M235" s="134"/>
      <c r="N235" s="134"/>
      <c r="O235" s="134"/>
      <c r="P235" s="134"/>
      <c r="Q235" s="134"/>
      <c r="R235" s="134"/>
    </row>
    <row r="236" spans="1:18" s="227" customFormat="1" x14ac:dyDescent="0.2">
      <c r="A236" s="134"/>
      <c r="B236" s="134"/>
      <c r="C236" s="134"/>
      <c r="D236" s="134"/>
      <c r="E236" s="134"/>
      <c r="F236" s="134"/>
      <c r="G236" s="134"/>
      <c r="H236" s="397"/>
      <c r="I236" s="397"/>
      <c r="J236" s="134"/>
      <c r="K236" s="134"/>
      <c r="L236" s="134"/>
      <c r="M236" s="134"/>
      <c r="N236" s="134"/>
      <c r="O236" s="134"/>
      <c r="P236" s="134"/>
      <c r="Q236" s="134"/>
      <c r="R236" s="134"/>
    </row>
    <row r="237" spans="1:18" s="227" customFormat="1" x14ac:dyDescent="0.2">
      <c r="A237" s="134"/>
      <c r="B237" s="134"/>
      <c r="C237" s="134"/>
      <c r="D237" s="134"/>
      <c r="E237" s="134"/>
      <c r="F237" s="134"/>
      <c r="G237" s="134"/>
      <c r="H237" s="397"/>
      <c r="I237" s="397"/>
      <c r="J237" s="134"/>
      <c r="K237" s="134"/>
      <c r="L237" s="134"/>
      <c r="M237" s="134"/>
      <c r="N237" s="134"/>
      <c r="O237" s="134"/>
      <c r="P237" s="134"/>
      <c r="Q237" s="134"/>
      <c r="R237" s="134"/>
    </row>
    <row r="238" spans="1:18" s="227" customFormat="1" x14ac:dyDescent="0.2">
      <c r="A238" s="134"/>
      <c r="B238" s="134"/>
      <c r="C238" s="134"/>
      <c r="D238" s="134"/>
      <c r="E238" s="134"/>
      <c r="F238" s="134"/>
      <c r="G238" s="134"/>
      <c r="H238" s="397"/>
      <c r="I238" s="397"/>
      <c r="J238" s="134"/>
      <c r="K238" s="134"/>
      <c r="L238" s="134"/>
      <c r="M238" s="134"/>
      <c r="N238" s="134"/>
      <c r="O238" s="134"/>
      <c r="P238" s="134"/>
      <c r="Q238" s="134"/>
      <c r="R238" s="134"/>
    </row>
    <row r="239" spans="1:18" s="227" customFormat="1" x14ac:dyDescent="0.2">
      <c r="A239" s="134"/>
      <c r="B239" s="134"/>
      <c r="C239" s="134"/>
      <c r="D239" s="134"/>
      <c r="E239" s="134"/>
      <c r="F239" s="134"/>
      <c r="G239" s="134"/>
      <c r="H239" s="397"/>
      <c r="I239" s="397"/>
      <c r="J239" s="134"/>
      <c r="K239" s="134"/>
      <c r="L239" s="134"/>
      <c r="M239" s="134"/>
      <c r="N239" s="134"/>
      <c r="O239" s="134"/>
      <c r="P239" s="134"/>
      <c r="Q239" s="134"/>
      <c r="R239" s="134"/>
    </row>
    <row r="240" spans="1:18" s="227" customFormat="1" x14ac:dyDescent="0.2">
      <c r="A240" s="134"/>
      <c r="B240" s="134"/>
      <c r="C240" s="134"/>
      <c r="D240" s="134"/>
      <c r="E240" s="134"/>
      <c r="F240" s="134"/>
      <c r="G240" s="134"/>
      <c r="H240" s="397"/>
      <c r="I240" s="397"/>
      <c r="J240" s="134"/>
      <c r="K240" s="134"/>
      <c r="L240" s="134"/>
      <c r="M240" s="134"/>
      <c r="N240" s="134"/>
      <c r="O240" s="134"/>
      <c r="P240" s="134"/>
      <c r="Q240" s="134"/>
      <c r="R240" s="134"/>
    </row>
    <row r="241" spans="1:18" s="227" customFormat="1" x14ac:dyDescent="0.2">
      <c r="A241" s="134"/>
      <c r="B241" s="134"/>
      <c r="C241" s="134"/>
      <c r="D241" s="134"/>
      <c r="E241" s="134"/>
      <c r="F241" s="134"/>
      <c r="G241" s="134"/>
      <c r="H241" s="397"/>
      <c r="I241" s="397"/>
      <c r="J241" s="134"/>
      <c r="K241" s="134"/>
      <c r="L241" s="134"/>
      <c r="M241" s="134"/>
      <c r="N241" s="134"/>
      <c r="O241" s="134"/>
      <c r="P241" s="134"/>
      <c r="Q241" s="134"/>
      <c r="R241" s="134"/>
    </row>
    <row r="242" spans="1:18" s="227" customFormat="1" x14ac:dyDescent="0.2">
      <c r="A242" s="134"/>
      <c r="B242" s="134"/>
      <c r="C242" s="134"/>
      <c r="D242" s="134"/>
      <c r="E242" s="134"/>
      <c r="F242" s="134"/>
      <c r="G242" s="134"/>
      <c r="H242" s="397"/>
      <c r="I242" s="397"/>
      <c r="J242" s="134"/>
      <c r="K242" s="134"/>
      <c r="L242" s="134"/>
      <c r="M242" s="134"/>
      <c r="N242" s="134"/>
      <c r="O242" s="134"/>
      <c r="P242" s="134"/>
      <c r="Q242" s="134"/>
      <c r="R242" s="134"/>
    </row>
    <row r="243" spans="1:18" s="227" customFormat="1" x14ac:dyDescent="0.2">
      <c r="A243" s="134"/>
      <c r="B243" s="134"/>
      <c r="C243" s="134"/>
      <c r="D243" s="134"/>
      <c r="E243" s="134"/>
      <c r="F243" s="134"/>
      <c r="G243" s="134"/>
      <c r="H243" s="397"/>
      <c r="I243" s="397"/>
      <c r="J243" s="134"/>
      <c r="K243" s="134"/>
      <c r="L243" s="134"/>
      <c r="M243" s="134"/>
      <c r="N243" s="134"/>
      <c r="O243" s="134"/>
      <c r="P243" s="134"/>
      <c r="Q243" s="134"/>
      <c r="R243" s="134"/>
    </row>
    <row r="244" spans="1:18" s="227" customFormat="1" x14ac:dyDescent="0.2">
      <c r="A244" s="134"/>
      <c r="B244" s="134"/>
      <c r="C244" s="134"/>
      <c r="D244" s="134"/>
      <c r="E244" s="134"/>
      <c r="F244" s="134"/>
      <c r="G244" s="134"/>
      <c r="H244" s="397"/>
      <c r="I244" s="397"/>
      <c r="J244" s="134"/>
      <c r="K244" s="134"/>
      <c r="L244" s="134"/>
      <c r="M244" s="134"/>
      <c r="N244" s="134"/>
      <c r="O244" s="134"/>
      <c r="P244" s="134"/>
      <c r="Q244" s="134"/>
      <c r="R244" s="134"/>
    </row>
    <row r="245" spans="1:18" s="227" customFormat="1" x14ac:dyDescent="0.2">
      <c r="A245" s="134"/>
      <c r="B245" s="134"/>
      <c r="C245" s="134"/>
      <c r="D245" s="134"/>
      <c r="E245" s="134"/>
      <c r="F245" s="134"/>
      <c r="G245" s="134"/>
      <c r="H245" s="397"/>
      <c r="I245" s="397"/>
      <c r="J245" s="134"/>
      <c r="K245" s="134"/>
      <c r="L245" s="134"/>
      <c r="M245" s="134"/>
      <c r="N245" s="134"/>
      <c r="O245" s="134"/>
      <c r="P245" s="134"/>
      <c r="Q245" s="134"/>
      <c r="R245" s="134"/>
    </row>
    <row r="246" spans="1:18" s="227" customFormat="1" x14ac:dyDescent="0.2">
      <c r="A246" s="134"/>
      <c r="B246" s="134"/>
      <c r="C246" s="134"/>
      <c r="D246" s="134"/>
      <c r="E246" s="134"/>
      <c r="F246" s="134"/>
      <c r="G246" s="134"/>
      <c r="H246" s="397"/>
      <c r="I246" s="397"/>
      <c r="J246" s="134"/>
      <c r="K246" s="134"/>
      <c r="L246" s="134"/>
      <c r="M246" s="134"/>
      <c r="N246" s="134"/>
      <c r="O246" s="134"/>
      <c r="P246" s="134"/>
      <c r="Q246" s="134"/>
      <c r="R246" s="134"/>
    </row>
    <row r="247" spans="1:18" s="227" customFormat="1" x14ac:dyDescent="0.2">
      <c r="A247" s="134"/>
      <c r="B247" s="134"/>
      <c r="C247" s="134"/>
      <c r="D247" s="134"/>
      <c r="E247" s="134"/>
      <c r="F247" s="134"/>
      <c r="G247" s="134"/>
      <c r="H247" s="397"/>
      <c r="I247" s="397"/>
      <c r="J247" s="134"/>
      <c r="K247" s="134"/>
      <c r="L247" s="134"/>
      <c r="M247" s="134"/>
      <c r="N247" s="134"/>
      <c r="O247" s="134"/>
      <c r="P247" s="134"/>
      <c r="Q247" s="134"/>
      <c r="R247" s="134"/>
    </row>
    <row r="248" spans="1:18" s="227" customFormat="1" x14ac:dyDescent="0.2">
      <c r="A248" s="134"/>
      <c r="B248" s="134"/>
      <c r="C248" s="134"/>
      <c r="D248" s="134"/>
      <c r="E248" s="134"/>
      <c r="F248" s="134"/>
      <c r="G248" s="134"/>
      <c r="H248" s="397"/>
      <c r="I248" s="397"/>
      <c r="J248" s="134"/>
      <c r="K248" s="134"/>
      <c r="L248" s="134"/>
      <c r="M248" s="134"/>
      <c r="N248" s="134"/>
      <c r="O248" s="134"/>
      <c r="P248" s="134"/>
      <c r="Q248" s="134"/>
      <c r="R248" s="134"/>
    </row>
    <row r="249" spans="1:18" s="227" customFormat="1" x14ac:dyDescent="0.2">
      <c r="A249" s="134"/>
      <c r="B249" s="134"/>
      <c r="C249" s="134"/>
      <c r="D249" s="134"/>
      <c r="E249" s="134"/>
      <c r="F249" s="134"/>
      <c r="G249" s="134"/>
      <c r="H249" s="397"/>
      <c r="I249" s="397"/>
      <c r="J249" s="134"/>
      <c r="K249" s="134"/>
      <c r="L249" s="134"/>
      <c r="M249" s="134"/>
      <c r="N249" s="134"/>
      <c r="O249" s="134"/>
      <c r="P249" s="134"/>
      <c r="Q249" s="134"/>
      <c r="R249" s="134"/>
    </row>
    <row r="250" spans="1:18" s="227" customFormat="1" x14ac:dyDescent="0.2">
      <c r="A250" s="134"/>
      <c r="B250" s="134"/>
      <c r="C250" s="134"/>
      <c r="D250" s="134"/>
      <c r="E250" s="134"/>
      <c r="F250" s="134"/>
      <c r="G250" s="134"/>
      <c r="H250" s="397"/>
      <c r="I250" s="397"/>
      <c r="J250" s="134"/>
      <c r="K250" s="134"/>
      <c r="L250" s="134"/>
      <c r="M250" s="134"/>
      <c r="N250" s="134"/>
      <c r="O250" s="134"/>
      <c r="P250" s="134"/>
      <c r="Q250" s="134"/>
      <c r="R250" s="134"/>
    </row>
    <row r="251" spans="1:18" s="227" customFormat="1" x14ac:dyDescent="0.2">
      <c r="A251" s="134"/>
      <c r="B251" s="134"/>
      <c r="C251" s="134"/>
      <c r="D251" s="134"/>
      <c r="E251" s="134"/>
      <c r="F251" s="134"/>
      <c r="G251" s="134"/>
      <c r="H251" s="397"/>
      <c r="I251" s="397"/>
      <c r="J251" s="134"/>
      <c r="K251" s="134"/>
      <c r="L251" s="134"/>
      <c r="M251" s="134"/>
      <c r="N251" s="134"/>
      <c r="O251" s="134"/>
      <c r="P251" s="134"/>
      <c r="Q251" s="134"/>
      <c r="R251" s="134"/>
    </row>
    <row r="252" spans="1:18" s="227" customFormat="1" x14ac:dyDescent="0.2">
      <c r="A252" s="134"/>
      <c r="B252" s="134"/>
      <c r="C252" s="134"/>
      <c r="D252" s="134"/>
      <c r="E252" s="134"/>
      <c r="F252" s="134"/>
      <c r="G252" s="134"/>
      <c r="H252" s="397"/>
      <c r="I252" s="397"/>
      <c r="J252" s="134"/>
      <c r="K252" s="134"/>
      <c r="L252" s="134"/>
      <c r="M252" s="134"/>
      <c r="N252" s="134"/>
      <c r="O252" s="134"/>
      <c r="P252" s="134"/>
      <c r="Q252" s="134"/>
      <c r="R252" s="134"/>
    </row>
    <row r="253" spans="1:18" s="227" customFormat="1" x14ac:dyDescent="0.2">
      <c r="A253" s="134"/>
      <c r="B253" s="134"/>
      <c r="C253" s="134"/>
      <c r="D253" s="134"/>
      <c r="E253" s="134"/>
      <c r="F253" s="134"/>
      <c r="G253" s="134"/>
      <c r="H253" s="397"/>
      <c r="I253" s="397"/>
      <c r="J253" s="134"/>
      <c r="K253" s="134"/>
      <c r="L253" s="134"/>
      <c r="M253" s="134"/>
      <c r="N253" s="134"/>
      <c r="O253" s="134"/>
      <c r="P253" s="134"/>
      <c r="Q253" s="134"/>
      <c r="R253" s="134"/>
    </row>
    <row r="254" spans="1:18" s="227" customFormat="1" x14ac:dyDescent="0.2">
      <c r="A254" s="134"/>
      <c r="B254" s="134"/>
      <c r="C254" s="134"/>
      <c r="D254" s="134"/>
      <c r="E254" s="134"/>
      <c r="F254" s="134"/>
      <c r="G254" s="134"/>
      <c r="H254" s="397"/>
      <c r="I254" s="397"/>
      <c r="J254" s="134"/>
      <c r="K254" s="134"/>
      <c r="L254" s="134"/>
      <c r="M254" s="134"/>
      <c r="N254" s="134"/>
      <c r="O254" s="134"/>
      <c r="P254" s="134"/>
      <c r="Q254" s="134"/>
      <c r="R254" s="134"/>
    </row>
    <row r="255" spans="1:18" s="227" customFormat="1" x14ac:dyDescent="0.2">
      <c r="A255" s="134"/>
      <c r="B255" s="134"/>
      <c r="C255" s="134"/>
      <c r="D255" s="134"/>
      <c r="E255" s="134"/>
      <c r="F255" s="134"/>
      <c r="G255" s="134"/>
      <c r="H255" s="397"/>
      <c r="I255" s="397"/>
      <c r="J255" s="134"/>
      <c r="K255" s="134"/>
      <c r="L255" s="134"/>
      <c r="M255" s="134"/>
      <c r="N255" s="134"/>
      <c r="O255" s="134"/>
      <c r="P255" s="134"/>
      <c r="Q255" s="134"/>
      <c r="R255" s="134"/>
    </row>
    <row r="256" spans="1:18" s="227" customFormat="1" x14ac:dyDescent="0.2">
      <c r="A256" s="134"/>
      <c r="B256" s="134"/>
      <c r="C256" s="134"/>
      <c r="D256" s="134"/>
      <c r="E256" s="134"/>
      <c r="F256" s="134"/>
      <c r="G256" s="134"/>
      <c r="H256" s="397"/>
      <c r="I256" s="397"/>
      <c r="J256" s="134"/>
      <c r="K256" s="134"/>
      <c r="L256" s="134"/>
      <c r="M256" s="134"/>
      <c r="N256" s="134"/>
      <c r="O256" s="134"/>
      <c r="P256" s="134"/>
      <c r="Q256" s="134"/>
      <c r="R256" s="134"/>
    </row>
    <row r="257" spans="1:18" s="227" customFormat="1" x14ac:dyDescent="0.2">
      <c r="A257" s="134"/>
      <c r="B257" s="134"/>
      <c r="C257" s="134"/>
      <c r="D257" s="134"/>
      <c r="E257" s="134"/>
      <c r="F257" s="134"/>
      <c r="G257" s="134"/>
      <c r="H257" s="397"/>
      <c r="I257" s="397"/>
      <c r="J257" s="134"/>
      <c r="K257" s="134"/>
      <c r="L257" s="134"/>
      <c r="M257" s="134"/>
      <c r="N257" s="134"/>
      <c r="O257" s="134"/>
      <c r="P257" s="134"/>
      <c r="Q257" s="134"/>
      <c r="R257" s="134"/>
    </row>
    <row r="258" spans="1:18" s="227" customFormat="1" x14ac:dyDescent="0.2">
      <c r="A258" s="134"/>
      <c r="B258" s="134"/>
      <c r="C258" s="134"/>
      <c r="D258" s="134"/>
      <c r="E258" s="134"/>
      <c r="F258" s="134"/>
      <c r="G258" s="134"/>
      <c r="H258" s="397"/>
      <c r="I258" s="397"/>
      <c r="J258" s="134"/>
      <c r="K258" s="134"/>
      <c r="L258" s="134"/>
      <c r="M258" s="134"/>
      <c r="N258" s="134"/>
      <c r="O258" s="134"/>
      <c r="P258" s="134"/>
      <c r="Q258" s="134"/>
      <c r="R258" s="134"/>
    </row>
    <row r="259" spans="1:18" s="227" customFormat="1" x14ac:dyDescent="0.2">
      <c r="A259" s="134"/>
      <c r="B259" s="134"/>
      <c r="C259" s="134"/>
      <c r="D259" s="134"/>
      <c r="E259" s="134"/>
      <c r="F259" s="134"/>
      <c r="G259" s="134"/>
      <c r="H259" s="397"/>
      <c r="I259" s="397"/>
      <c r="J259" s="134"/>
      <c r="K259" s="134"/>
      <c r="L259" s="134"/>
      <c r="M259" s="134"/>
      <c r="N259" s="134"/>
      <c r="O259" s="134"/>
      <c r="P259" s="134"/>
      <c r="Q259" s="134"/>
      <c r="R259" s="134"/>
    </row>
    <row r="260" spans="1:18" s="227" customFormat="1" x14ac:dyDescent="0.2">
      <c r="A260" s="134"/>
      <c r="B260" s="134"/>
      <c r="C260" s="134"/>
      <c r="D260" s="134"/>
      <c r="E260" s="134"/>
      <c r="F260" s="134"/>
      <c r="G260" s="134"/>
      <c r="H260" s="397"/>
      <c r="I260" s="397"/>
      <c r="J260" s="134"/>
      <c r="K260" s="134"/>
      <c r="L260" s="134"/>
      <c r="M260" s="134"/>
      <c r="N260" s="134"/>
      <c r="O260" s="134"/>
      <c r="P260" s="134"/>
      <c r="Q260" s="134"/>
      <c r="R260" s="134"/>
    </row>
    <row r="261" spans="1:18" s="227" customFormat="1" x14ac:dyDescent="0.2">
      <c r="A261" s="134"/>
      <c r="B261" s="134"/>
      <c r="C261" s="134"/>
      <c r="D261" s="134"/>
      <c r="E261" s="134"/>
      <c r="F261" s="134"/>
      <c r="G261" s="134"/>
      <c r="H261" s="397"/>
      <c r="I261" s="397"/>
      <c r="J261" s="134"/>
      <c r="K261" s="134"/>
      <c r="L261" s="134"/>
      <c r="M261" s="134"/>
      <c r="N261" s="134"/>
      <c r="O261" s="134"/>
      <c r="P261" s="134"/>
      <c r="Q261" s="134"/>
      <c r="R261" s="134"/>
    </row>
    <row r="262" spans="1:18" s="227" customFormat="1" x14ac:dyDescent="0.2">
      <c r="A262" s="134"/>
      <c r="B262" s="134"/>
      <c r="C262" s="134"/>
      <c r="D262" s="134"/>
      <c r="E262" s="134"/>
      <c r="F262" s="134"/>
      <c r="G262" s="134"/>
      <c r="H262" s="397"/>
      <c r="I262" s="397"/>
      <c r="J262" s="134"/>
      <c r="K262" s="134"/>
      <c r="L262" s="134"/>
      <c r="M262" s="134"/>
      <c r="N262" s="134"/>
      <c r="O262" s="134"/>
      <c r="P262" s="134"/>
      <c r="Q262" s="134"/>
      <c r="R262" s="134"/>
    </row>
    <row r="263" spans="1:18" s="227" customFormat="1" x14ac:dyDescent="0.2">
      <c r="A263" s="134"/>
      <c r="B263" s="134"/>
      <c r="C263" s="134"/>
      <c r="D263" s="134"/>
      <c r="E263" s="134"/>
      <c r="F263" s="134"/>
      <c r="G263" s="134"/>
      <c r="H263" s="397"/>
      <c r="I263" s="397"/>
      <c r="J263" s="134"/>
      <c r="K263" s="134"/>
      <c r="L263" s="134"/>
      <c r="M263" s="134"/>
      <c r="N263" s="134"/>
      <c r="O263" s="134"/>
      <c r="P263" s="134"/>
      <c r="Q263" s="134"/>
      <c r="R263" s="134"/>
    </row>
    <row r="264" spans="1:18" s="227" customFormat="1" x14ac:dyDescent="0.2">
      <c r="A264" s="134"/>
      <c r="B264" s="134"/>
      <c r="C264" s="134"/>
      <c r="D264" s="134"/>
      <c r="E264" s="134"/>
      <c r="F264" s="134"/>
      <c r="G264" s="134"/>
      <c r="H264" s="397"/>
      <c r="I264" s="397"/>
      <c r="J264" s="134"/>
      <c r="K264" s="134"/>
      <c r="L264" s="134"/>
      <c r="M264" s="134"/>
      <c r="N264" s="134"/>
      <c r="O264" s="134"/>
      <c r="P264" s="134"/>
      <c r="Q264" s="134"/>
      <c r="R264" s="134"/>
    </row>
    <row r="265" spans="1:18" s="227" customFormat="1" x14ac:dyDescent="0.2">
      <c r="A265" s="134"/>
      <c r="B265" s="134"/>
      <c r="C265" s="134"/>
      <c r="D265" s="134"/>
      <c r="E265" s="134"/>
      <c r="F265" s="134"/>
      <c r="G265" s="134"/>
      <c r="H265" s="397"/>
      <c r="I265" s="397"/>
      <c r="J265" s="134"/>
      <c r="K265" s="134"/>
      <c r="L265" s="134"/>
      <c r="M265" s="134"/>
      <c r="N265" s="134"/>
      <c r="O265" s="134"/>
      <c r="P265" s="134"/>
      <c r="Q265" s="134"/>
      <c r="R265" s="134"/>
    </row>
    <row r="266" spans="1:18" s="227" customFormat="1" x14ac:dyDescent="0.2">
      <c r="A266" s="134"/>
      <c r="B266" s="134"/>
      <c r="C266" s="134"/>
      <c r="D266" s="134"/>
      <c r="E266" s="134"/>
      <c r="F266" s="134"/>
      <c r="G266" s="134"/>
      <c r="H266" s="397"/>
      <c r="I266" s="397"/>
      <c r="J266" s="134"/>
      <c r="K266" s="134"/>
      <c r="L266" s="134"/>
      <c r="M266" s="134"/>
      <c r="N266" s="134"/>
      <c r="O266" s="134"/>
      <c r="P266" s="134"/>
      <c r="Q266" s="134"/>
      <c r="R266" s="134"/>
    </row>
    <row r="267" spans="1:18" s="227" customFormat="1" x14ac:dyDescent="0.2">
      <c r="A267" s="134"/>
      <c r="B267" s="134"/>
      <c r="C267" s="134"/>
      <c r="D267" s="134"/>
      <c r="E267" s="134"/>
      <c r="F267" s="134"/>
      <c r="G267" s="134"/>
      <c r="H267" s="397"/>
      <c r="I267" s="397"/>
      <c r="J267" s="134"/>
      <c r="K267" s="134"/>
      <c r="L267" s="134"/>
      <c r="M267" s="134"/>
      <c r="N267" s="134"/>
      <c r="O267" s="134"/>
      <c r="P267" s="134"/>
      <c r="Q267" s="134"/>
      <c r="R267" s="134"/>
    </row>
    <row r="268" spans="1:18" s="227" customFormat="1" x14ac:dyDescent="0.2">
      <c r="A268" s="134"/>
      <c r="B268" s="134"/>
      <c r="C268" s="134"/>
      <c r="D268" s="134"/>
      <c r="E268" s="134"/>
      <c r="F268" s="134"/>
      <c r="G268" s="134"/>
      <c r="H268" s="397"/>
      <c r="I268" s="397"/>
      <c r="J268" s="134"/>
      <c r="K268" s="134"/>
      <c r="L268" s="134"/>
      <c r="M268" s="134"/>
      <c r="N268" s="134"/>
      <c r="O268" s="134"/>
      <c r="P268" s="134"/>
      <c r="Q268" s="134"/>
      <c r="R268" s="134"/>
    </row>
    <row r="269" spans="1:18" s="227" customFormat="1" x14ac:dyDescent="0.2">
      <c r="A269" s="134"/>
      <c r="B269" s="134"/>
      <c r="C269" s="134"/>
      <c r="D269" s="134"/>
      <c r="E269" s="134"/>
      <c r="F269" s="134"/>
      <c r="G269" s="134"/>
      <c r="H269" s="397"/>
      <c r="I269" s="397"/>
      <c r="J269" s="134"/>
      <c r="K269" s="134"/>
      <c r="L269" s="134"/>
      <c r="M269" s="134"/>
      <c r="N269" s="134"/>
      <c r="O269" s="134"/>
      <c r="P269" s="134"/>
      <c r="Q269" s="134"/>
      <c r="R269" s="134"/>
    </row>
    <row r="270" spans="1:18" s="227" customFormat="1" x14ac:dyDescent="0.2">
      <c r="A270" s="134"/>
      <c r="B270" s="134"/>
      <c r="C270" s="134"/>
      <c r="D270" s="134"/>
      <c r="E270" s="134"/>
      <c r="F270" s="134"/>
      <c r="G270" s="134"/>
      <c r="H270" s="397"/>
      <c r="I270" s="397"/>
      <c r="J270" s="134"/>
      <c r="K270" s="134"/>
      <c r="L270" s="134"/>
      <c r="M270" s="134"/>
      <c r="N270" s="134"/>
      <c r="O270" s="134"/>
      <c r="P270" s="134"/>
      <c r="Q270" s="134"/>
      <c r="R270" s="134"/>
    </row>
    <row r="271" spans="1:18" s="227" customFormat="1" x14ac:dyDescent="0.2">
      <c r="A271" s="134"/>
      <c r="B271" s="134"/>
      <c r="C271" s="134"/>
      <c r="D271" s="134"/>
      <c r="E271" s="134"/>
      <c r="F271" s="134"/>
      <c r="G271" s="134"/>
      <c r="H271" s="397"/>
      <c r="I271" s="397"/>
      <c r="J271" s="134"/>
      <c r="K271" s="134"/>
      <c r="L271" s="134"/>
      <c r="M271" s="134"/>
      <c r="N271" s="134"/>
      <c r="O271" s="134"/>
      <c r="P271" s="134"/>
      <c r="Q271" s="134"/>
      <c r="R271" s="134"/>
    </row>
    <row r="272" spans="1:18" s="227" customFormat="1" x14ac:dyDescent="0.2">
      <c r="A272" s="134"/>
      <c r="B272" s="134"/>
      <c r="C272" s="134"/>
      <c r="D272" s="134"/>
      <c r="E272" s="134"/>
      <c r="F272" s="134"/>
      <c r="G272" s="134"/>
      <c r="H272" s="397"/>
      <c r="I272" s="397"/>
      <c r="J272" s="134"/>
      <c r="K272" s="134"/>
      <c r="L272" s="134"/>
      <c r="M272" s="134"/>
      <c r="N272" s="134"/>
      <c r="O272" s="134"/>
      <c r="P272" s="134"/>
      <c r="Q272" s="134"/>
      <c r="R272" s="134"/>
    </row>
    <row r="273" spans="1:18" s="227" customFormat="1" x14ac:dyDescent="0.2">
      <c r="A273" s="134"/>
      <c r="B273" s="134"/>
      <c r="C273" s="134"/>
      <c r="D273" s="134"/>
      <c r="E273" s="134"/>
      <c r="F273" s="134"/>
      <c r="G273" s="134"/>
      <c r="H273" s="397"/>
      <c r="I273" s="397"/>
      <c r="J273" s="134"/>
      <c r="K273" s="134"/>
      <c r="L273" s="134"/>
      <c r="M273" s="134"/>
      <c r="N273" s="134"/>
      <c r="O273" s="134"/>
      <c r="P273" s="134"/>
      <c r="Q273" s="134"/>
      <c r="R273" s="134"/>
    </row>
    <row r="274" spans="1:18" s="227" customFormat="1" x14ac:dyDescent="0.2">
      <c r="A274" s="134"/>
      <c r="B274" s="134"/>
      <c r="C274" s="134"/>
      <c r="D274" s="134"/>
      <c r="E274" s="134"/>
      <c r="F274" s="134"/>
      <c r="G274" s="134"/>
      <c r="H274" s="397"/>
      <c r="I274" s="397"/>
      <c r="J274" s="134"/>
      <c r="K274" s="134"/>
      <c r="L274" s="134"/>
      <c r="M274" s="134"/>
      <c r="N274" s="134"/>
      <c r="O274" s="134"/>
      <c r="P274" s="134"/>
      <c r="Q274" s="134"/>
      <c r="R274" s="134"/>
    </row>
    <row r="275" spans="1:18" s="227" customFormat="1" x14ac:dyDescent="0.2">
      <c r="A275" s="134"/>
      <c r="B275" s="134"/>
      <c r="C275" s="134"/>
      <c r="D275" s="134"/>
      <c r="E275" s="134"/>
      <c r="F275" s="134"/>
      <c r="G275" s="134"/>
      <c r="H275" s="397"/>
      <c r="I275" s="397"/>
      <c r="J275" s="134"/>
      <c r="K275" s="134"/>
      <c r="L275" s="134"/>
      <c r="M275" s="134"/>
      <c r="N275" s="134"/>
      <c r="O275" s="134"/>
      <c r="P275" s="134"/>
      <c r="Q275" s="134"/>
      <c r="R275" s="134"/>
    </row>
    <row r="276" spans="1:18" s="227" customFormat="1" x14ac:dyDescent="0.2">
      <c r="A276" s="134"/>
      <c r="B276" s="134"/>
      <c r="C276" s="134"/>
      <c r="D276" s="134"/>
      <c r="E276" s="134"/>
      <c r="F276" s="134"/>
      <c r="G276" s="134"/>
      <c r="H276" s="397"/>
      <c r="I276" s="397"/>
      <c r="J276" s="134"/>
      <c r="K276" s="134"/>
      <c r="L276" s="134"/>
      <c r="M276" s="134"/>
      <c r="N276" s="134"/>
      <c r="O276" s="134"/>
      <c r="P276" s="134"/>
      <c r="Q276" s="134"/>
      <c r="R276" s="134"/>
    </row>
    <row r="277" spans="1:18" s="227" customFormat="1" x14ac:dyDescent="0.2">
      <c r="A277" s="134"/>
      <c r="B277" s="134"/>
      <c r="C277" s="134"/>
      <c r="D277" s="134"/>
      <c r="E277" s="134"/>
      <c r="F277" s="134"/>
      <c r="G277" s="134"/>
      <c r="H277" s="397"/>
      <c r="I277" s="397"/>
      <c r="J277" s="134"/>
      <c r="K277" s="134"/>
      <c r="L277" s="134"/>
      <c r="M277" s="134"/>
      <c r="N277" s="134"/>
      <c r="O277" s="134"/>
      <c r="P277" s="134"/>
      <c r="Q277" s="134"/>
      <c r="R277" s="134"/>
    </row>
    <row r="278" spans="1:18" s="227" customFormat="1" x14ac:dyDescent="0.2">
      <c r="A278" s="134"/>
      <c r="B278" s="134"/>
      <c r="C278" s="134"/>
      <c r="D278" s="134"/>
      <c r="E278" s="134"/>
      <c r="F278" s="134"/>
      <c r="G278" s="134"/>
      <c r="H278" s="397"/>
      <c r="I278" s="397"/>
      <c r="J278" s="134"/>
      <c r="K278" s="134"/>
      <c r="L278" s="134"/>
      <c r="M278" s="134"/>
      <c r="N278" s="134"/>
      <c r="O278" s="134"/>
      <c r="P278" s="134"/>
      <c r="Q278" s="134"/>
      <c r="R278" s="134"/>
    </row>
    <row r="279" spans="1:18" s="227" customFormat="1" x14ac:dyDescent="0.2">
      <c r="A279" s="134"/>
      <c r="B279" s="134"/>
      <c r="C279" s="134"/>
      <c r="D279" s="134"/>
      <c r="E279" s="134"/>
      <c r="F279" s="134"/>
      <c r="G279" s="134"/>
      <c r="H279" s="397"/>
      <c r="I279" s="397"/>
      <c r="J279" s="134"/>
      <c r="K279" s="134"/>
      <c r="L279" s="134"/>
      <c r="M279" s="134"/>
      <c r="N279" s="134"/>
      <c r="O279" s="134"/>
      <c r="P279" s="134"/>
      <c r="Q279" s="134"/>
      <c r="R279" s="134"/>
    </row>
    <row r="280" spans="1:18" s="227" customFormat="1" x14ac:dyDescent="0.2">
      <c r="A280" s="134"/>
      <c r="B280" s="134"/>
      <c r="C280" s="134"/>
      <c r="D280" s="134"/>
      <c r="E280" s="134"/>
      <c r="F280" s="134"/>
      <c r="G280" s="134"/>
      <c r="H280" s="397"/>
      <c r="I280" s="397"/>
      <c r="J280" s="134"/>
      <c r="K280" s="134"/>
      <c r="L280" s="134"/>
      <c r="M280" s="134"/>
      <c r="N280" s="134"/>
      <c r="O280" s="134"/>
      <c r="P280" s="134"/>
      <c r="Q280" s="134"/>
      <c r="R280" s="134"/>
    </row>
    <row r="281" spans="1:18" s="227" customFormat="1" x14ac:dyDescent="0.2">
      <c r="A281" s="134"/>
      <c r="B281" s="134"/>
      <c r="C281" s="134"/>
      <c r="D281" s="134"/>
      <c r="E281" s="134"/>
      <c r="F281" s="134"/>
      <c r="G281" s="134"/>
      <c r="H281" s="397"/>
      <c r="I281" s="397"/>
      <c r="J281" s="134"/>
      <c r="K281" s="134"/>
      <c r="L281" s="134"/>
      <c r="M281" s="134"/>
      <c r="N281" s="134"/>
      <c r="O281" s="134"/>
      <c r="P281" s="134"/>
      <c r="Q281" s="134"/>
      <c r="R281" s="134"/>
    </row>
    <row r="282" spans="1:18" s="227" customFormat="1" x14ac:dyDescent="0.2">
      <c r="A282" s="134"/>
      <c r="B282" s="134"/>
      <c r="C282" s="134"/>
      <c r="D282" s="134"/>
      <c r="E282" s="134"/>
      <c r="F282" s="134"/>
      <c r="G282" s="134"/>
      <c r="H282" s="397"/>
      <c r="I282" s="397"/>
      <c r="J282" s="134"/>
      <c r="K282" s="134"/>
      <c r="L282" s="134"/>
      <c r="M282" s="134"/>
      <c r="N282" s="134"/>
      <c r="O282" s="134"/>
      <c r="P282" s="134"/>
      <c r="Q282" s="134"/>
      <c r="R282" s="134"/>
    </row>
    <row r="283" spans="1:18" s="227" customFormat="1" x14ac:dyDescent="0.2">
      <c r="A283" s="134"/>
      <c r="B283" s="134"/>
      <c r="C283" s="134"/>
      <c r="D283" s="134"/>
      <c r="E283" s="134"/>
      <c r="F283" s="134"/>
      <c r="G283" s="134"/>
      <c r="H283" s="397"/>
      <c r="I283" s="397"/>
      <c r="J283" s="134"/>
      <c r="K283" s="134"/>
      <c r="L283" s="134"/>
      <c r="M283" s="134"/>
      <c r="N283" s="134"/>
      <c r="O283" s="134"/>
      <c r="P283" s="134"/>
      <c r="Q283" s="134"/>
      <c r="R283" s="134"/>
    </row>
    <row r="284" spans="1:18" s="227" customFormat="1" x14ac:dyDescent="0.2">
      <c r="A284" s="134"/>
      <c r="B284" s="134"/>
      <c r="C284" s="134"/>
      <c r="D284" s="134"/>
      <c r="E284" s="134"/>
      <c r="F284" s="134"/>
      <c r="G284" s="134"/>
      <c r="H284" s="397"/>
      <c r="I284" s="397"/>
      <c r="J284" s="134"/>
      <c r="K284" s="134"/>
      <c r="L284" s="134"/>
      <c r="M284" s="134"/>
      <c r="N284" s="134"/>
      <c r="O284" s="134"/>
      <c r="P284" s="134"/>
      <c r="Q284" s="134"/>
      <c r="R284" s="134"/>
    </row>
    <row r="285" spans="1:18" s="227" customFormat="1" x14ac:dyDescent="0.2">
      <c r="A285" s="134"/>
      <c r="B285" s="134"/>
      <c r="C285" s="134"/>
      <c r="D285" s="134"/>
      <c r="E285" s="134"/>
      <c r="F285" s="134"/>
      <c r="G285" s="134"/>
      <c r="H285" s="397"/>
      <c r="I285" s="397"/>
      <c r="J285" s="134"/>
      <c r="K285" s="134"/>
      <c r="L285" s="134"/>
      <c r="M285" s="134"/>
      <c r="N285" s="134"/>
      <c r="O285" s="134"/>
      <c r="P285" s="134"/>
      <c r="Q285" s="134"/>
      <c r="R285" s="134"/>
    </row>
    <row r="286" spans="1:18" s="227" customFormat="1" x14ac:dyDescent="0.2">
      <c r="A286" s="134"/>
      <c r="B286" s="134"/>
      <c r="C286" s="134"/>
      <c r="D286" s="134"/>
      <c r="E286" s="134"/>
      <c r="F286" s="134"/>
      <c r="G286" s="134"/>
      <c r="H286" s="397"/>
      <c r="I286" s="397"/>
      <c r="J286" s="134"/>
      <c r="K286" s="134"/>
      <c r="L286" s="134"/>
      <c r="M286" s="134"/>
      <c r="N286" s="134"/>
      <c r="O286" s="134"/>
      <c r="P286" s="134"/>
      <c r="Q286" s="134"/>
      <c r="R286" s="134"/>
    </row>
    <row r="287" spans="1:18" s="227" customFormat="1" x14ac:dyDescent="0.2">
      <c r="A287" s="134"/>
      <c r="B287" s="134"/>
      <c r="C287" s="134"/>
      <c r="D287" s="134"/>
      <c r="E287" s="134"/>
      <c r="F287" s="134"/>
      <c r="G287" s="134"/>
      <c r="H287" s="397"/>
      <c r="I287" s="397"/>
      <c r="J287" s="134"/>
      <c r="K287" s="134"/>
      <c r="L287" s="134"/>
      <c r="M287" s="134"/>
      <c r="N287" s="134"/>
      <c r="O287" s="134"/>
      <c r="P287" s="134"/>
      <c r="Q287" s="134"/>
      <c r="R287" s="134"/>
    </row>
    <row r="288" spans="1:18" s="227" customFormat="1" x14ac:dyDescent="0.2">
      <c r="A288" s="134"/>
      <c r="B288" s="134"/>
      <c r="C288" s="134"/>
      <c r="D288" s="134"/>
      <c r="E288" s="134"/>
      <c r="F288" s="134"/>
      <c r="G288" s="134"/>
      <c r="H288" s="397"/>
      <c r="I288" s="397"/>
      <c r="J288" s="134"/>
      <c r="K288" s="134"/>
      <c r="L288" s="134"/>
      <c r="M288" s="134"/>
      <c r="N288" s="134"/>
      <c r="O288" s="134"/>
      <c r="P288" s="134"/>
      <c r="Q288" s="134"/>
      <c r="R288" s="134"/>
    </row>
    <row r="289" spans="1:18" s="227" customFormat="1" x14ac:dyDescent="0.2">
      <c r="A289" s="134"/>
      <c r="B289" s="134"/>
      <c r="C289" s="134"/>
      <c r="D289" s="134"/>
      <c r="E289" s="134"/>
      <c r="F289" s="134"/>
      <c r="G289" s="134"/>
      <c r="H289" s="397"/>
      <c r="I289" s="397"/>
      <c r="J289" s="134"/>
      <c r="K289" s="134"/>
      <c r="L289" s="134"/>
      <c r="M289" s="134"/>
      <c r="N289" s="134"/>
      <c r="O289" s="134"/>
      <c r="P289" s="134"/>
      <c r="Q289" s="134"/>
      <c r="R289" s="134"/>
    </row>
    <row r="290" spans="1:18" s="227" customFormat="1" x14ac:dyDescent="0.2">
      <c r="A290" s="134"/>
      <c r="B290" s="134"/>
      <c r="C290" s="134"/>
      <c r="D290" s="134"/>
      <c r="E290" s="134"/>
      <c r="F290" s="134"/>
      <c r="G290" s="134"/>
      <c r="H290" s="397"/>
      <c r="I290" s="397"/>
      <c r="J290" s="134"/>
      <c r="K290" s="134"/>
      <c r="L290" s="134"/>
      <c r="M290" s="134"/>
      <c r="N290" s="134"/>
      <c r="O290" s="134"/>
      <c r="P290" s="134"/>
      <c r="Q290" s="134"/>
      <c r="R290" s="134"/>
    </row>
    <row r="291" spans="1:18" s="227" customFormat="1" x14ac:dyDescent="0.2">
      <c r="A291" s="134"/>
      <c r="B291" s="134"/>
      <c r="C291" s="134"/>
      <c r="D291" s="134"/>
      <c r="E291" s="134"/>
      <c r="F291" s="134"/>
      <c r="G291" s="134"/>
      <c r="H291" s="397"/>
      <c r="I291" s="397"/>
      <c r="J291" s="134"/>
      <c r="K291" s="134"/>
      <c r="L291" s="134"/>
      <c r="M291" s="134"/>
      <c r="N291" s="134"/>
      <c r="O291" s="134"/>
      <c r="P291" s="134"/>
      <c r="Q291" s="134"/>
      <c r="R291" s="134"/>
    </row>
    <row r="292" spans="1:18" s="227" customFormat="1" x14ac:dyDescent="0.2">
      <c r="A292" s="134"/>
      <c r="B292" s="134"/>
      <c r="C292" s="134"/>
      <c r="D292" s="134"/>
      <c r="E292" s="134"/>
      <c r="F292" s="134"/>
      <c r="G292" s="134"/>
      <c r="H292" s="397"/>
      <c r="I292" s="397"/>
      <c r="J292" s="134"/>
      <c r="K292" s="134"/>
      <c r="L292" s="134"/>
      <c r="M292" s="134"/>
      <c r="N292" s="134"/>
      <c r="O292" s="134"/>
      <c r="P292" s="134"/>
      <c r="Q292" s="134"/>
      <c r="R292" s="134"/>
    </row>
    <row r="293" spans="1:18" s="227" customFormat="1" x14ac:dyDescent="0.2">
      <c r="A293" s="134"/>
      <c r="B293" s="134"/>
      <c r="C293" s="134"/>
      <c r="D293" s="134"/>
      <c r="E293" s="134"/>
      <c r="F293" s="134"/>
      <c r="G293" s="134"/>
      <c r="H293" s="397"/>
      <c r="I293" s="397"/>
      <c r="J293" s="134"/>
      <c r="K293" s="134"/>
      <c r="L293" s="134"/>
      <c r="M293" s="134"/>
      <c r="N293" s="134"/>
      <c r="O293" s="134"/>
      <c r="P293" s="134"/>
      <c r="Q293" s="134"/>
      <c r="R293" s="134"/>
    </row>
    <row r="294" spans="1:18" s="227" customFormat="1" x14ac:dyDescent="0.2">
      <c r="A294" s="134"/>
      <c r="B294" s="134"/>
      <c r="C294" s="134"/>
      <c r="D294" s="134"/>
      <c r="E294" s="134"/>
      <c r="F294" s="134"/>
      <c r="G294" s="134"/>
      <c r="H294" s="397"/>
      <c r="I294" s="397"/>
      <c r="J294" s="134"/>
      <c r="K294" s="134"/>
      <c r="L294" s="134"/>
      <c r="M294" s="134"/>
      <c r="N294" s="134"/>
      <c r="O294" s="134"/>
      <c r="P294" s="134"/>
      <c r="Q294" s="134"/>
      <c r="R294" s="134"/>
    </row>
    <row r="295" spans="1:18" s="227" customFormat="1" x14ac:dyDescent="0.2">
      <c r="A295" s="134"/>
      <c r="B295" s="134"/>
      <c r="C295" s="134"/>
      <c r="D295" s="134"/>
      <c r="E295" s="134"/>
      <c r="F295" s="134"/>
      <c r="G295" s="134"/>
      <c r="H295" s="397"/>
      <c r="I295" s="397"/>
      <c r="J295" s="134"/>
      <c r="K295" s="134"/>
      <c r="L295" s="134"/>
      <c r="M295" s="134"/>
      <c r="N295" s="134"/>
      <c r="O295" s="134"/>
      <c r="P295" s="134"/>
      <c r="Q295" s="134"/>
      <c r="R295" s="134"/>
    </row>
    <row r="296" spans="1:18" s="227" customFormat="1" x14ac:dyDescent="0.2">
      <c r="A296" s="134"/>
      <c r="B296" s="134"/>
      <c r="C296" s="134"/>
      <c r="D296" s="134"/>
      <c r="E296" s="134"/>
      <c r="F296" s="134"/>
      <c r="G296" s="134"/>
      <c r="H296" s="397"/>
      <c r="I296" s="397"/>
      <c r="J296" s="134"/>
      <c r="K296" s="134"/>
      <c r="L296" s="134"/>
      <c r="M296" s="134"/>
      <c r="N296" s="134"/>
      <c r="O296" s="134"/>
      <c r="P296" s="134"/>
      <c r="Q296" s="134"/>
      <c r="R296" s="134"/>
    </row>
    <row r="297" spans="1:18" s="227" customFormat="1" x14ac:dyDescent="0.2">
      <c r="A297" s="134"/>
      <c r="B297" s="134"/>
      <c r="C297" s="134"/>
      <c r="D297" s="134"/>
      <c r="E297" s="134"/>
      <c r="F297" s="134"/>
      <c r="G297" s="134"/>
      <c r="H297" s="397"/>
      <c r="I297" s="397"/>
      <c r="J297" s="134"/>
      <c r="K297" s="134"/>
      <c r="L297" s="134"/>
      <c r="M297" s="134"/>
      <c r="N297" s="134"/>
      <c r="O297" s="134"/>
      <c r="P297" s="134"/>
      <c r="Q297" s="134"/>
      <c r="R297" s="134"/>
    </row>
    <row r="298" spans="1:18" s="227" customFormat="1" x14ac:dyDescent="0.2">
      <c r="A298" s="134"/>
      <c r="B298" s="134"/>
      <c r="C298" s="134"/>
      <c r="D298" s="134"/>
      <c r="E298" s="134"/>
      <c r="F298" s="134"/>
      <c r="G298" s="134"/>
      <c r="H298" s="397"/>
      <c r="I298" s="397"/>
      <c r="J298" s="134"/>
      <c r="K298" s="134"/>
      <c r="L298" s="134"/>
      <c r="M298" s="134"/>
      <c r="N298" s="134"/>
      <c r="O298" s="134"/>
      <c r="P298" s="134"/>
      <c r="Q298" s="134"/>
      <c r="R298" s="134"/>
    </row>
    <row r="299" spans="1:18" s="227" customFormat="1" x14ac:dyDescent="0.2">
      <c r="A299" s="134"/>
      <c r="B299" s="134"/>
      <c r="C299" s="134"/>
      <c r="D299" s="134"/>
      <c r="E299" s="134"/>
      <c r="F299" s="134"/>
      <c r="G299" s="134"/>
      <c r="H299" s="397"/>
      <c r="I299" s="397"/>
      <c r="J299" s="134"/>
      <c r="K299" s="134"/>
      <c r="L299" s="134"/>
      <c r="M299" s="134"/>
      <c r="N299" s="134"/>
      <c r="O299" s="134"/>
      <c r="P299" s="134"/>
      <c r="Q299" s="134"/>
      <c r="R299" s="134"/>
    </row>
    <row r="300" spans="1:18" s="227" customFormat="1" x14ac:dyDescent="0.2">
      <c r="A300" s="134"/>
      <c r="B300" s="134"/>
      <c r="C300" s="134"/>
      <c r="D300" s="134"/>
      <c r="E300" s="134"/>
      <c r="F300" s="134"/>
      <c r="G300" s="134"/>
      <c r="H300" s="397"/>
      <c r="I300" s="397"/>
      <c r="J300" s="134"/>
      <c r="K300" s="134"/>
      <c r="L300" s="134"/>
      <c r="M300" s="134"/>
      <c r="N300" s="134"/>
      <c r="O300" s="134"/>
      <c r="P300" s="134"/>
      <c r="Q300" s="134"/>
      <c r="R300" s="134"/>
    </row>
    <row r="301" spans="1:18" s="227" customFormat="1" x14ac:dyDescent="0.2">
      <c r="A301" s="134"/>
      <c r="B301" s="134"/>
      <c r="C301" s="134"/>
      <c r="D301" s="134"/>
      <c r="E301" s="134"/>
      <c r="F301" s="134"/>
      <c r="G301" s="134"/>
      <c r="H301" s="397"/>
      <c r="I301" s="397"/>
      <c r="J301" s="134"/>
      <c r="K301" s="134"/>
      <c r="L301" s="134"/>
      <c r="M301" s="134"/>
      <c r="N301" s="134"/>
      <c r="O301" s="134"/>
      <c r="P301" s="134"/>
      <c r="Q301" s="134"/>
      <c r="R301" s="134"/>
    </row>
    <row r="302" spans="1:18" s="227" customFormat="1" x14ac:dyDescent="0.2">
      <c r="A302" s="134"/>
      <c r="B302" s="134"/>
      <c r="C302" s="134"/>
      <c r="D302" s="134"/>
      <c r="E302" s="134"/>
      <c r="F302" s="134"/>
      <c r="G302" s="134"/>
      <c r="H302" s="397"/>
      <c r="I302" s="397"/>
      <c r="J302" s="134"/>
      <c r="K302" s="134"/>
      <c r="L302" s="134"/>
      <c r="M302" s="134"/>
      <c r="N302" s="134"/>
      <c r="O302" s="134"/>
      <c r="P302" s="134"/>
      <c r="Q302" s="134"/>
      <c r="R302" s="134"/>
    </row>
    <row r="303" spans="1:18" s="227" customFormat="1" x14ac:dyDescent="0.2">
      <c r="A303" s="134"/>
      <c r="B303" s="134"/>
      <c r="C303" s="134"/>
      <c r="D303" s="134"/>
      <c r="E303" s="134"/>
      <c r="F303" s="134"/>
      <c r="G303" s="134"/>
      <c r="H303" s="397"/>
      <c r="I303" s="397"/>
      <c r="J303" s="134"/>
      <c r="K303" s="134"/>
      <c r="L303" s="134"/>
      <c r="M303" s="134"/>
      <c r="N303" s="134"/>
      <c r="O303" s="134"/>
      <c r="P303" s="134"/>
      <c r="Q303" s="134"/>
      <c r="R303" s="134"/>
    </row>
    <row r="304" spans="1:18" s="227" customFormat="1" x14ac:dyDescent="0.2">
      <c r="A304" s="134"/>
      <c r="B304" s="134"/>
      <c r="C304" s="134"/>
      <c r="D304" s="134"/>
      <c r="E304" s="134"/>
      <c r="F304" s="134"/>
      <c r="G304" s="134"/>
      <c r="H304" s="397"/>
      <c r="I304" s="397"/>
      <c r="J304" s="134"/>
      <c r="K304" s="134"/>
      <c r="L304" s="134"/>
      <c r="M304" s="134"/>
      <c r="N304" s="134"/>
      <c r="O304" s="134"/>
      <c r="P304" s="134"/>
      <c r="Q304" s="134"/>
      <c r="R304" s="134"/>
    </row>
    <row r="305" spans="1:18" s="227" customFormat="1" x14ac:dyDescent="0.2">
      <c r="A305" s="134"/>
      <c r="B305" s="134"/>
      <c r="C305" s="134"/>
      <c r="D305" s="134"/>
      <c r="E305" s="134"/>
      <c r="F305" s="134"/>
      <c r="G305" s="134"/>
      <c r="H305" s="397"/>
      <c r="I305" s="397"/>
      <c r="J305" s="134"/>
      <c r="K305" s="134"/>
      <c r="L305" s="134"/>
      <c r="M305" s="134"/>
      <c r="N305" s="134"/>
      <c r="O305" s="134"/>
      <c r="P305" s="134"/>
      <c r="Q305" s="134"/>
      <c r="R305" s="134"/>
    </row>
    <row r="306" spans="1:18" s="227" customFormat="1" x14ac:dyDescent="0.2">
      <c r="A306" s="134"/>
      <c r="B306" s="134"/>
      <c r="C306" s="134"/>
      <c r="D306" s="134"/>
      <c r="E306" s="134"/>
      <c r="F306" s="134"/>
      <c r="G306" s="134"/>
      <c r="H306" s="397"/>
      <c r="I306" s="397"/>
      <c r="J306" s="134"/>
      <c r="K306" s="134"/>
      <c r="L306" s="134"/>
      <c r="M306" s="134"/>
      <c r="N306" s="134"/>
      <c r="O306" s="134"/>
      <c r="P306" s="134"/>
      <c r="Q306" s="134"/>
      <c r="R306" s="134"/>
    </row>
    <row r="307" spans="1:18" s="227" customFormat="1" x14ac:dyDescent="0.2">
      <c r="A307" s="134"/>
      <c r="B307" s="134"/>
      <c r="C307" s="134"/>
      <c r="D307" s="134"/>
      <c r="E307" s="134"/>
      <c r="F307" s="134"/>
      <c r="G307" s="134"/>
      <c r="H307" s="397"/>
      <c r="I307" s="397"/>
      <c r="J307" s="134"/>
      <c r="K307" s="134"/>
      <c r="L307" s="134"/>
      <c r="M307" s="134"/>
      <c r="N307" s="134"/>
      <c r="O307" s="134"/>
      <c r="P307" s="134"/>
      <c r="Q307" s="134"/>
      <c r="R307" s="134"/>
    </row>
    <row r="308" spans="1:18" s="227" customFormat="1" x14ac:dyDescent="0.2">
      <c r="A308" s="134"/>
      <c r="B308" s="134"/>
      <c r="C308" s="134"/>
      <c r="D308" s="134"/>
      <c r="E308" s="134"/>
      <c r="F308" s="134"/>
      <c r="G308" s="134"/>
      <c r="H308" s="397"/>
      <c r="I308" s="397"/>
      <c r="J308" s="134"/>
      <c r="K308" s="134"/>
      <c r="L308" s="134"/>
      <c r="M308" s="134"/>
      <c r="N308" s="134"/>
      <c r="O308" s="134"/>
      <c r="P308" s="134"/>
      <c r="Q308" s="134"/>
      <c r="R308" s="134"/>
    </row>
    <row r="309" spans="1:18" s="227" customFormat="1" x14ac:dyDescent="0.2">
      <c r="A309" s="134"/>
      <c r="B309" s="134"/>
      <c r="C309" s="134"/>
      <c r="D309" s="134"/>
      <c r="E309" s="134"/>
      <c r="F309" s="134"/>
      <c r="G309" s="134"/>
      <c r="H309" s="397"/>
      <c r="I309" s="397"/>
      <c r="J309" s="134"/>
      <c r="K309" s="134"/>
      <c r="L309" s="134"/>
      <c r="M309" s="134"/>
      <c r="N309" s="134"/>
      <c r="O309" s="134"/>
      <c r="P309" s="134"/>
      <c r="Q309" s="134"/>
      <c r="R309" s="134"/>
    </row>
    <row r="310" spans="1:18" s="227" customFormat="1" x14ac:dyDescent="0.2">
      <c r="A310" s="134"/>
      <c r="B310" s="134"/>
      <c r="C310" s="134"/>
      <c r="D310" s="134"/>
      <c r="E310" s="134"/>
      <c r="F310" s="134"/>
      <c r="G310" s="134"/>
      <c r="H310" s="397"/>
      <c r="I310" s="397"/>
      <c r="J310" s="134"/>
      <c r="K310" s="134"/>
      <c r="L310" s="134"/>
      <c r="M310" s="134"/>
      <c r="N310" s="134"/>
      <c r="O310" s="134"/>
      <c r="P310" s="134"/>
      <c r="Q310" s="134"/>
      <c r="R310" s="134"/>
    </row>
    <row r="311" spans="1:18" s="227" customFormat="1" x14ac:dyDescent="0.2">
      <c r="A311" s="134"/>
      <c r="B311" s="134"/>
      <c r="C311" s="134"/>
      <c r="D311" s="134"/>
      <c r="E311" s="134"/>
      <c r="F311" s="134"/>
      <c r="G311" s="134"/>
      <c r="H311" s="397"/>
      <c r="I311" s="397"/>
      <c r="J311" s="134"/>
      <c r="K311" s="134"/>
      <c r="L311" s="134"/>
      <c r="M311" s="134"/>
      <c r="N311" s="134"/>
      <c r="O311" s="134"/>
      <c r="P311" s="134"/>
      <c r="Q311" s="134"/>
      <c r="R311" s="134"/>
    </row>
    <row r="312" spans="1:18" s="227" customFormat="1" x14ac:dyDescent="0.2">
      <c r="A312" s="134"/>
      <c r="B312" s="134"/>
      <c r="C312" s="134"/>
      <c r="D312" s="134"/>
      <c r="E312" s="134"/>
      <c r="F312" s="134"/>
      <c r="G312" s="134"/>
      <c r="H312" s="397"/>
      <c r="I312" s="397"/>
      <c r="J312" s="134"/>
      <c r="K312" s="134"/>
      <c r="L312" s="134"/>
      <c r="M312" s="134"/>
      <c r="N312" s="134"/>
      <c r="O312" s="134"/>
      <c r="P312" s="134"/>
      <c r="Q312" s="134"/>
      <c r="R312" s="134"/>
    </row>
    <row r="313" spans="1:18" s="227" customFormat="1" x14ac:dyDescent="0.2">
      <c r="A313" s="134"/>
      <c r="B313" s="134"/>
      <c r="C313" s="134"/>
      <c r="D313" s="134"/>
      <c r="E313" s="134"/>
      <c r="F313" s="134"/>
      <c r="G313" s="134"/>
      <c r="H313" s="397"/>
      <c r="I313" s="397"/>
      <c r="J313" s="134"/>
      <c r="K313" s="134"/>
      <c r="L313" s="134"/>
      <c r="M313" s="134"/>
      <c r="N313" s="134"/>
      <c r="O313" s="134"/>
      <c r="P313" s="134"/>
      <c r="Q313" s="134"/>
      <c r="R313" s="134"/>
    </row>
    <row r="314" spans="1:18" s="227" customFormat="1" x14ac:dyDescent="0.2">
      <c r="A314" s="134"/>
      <c r="B314" s="134"/>
      <c r="C314" s="134"/>
      <c r="D314" s="134"/>
      <c r="E314" s="134"/>
      <c r="F314" s="134"/>
      <c r="G314" s="134"/>
      <c r="H314" s="397"/>
      <c r="I314" s="397"/>
      <c r="J314" s="134"/>
      <c r="K314" s="134"/>
      <c r="L314" s="134"/>
      <c r="M314" s="134"/>
      <c r="N314" s="134"/>
      <c r="O314" s="134"/>
      <c r="P314" s="134"/>
      <c r="Q314" s="134"/>
      <c r="R314" s="134"/>
    </row>
    <row r="315" spans="1:18" s="227" customFormat="1" x14ac:dyDescent="0.2">
      <c r="A315" s="134"/>
      <c r="B315" s="134"/>
      <c r="C315" s="134"/>
      <c r="D315" s="134"/>
      <c r="E315" s="134"/>
      <c r="F315" s="134"/>
      <c r="G315" s="134"/>
      <c r="H315" s="397"/>
      <c r="I315" s="397"/>
      <c r="J315" s="134"/>
      <c r="K315" s="134"/>
      <c r="L315" s="134"/>
      <c r="M315" s="134"/>
      <c r="N315" s="134"/>
      <c r="O315" s="134"/>
      <c r="P315" s="134"/>
      <c r="Q315" s="134"/>
      <c r="R315" s="134"/>
    </row>
    <row r="316" spans="1:18" s="227" customFormat="1" x14ac:dyDescent="0.2">
      <c r="A316" s="134"/>
      <c r="B316" s="134"/>
      <c r="C316" s="134"/>
      <c r="D316" s="134"/>
      <c r="E316" s="134"/>
      <c r="F316" s="134"/>
      <c r="G316" s="134"/>
      <c r="H316" s="397"/>
      <c r="I316" s="397"/>
      <c r="J316" s="134"/>
      <c r="K316" s="134"/>
      <c r="L316" s="134"/>
      <c r="M316" s="134"/>
      <c r="N316" s="134"/>
      <c r="O316" s="134"/>
      <c r="P316" s="134"/>
      <c r="Q316" s="134"/>
      <c r="R316" s="134"/>
    </row>
    <row r="317" spans="1:18" s="227" customFormat="1" x14ac:dyDescent="0.2">
      <c r="A317" s="134"/>
      <c r="B317" s="134"/>
      <c r="C317" s="134"/>
      <c r="D317" s="134"/>
      <c r="E317" s="134"/>
      <c r="F317" s="134"/>
      <c r="G317" s="134"/>
      <c r="H317" s="397"/>
      <c r="I317" s="397"/>
      <c r="J317" s="134"/>
      <c r="K317" s="134"/>
      <c r="L317" s="134"/>
      <c r="M317" s="134"/>
      <c r="N317" s="134"/>
      <c r="O317" s="134"/>
      <c r="P317" s="134"/>
      <c r="Q317" s="134"/>
      <c r="R317" s="134"/>
    </row>
    <row r="318" spans="1:18" s="227" customFormat="1" x14ac:dyDescent="0.2">
      <c r="A318" s="134"/>
      <c r="B318" s="134"/>
      <c r="C318" s="134"/>
      <c r="D318" s="134"/>
      <c r="E318" s="134"/>
      <c r="F318" s="134"/>
      <c r="G318" s="134"/>
      <c r="H318" s="397"/>
      <c r="I318" s="397"/>
      <c r="J318" s="134"/>
      <c r="K318" s="134"/>
      <c r="L318" s="134"/>
      <c r="M318" s="134"/>
      <c r="N318" s="134"/>
      <c r="O318" s="134"/>
      <c r="P318" s="134"/>
      <c r="Q318" s="134"/>
      <c r="R318" s="134"/>
    </row>
    <row r="319" spans="1:18" s="227" customFormat="1" x14ac:dyDescent="0.2">
      <c r="A319" s="134"/>
      <c r="B319" s="134"/>
      <c r="C319" s="134"/>
      <c r="D319" s="134"/>
      <c r="E319" s="134"/>
      <c r="F319" s="134"/>
      <c r="G319" s="134"/>
      <c r="H319" s="397"/>
      <c r="I319" s="397"/>
      <c r="J319" s="134"/>
      <c r="K319" s="134"/>
      <c r="L319" s="134"/>
      <c r="M319" s="134"/>
      <c r="N319" s="134"/>
      <c r="O319" s="134"/>
      <c r="P319" s="134"/>
      <c r="Q319" s="134"/>
      <c r="R319" s="134"/>
    </row>
    <row r="320" spans="1:18" s="227" customFormat="1" x14ac:dyDescent="0.2">
      <c r="A320" s="134"/>
      <c r="B320" s="134"/>
      <c r="C320" s="134"/>
      <c r="D320" s="134"/>
      <c r="E320" s="134"/>
      <c r="F320" s="134"/>
      <c r="G320" s="134"/>
      <c r="H320" s="397"/>
      <c r="I320" s="397"/>
      <c r="J320" s="134"/>
      <c r="K320" s="134"/>
      <c r="L320" s="134"/>
      <c r="M320" s="134"/>
      <c r="N320" s="134"/>
      <c r="O320" s="134"/>
      <c r="P320" s="134"/>
      <c r="Q320" s="134"/>
      <c r="R320" s="134"/>
    </row>
    <row r="321" spans="1:18" s="227" customFormat="1" x14ac:dyDescent="0.2">
      <c r="A321" s="134"/>
      <c r="B321" s="134"/>
      <c r="C321" s="134"/>
      <c r="D321" s="134"/>
      <c r="E321" s="134"/>
      <c r="F321" s="134"/>
      <c r="G321" s="134"/>
      <c r="H321" s="397"/>
      <c r="I321" s="397"/>
      <c r="J321" s="134"/>
      <c r="K321" s="134"/>
      <c r="L321" s="134"/>
      <c r="M321" s="134"/>
      <c r="N321" s="134"/>
      <c r="O321" s="134"/>
      <c r="P321" s="134"/>
      <c r="Q321" s="134"/>
      <c r="R321" s="134"/>
    </row>
    <row r="322" spans="1:18" s="227" customFormat="1" x14ac:dyDescent="0.2">
      <c r="A322" s="134"/>
      <c r="B322" s="134"/>
      <c r="C322" s="134"/>
      <c r="D322" s="134"/>
      <c r="E322" s="134"/>
      <c r="F322" s="134"/>
      <c r="G322" s="134"/>
      <c r="H322" s="397"/>
      <c r="I322" s="397"/>
      <c r="J322" s="134"/>
      <c r="K322" s="134"/>
      <c r="L322" s="134"/>
      <c r="M322" s="134"/>
      <c r="N322" s="134"/>
      <c r="O322" s="134"/>
      <c r="P322" s="134"/>
      <c r="Q322" s="134"/>
      <c r="R322" s="134"/>
    </row>
    <row r="323" spans="1:18" s="227" customFormat="1" x14ac:dyDescent="0.2">
      <c r="A323" s="134"/>
      <c r="B323" s="134"/>
      <c r="C323" s="134"/>
      <c r="D323" s="134"/>
      <c r="E323" s="134"/>
      <c r="F323" s="134"/>
      <c r="G323" s="134"/>
      <c r="H323" s="397"/>
      <c r="I323" s="397"/>
      <c r="J323" s="134"/>
      <c r="K323" s="134"/>
      <c r="L323" s="134"/>
      <c r="M323" s="134"/>
      <c r="N323" s="134"/>
      <c r="O323" s="134"/>
      <c r="P323" s="134"/>
      <c r="Q323" s="134"/>
      <c r="R323" s="134"/>
    </row>
    <row r="324" spans="1:18" s="227" customFormat="1" x14ac:dyDescent="0.2">
      <c r="A324" s="134"/>
      <c r="B324" s="134"/>
      <c r="C324" s="134"/>
      <c r="D324" s="134"/>
      <c r="E324" s="134"/>
      <c r="F324" s="134"/>
      <c r="G324" s="134"/>
      <c r="H324" s="397"/>
      <c r="I324" s="397"/>
      <c r="J324" s="134"/>
      <c r="K324" s="134"/>
      <c r="L324" s="134"/>
      <c r="M324" s="134"/>
      <c r="N324" s="134"/>
      <c r="O324" s="134"/>
      <c r="P324" s="134"/>
      <c r="Q324" s="134"/>
      <c r="R324" s="134"/>
    </row>
    <row r="325" spans="1:18" s="227" customFormat="1" x14ac:dyDescent="0.2">
      <c r="A325" s="134"/>
      <c r="B325" s="134"/>
      <c r="C325" s="134"/>
      <c r="D325" s="134"/>
      <c r="E325" s="134"/>
      <c r="F325" s="134"/>
      <c r="G325" s="134"/>
      <c r="H325" s="397"/>
      <c r="I325" s="397"/>
      <c r="J325" s="134"/>
      <c r="K325" s="134"/>
      <c r="L325" s="134"/>
      <c r="M325" s="134"/>
      <c r="N325" s="134"/>
      <c r="O325" s="134"/>
      <c r="P325" s="134"/>
      <c r="Q325" s="134"/>
      <c r="R325" s="134"/>
    </row>
    <row r="326" spans="1:18" s="227" customFormat="1" x14ac:dyDescent="0.2">
      <c r="A326" s="134"/>
      <c r="B326" s="134"/>
      <c r="C326" s="134"/>
      <c r="D326" s="134"/>
      <c r="E326" s="134"/>
      <c r="F326" s="134"/>
      <c r="G326" s="134"/>
      <c r="H326" s="397"/>
      <c r="I326" s="397"/>
      <c r="J326" s="134"/>
      <c r="K326" s="134"/>
      <c r="L326" s="134"/>
      <c r="M326" s="134"/>
      <c r="N326" s="134"/>
      <c r="O326" s="134"/>
      <c r="P326" s="134"/>
      <c r="Q326" s="134"/>
      <c r="R326" s="134"/>
    </row>
    <row r="327" spans="1:18" s="227" customFormat="1" x14ac:dyDescent="0.2">
      <c r="A327" s="134"/>
      <c r="B327" s="134"/>
      <c r="C327" s="134"/>
      <c r="D327" s="134"/>
      <c r="E327" s="134"/>
      <c r="F327" s="134"/>
      <c r="G327" s="134"/>
      <c r="H327" s="397"/>
      <c r="I327" s="397"/>
      <c r="J327" s="134"/>
      <c r="K327" s="134"/>
      <c r="L327" s="134"/>
      <c r="M327" s="134"/>
      <c r="N327" s="134"/>
      <c r="O327" s="134"/>
      <c r="P327" s="134"/>
      <c r="Q327" s="134"/>
      <c r="R327" s="134"/>
    </row>
    <row r="328" spans="1:18" s="227" customFormat="1" x14ac:dyDescent="0.2">
      <c r="A328" s="134"/>
      <c r="B328" s="134"/>
      <c r="C328" s="134"/>
      <c r="D328" s="134"/>
      <c r="E328" s="134"/>
      <c r="F328" s="134"/>
      <c r="G328" s="134"/>
      <c r="H328" s="397"/>
      <c r="I328" s="397"/>
      <c r="J328" s="134"/>
      <c r="K328" s="134"/>
      <c r="L328" s="134"/>
      <c r="M328" s="134"/>
      <c r="N328" s="134"/>
      <c r="O328" s="134"/>
      <c r="P328" s="134"/>
      <c r="Q328" s="134"/>
      <c r="R328" s="134"/>
    </row>
    <row r="329" spans="1:18" s="227" customFormat="1" x14ac:dyDescent="0.2">
      <c r="A329" s="134"/>
      <c r="B329" s="134"/>
      <c r="C329" s="134"/>
      <c r="D329" s="134"/>
      <c r="E329" s="134"/>
      <c r="F329" s="134"/>
      <c r="G329" s="134"/>
      <c r="H329" s="397"/>
      <c r="I329" s="397"/>
      <c r="J329" s="134"/>
      <c r="K329" s="134"/>
      <c r="L329" s="134"/>
      <c r="M329" s="134"/>
      <c r="N329" s="134"/>
      <c r="O329" s="134"/>
      <c r="P329" s="134"/>
      <c r="Q329" s="134"/>
      <c r="R329" s="134"/>
    </row>
    <row r="330" spans="1:18" s="227" customFormat="1" x14ac:dyDescent="0.2">
      <c r="A330" s="134"/>
      <c r="B330" s="134"/>
      <c r="C330" s="134"/>
      <c r="D330" s="134"/>
      <c r="E330" s="134"/>
      <c r="F330" s="134"/>
      <c r="G330" s="134"/>
      <c r="H330" s="397"/>
      <c r="I330" s="397"/>
      <c r="J330" s="134"/>
      <c r="K330" s="134"/>
      <c r="L330" s="134"/>
      <c r="M330" s="134"/>
      <c r="N330" s="134"/>
      <c r="O330" s="134"/>
      <c r="P330" s="134"/>
      <c r="Q330" s="134"/>
      <c r="R330" s="134"/>
    </row>
    <row r="331" spans="1:18" s="227" customFormat="1" x14ac:dyDescent="0.2">
      <c r="A331" s="134"/>
      <c r="B331" s="134"/>
      <c r="C331" s="134"/>
      <c r="D331" s="134"/>
      <c r="E331" s="134"/>
      <c r="F331" s="134"/>
      <c r="G331" s="134"/>
      <c r="H331" s="397"/>
      <c r="I331" s="397"/>
      <c r="J331" s="134"/>
      <c r="K331" s="134"/>
      <c r="L331" s="134"/>
      <c r="M331" s="134"/>
      <c r="N331" s="134"/>
      <c r="O331" s="134"/>
      <c r="P331" s="134"/>
      <c r="Q331" s="134"/>
      <c r="R331" s="134"/>
    </row>
    <row r="332" spans="1:18" s="227" customFormat="1" x14ac:dyDescent="0.2">
      <c r="A332" s="134"/>
      <c r="B332" s="134"/>
      <c r="C332" s="134"/>
      <c r="D332" s="134"/>
      <c r="E332" s="134"/>
      <c r="F332" s="134"/>
      <c r="G332" s="134"/>
      <c r="H332" s="397"/>
      <c r="I332" s="397"/>
      <c r="J332" s="134"/>
      <c r="K332" s="134"/>
      <c r="L332" s="134"/>
      <c r="M332" s="134"/>
      <c r="N332" s="134"/>
      <c r="O332" s="134"/>
      <c r="P332" s="134"/>
      <c r="Q332" s="134"/>
      <c r="R332" s="134"/>
    </row>
    <row r="333" spans="1:18" s="227" customFormat="1" x14ac:dyDescent="0.2">
      <c r="A333" s="134"/>
      <c r="B333" s="134"/>
      <c r="C333" s="134"/>
      <c r="D333" s="134"/>
      <c r="E333" s="134"/>
      <c r="F333" s="134"/>
      <c r="G333" s="134"/>
      <c r="H333" s="397"/>
      <c r="I333" s="397"/>
      <c r="J333" s="134"/>
      <c r="K333" s="134"/>
      <c r="L333" s="134"/>
      <c r="M333" s="134"/>
      <c r="N333" s="134"/>
      <c r="O333" s="134"/>
      <c r="P333" s="134"/>
      <c r="Q333" s="134"/>
      <c r="R333" s="134"/>
    </row>
    <row r="334" spans="1:18" s="227" customFormat="1" x14ac:dyDescent="0.2">
      <c r="A334" s="134"/>
      <c r="B334" s="134"/>
      <c r="C334" s="134"/>
      <c r="D334" s="134"/>
      <c r="E334" s="134"/>
      <c r="F334" s="134"/>
      <c r="G334" s="134"/>
      <c r="H334" s="397"/>
      <c r="I334" s="397"/>
      <c r="J334" s="134"/>
      <c r="K334" s="134"/>
      <c r="L334" s="134"/>
      <c r="M334" s="134"/>
      <c r="N334" s="134"/>
      <c r="O334" s="134"/>
      <c r="P334" s="134"/>
      <c r="Q334" s="134"/>
      <c r="R334" s="134"/>
    </row>
    <row r="335" spans="1:18" s="227" customFormat="1" x14ac:dyDescent="0.2">
      <c r="A335" s="134"/>
      <c r="B335" s="134"/>
      <c r="C335" s="134"/>
      <c r="D335" s="134"/>
      <c r="E335" s="134"/>
      <c r="F335" s="134"/>
      <c r="G335" s="134"/>
      <c r="H335" s="397"/>
      <c r="I335" s="397"/>
      <c r="J335" s="134"/>
      <c r="K335" s="134"/>
      <c r="L335" s="134"/>
      <c r="M335" s="134"/>
      <c r="N335" s="134"/>
      <c r="O335" s="134"/>
      <c r="P335" s="134"/>
      <c r="Q335" s="134"/>
      <c r="R335" s="134"/>
    </row>
    <row r="336" spans="1:18" s="227" customFormat="1" x14ac:dyDescent="0.2">
      <c r="A336" s="134"/>
      <c r="B336" s="134"/>
      <c r="C336" s="134"/>
      <c r="D336" s="134"/>
      <c r="E336" s="134"/>
      <c r="F336" s="134"/>
      <c r="G336" s="134"/>
      <c r="H336" s="397"/>
      <c r="I336" s="397"/>
      <c r="J336" s="134"/>
      <c r="K336" s="134"/>
      <c r="L336" s="134"/>
      <c r="M336" s="134"/>
      <c r="N336" s="134"/>
      <c r="O336" s="134"/>
      <c r="P336" s="134"/>
      <c r="Q336" s="134"/>
      <c r="R336" s="134"/>
    </row>
    <row r="337" spans="1:18" s="227" customFormat="1" x14ac:dyDescent="0.2">
      <c r="A337" s="134"/>
      <c r="B337" s="134"/>
      <c r="C337" s="134"/>
      <c r="D337" s="134"/>
      <c r="E337" s="134"/>
      <c r="F337" s="134"/>
      <c r="G337" s="134"/>
      <c r="H337" s="397"/>
      <c r="I337" s="397"/>
      <c r="J337" s="134"/>
      <c r="K337" s="134"/>
      <c r="L337" s="134"/>
      <c r="M337" s="134"/>
      <c r="N337" s="134"/>
      <c r="O337" s="134"/>
      <c r="P337" s="134"/>
      <c r="Q337" s="134"/>
      <c r="R337" s="134"/>
    </row>
    <row r="338" spans="1:18" s="227" customFormat="1" x14ac:dyDescent="0.2">
      <c r="A338" s="134"/>
      <c r="B338" s="134"/>
      <c r="C338" s="134"/>
      <c r="D338" s="134"/>
      <c r="E338" s="134"/>
      <c r="F338" s="134"/>
      <c r="G338" s="134"/>
      <c r="H338" s="397"/>
      <c r="I338" s="397"/>
      <c r="J338" s="134"/>
      <c r="K338" s="134"/>
      <c r="L338" s="134"/>
      <c r="M338" s="134"/>
      <c r="N338" s="134"/>
      <c r="O338" s="134"/>
      <c r="P338" s="134"/>
      <c r="Q338" s="134"/>
      <c r="R338" s="134"/>
    </row>
    <row r="339" spans="1:18" s="227" customFormat="1" x14ac:dyDescent="0.2">
      <c r="A339" s="134"/>
      <c r="B339" s="134"/>
      <c r="C339" s="134"/>
      <c r="D339" s="134"/>
      <c r="E339" s="134"/>
      <c r="F339" s="134"/>
      <c r="G339" s="134"/>
      <c r="H339" s="397"/>
      <c r="I339" s="397"/>
      <c r="J339" s="134"/>
      <c r="K339" s="134"/>
      <c r="L339" s="134"/>
      <c r="M339" s="134"/>
      <c r="N339" s="134"/>
      <c r="O339" s="134"/>
      <c r="P339" s="134"/>
      <c r="Q339" s="134"/>
      <c r="R339" s="134"/>
    </row>
    <row r="340" spans="1:18" s="227" customFormat="1" x14ac:dyDescent="0.2">
      <c r="A340" s="134"/>
      <c r="B340" s="134"/>
      <c r="C340" s="134"/>
      <c r="D340" s="134"/>
      <c r="E340" s="134"/>
      <c r="F340" s="134"/>
      <c r="G340" s="134"/>
      <c r="H340" s="397"/>
      <c r="I340" s="397"/>
      <c r="J340" s="134"/>
      <c r="K340" s="134"/>
      <c r="L340" s="134"/>
      <c r="M340" s="134"/>
      <c r="N340" s="134"/>
      <c r="O340" s="134"/>
      <c r="P340" s="134"/>
      <c r="Q340" s="134"/>
      <c r="R340" s="134"/>
    </row>
    <row r="341" spans="1:18" s="227" customFormat="1" x14ac:dyDescent="0.2">
      <c r="A341" s="134"/>
      <c r="B341" s="134"/>
      <c r="C341" s="134"/>
      <c r="D341" s="134"/>
      <c r="E341" s="134"/>
      <c r="F341" s="134"/>
      <c r="G341" s="134"/>
      <c r="H341" s="397"/>
      <c r="I341" s="397"/>
      <c r="J341" s="134"/>
      <c r="K341" s="134"/>
      <c r="L341" s="134"/>
      <c r="M341" s="134"/>
      <c r="N341" s="134"/>
      <c r="O341" s="134"/>
      <c r="P341" s="134"/>
      <c r="Q341" s="134"/>
      <c r="R341" s="134"/>
    </row>
    <row r="342" spans="1:18" s="227" customFormat="1" x14ac:dyDescent="0.2">
      <c r="A342" s="134"/>
      <c r="B342" s="134"/>
      <c r="C342" s="134"/>
      <c r="D342" s="134"/>
      <c r="E342" s="134"/>
      <c r="F342" s="134"/>
      <c r="G342" s="134"/>
      <c r="H342" s="397"/>
      <c r="I342" s="397"/>
      <c r="J342" s="134"/>
      <c r="K342" s="134"/>
      <c r="L342" s="134"/>
      <c r="M342" s="134"/>
      <c r="N342" s="134"/>
      <c r="O342" s="134"/>
      <c r="P342" s="134"/>
      <c r="Q342" s="134"/>
      <c r="R342" s="134"/>
    </row>
    <row r="343" spans="1:18" s="227" customFormat="1" x14ac:dyDescent="0.2">
      <c r="A343" s="134"/>
      <c r="B343" s="134"/>
      <c r="C343" s="134"/>
      <c r="D343" s="134"/>
      <c r="E343" s="134"/>
      <c r="F343" s="134"/>
      <c r="G343" s="134"/>
      <c r="H343" s="397"/>
      <c r="I343" s="397"/>
      <c r="J343" s="134"/>
      <c r="K343" s="134"/>
      <c r="L343" s="134"/>
      <c r="M343" s="134"/>
      <c r="N343" s="134"/>
      <c r="O343" s="134"/>
      <c r="P343" s="134"/>
      <c r="Q343" s="134"/>
      <c r="R343" s="134"/>
    </row>
    <row r="344" spans="1:18" s="227" customFormat="1" x14ac:dyDescent="0.2">
      <c r="A344" s="134"/>
      <c r="B344" s="134"/>
      <c r="C344" s="134"/>
      <c r="D344" s="134"/>
      <c r="E344" s="134"/>
      <c r="F344" s="134"/>
      <c r="G344" s="134"/>
      <c r="H344" s="397"/>
      <c r="I344" s="397"/>
      <c r="J344" s="134"/>
      <c r="K344" s="134"/>
      <c r="L344" s="134"/>
      <c r="M344" s="134"/>
      <c r="N344" s="134"/>
      <c r="O344" s="134"/>
      <c r="P344" s="134"/>
      <c r="Q344" s="134"/>
      <c r="R344" s="134"/>
    </row>
    <row r="345" spans="1:18" s="227" customFormat="1" x14ac:dyDescent="0.2">
      <c r="A345" s="134"/>
      <c r="B345" s="134"/>
      <c r="C345" s="134"/>
      <c r="D345" s="134"/>
      <c r="E345" s="134"/>
      <c r="F345" s="134"/>
      <c r="G345" s="134"/>
      <c r="H345" s="397"/>
      <c r="I345" s="397"/>
      <c r="J345" s="134"/>
      <c r="K345" s="134"/>
      <c r="L345" s="134"/>
      <c r="M345" s="134"/>
      <c r="N345" s="134"/>
      <c r="O345" s="134"/>
      <c r="P345" s="134"/>
      <c r="Q345" s="134"/>
      <c r="R345" s="134"/>
    </row>
    <row r="346" spans="1:18" s="227" customFormat="1" x14ac:dyDescent="0.2">
      <c r="A346" s="134"/>
      <c r="B346" s="134"/>
      <c r="C346" s="134"/>
      <c r="D346" s="134"/>
      <c r="E346" s="134"/>
      <c r="F346" s="134"/>
      <c r="G346" s="134"/>
      <c r="H346" s="397"/>
      <c r="I346" s="397"/>
      <c r="J346" s="134"/>
      <c r="K346" s="134"/>
      <c r="L346" s="134"/>
      <c r="M346" s="134"/>
      <c r="N346" s="134"/>
      <c r="O346" s="134"/>
      <c r="P346" s="134"/>
      <c r="Q346" s="134"/>
      <c r="R346" s="134"/>
    </row>
    <row r="347" spans="1:18" s="227" customFormat="1" x14ac:dyDescent="0.2">
      <c r="A347" s="134"/>
      <c r="B347" s="134"/>
      <c r="C347" s="134"/>
      <c r="D347" s="134"/>
      <c r="E347" s="134"/>
      <c r="F347" s="134"/>
      <c r="G347" s="134"/>
      <c r="H347" s="397"/>
      <c r="I347" s="397"/>
      <c r="J347" s="134"/>
      <c r="K347" s="134"/>
      <c r="L347" s="134"/>
      <c r="M347" s="134"/>
      <c r="N347" s="134"/>
      <c r="O347" s="134"/>
      <c r="P347" s="134"/>
      <c r="Q347" s="134"/>
      <c r="R347" s="134"/>
    </row>
    <row r="348" spans="1:18" s="227" customFormat="1" x14ac:dyDescent="0.2">
      <c r="A348" s="134"/>
      <c r="B348" s="134"/>
      <c r="C348" s="134"/>
      <c r="D348" s="134"/>
      <c r="E348" s="134"/>
      <c r="F348" s="134"/>
      <c r="G348" s="134"/>
      <c r="H348" s="397"/>
      <c r="I348" s="397"/>
      <c r="J348" s="134"/>
      <c r="K348" s="134"/>
      <c r="L348" s="134"/>
      <c r="M348" s="134"/>
      <c r="N348" s="134"/>
      <c r="O348" s="134"/>
      <c r="P348" s="134"/>
      <c r="Q348" s="134"/>
      <c r="R348" s="134"/>
    </row>
    <row r="349" spans="1:18" s="227" customFormat="1" x14ac:dyDescent="0.2">
      <c r="A349" s="134"/>
      <c r="B349" s="134"/>
      <c r="C349" s="134"/>
      <c r="D349" s="134"/>
      <c r="E349" s="134"/>
      <c r="F349" s="134"/>
      <c r="G349" s="134"/>
      <c r="H349" s="397"/>
      <c r="I349" s="397"/>
      <c r="J349" s="134"/>
      <c r="K349" s="134"/>
      <c r="L349" s="134"/>
      <c r="M349" s="134"/>
      <c r="N349" s="134"/>
      <c r="O349" s="134"/>
      <c r="P349" s="134"/>
      <c r="Q349" s="134"/>
      <c r="R349" s="134"/>
    </row>
    <row r="350" spans="1:18" s="227" customFormat="1" x14ac:dyDescent="0.2">
      <c r="A350" s="134"/>
      <c r="B350" s="134"/>
      <c r="C350" s="134"/>
      <c r="D350" s="134"/>
      <c r="E350" s="134"/>
      <c r="F350" s="134"/>
      <c r="G350" s="134"/>
      <c r="H350" s="397"/>
      <c r="I350" s="397"/>
      <c r="J350" s="134"/>
      <c r="K350" s="134"/>
      <c r="L350" s="134"/>
      <c r="M350" s="134"/>
      <c r="N350" s="134"/>
      <c r="O350" s="134"/>
      <c r="P350" s="134"/>
      <c r="Q350" s="134"/>
      <c r="R350" s="134"/>
    </row>
    <row r="351" spans="1:18" s="227" customFormat="1" x14ac:dyDescent="0.2">
      <c r="A351" s="134"/>
      <c r="B351" s="134"/>
      <c r="C351" s="134"/>
      <c r="D351" s="134"/>
      <c r="E351" s="134"/>
      <c r="F351" s="134"/>
      <c r="G351" s="134"/>
      <c r="H351" s="397"/>
      <c r="I351" s="397"/>
      <c r="J351" s="134"/>
      <c r="K351" s="134"/>
      <c r="L351" s="134"/>
      <c r="M351" s="134"/>
      <c r="N351" s="134"/>
      <c r="O351" s="134"/>
      <c r="P351" s="134"/>
      <c r="Q351" s="134"/>
      <c r="R351" s="134"/>
    </row>
    <row r="352" spans="1:18" s="227" customFormat="1" x14ac:dyDescent="0.2">
      <c r="A352" s="134"/>
      <c r="B352" s="134"/>
      <c r="C352" s="134"/>
      <c r="D352" s="134"/>
      <c r="E352" s="134"/>
      <c r="F352" s="134"/>
      <c r="G352" s="134"/>
      <c r="H352" s="397"/>
      <c r="I352" s="397"/>
      <c r="J352" s="134"/>
      <c r="K352" s="134"/>
      <c r="L352" s="134"/>
      <c r="M352" s="134"/>
      <c r="N352" s="134"/>
      <c r="O352" s="134"/>
      <c r="P352" s="134"/>
      <c r="Q352" s="134"/>
      <c r="R352" s="134"/>
    </row>
    <row r="353" spans="1:18" s="227" customFormat="1" x14ac:dyDescent="0.2">
      <c r="A353" s="134"/>
      <c r="B353" s="134"/>
      <c r="C353" s="134"/>
      <c r="D353" s="134"/>
      <c r="E353" s="134"/>
      <c r="F353" s="134"/>
      <c r="G353" s="134"/>
      <c r="H353" s="397"/>
      <c r="I353" s="397"/>
      <c r="J353" s="134"/>
      <c r="K353" s="134"/>
      <c r="L353" s="134"/>
      <c r="M353" s="134"/>
      <c r="N353" s="134"/>
      <c r="O353" s="134"/>
      <c r="P353" s="134"/>
      <c r="Q353" s="134"/>
      <c r="R353" s="134"/>
    </row>
    <row r="354" spans="1:18" s="227" customFormat="1" x14ac:dyDescent="0.2">
      <c r="A354" s="134"/>
      <c r="B354" s="134"/>
      <c r="C354" s="134"/>
      <c r="D354" s="134"/>
      <c r="E354" s="134"/>
      <c r="F354" s="134"/>
      <c r="G354" s="134"/>
      <c r="H354" s="397"/>
      <c r="I354" s="397"/>
      <c r="J354" s="134"/>
      <c r="K354" s="134"/>
      <c r="L354" s="134"/>
      <c r="M354" s="134"/>
      <c r="N354" s="134"/>
      <c r="O354" s="134"/>
      <c r="P354" s="134"/>
      <c r="Q354" s="134"/>
      <c r="R354" s="134"/>
    </row>
    <row r="355" spans="1:18" s="227" customFormat="1" x14ac:dyDescent="0.2">
      <c r="A355" s="134"/>
      <c r="B355" s="134"/>
      <c r="C355" s="134"/>
      <c r="D355" s="134"/>
      <c r="E355" s="134"/>
      <c r="F355" s="134"/>
      <c r="G355" s="134"/>
      <c r="H355" s="397"/>
      <c r="I355" s="397"/>
      <c r="J355" s="134"/>
      <c r="K355" s="134"/>
      <c r="L355" s="134"/>
      <c r="M355" s="134"/>
      <c r="N355" s="134"/>
      <c r="O355" s="134"/>
      <c r="P355" s="134"/>
      <c r="Q355" s="134"/>
      <c r="R355" s="134"/>
    </row>
    <row r="356" spans="1:18" s="227" customFormat="1" x14ac:dyDescent="0.2">
      <c r="A356" s="134"/>
      <c r="B356" s="134"/>
      <c r="C356" s="134"/>
      <c r="D356" s="134"/>
      <c r="E356" s="134"/>
      <c r="F356" s="134"/>
      <c r="G356" s="134"/>
      <c r="H356" s="397"/>
      <c r="I356" s="397"/>
      <c r="J356" s="134"/>
      <c r="K356" s="134"/>
      <c r="L356" s="134"/>
      <c r="M356" s="134"/>
      <c r="N356" s="134"/>
      <c r="O356" s="134"/>
      <c r="P356" s="134"/>
      <c r="Q356" s="134"/>
      <c r="R356" s="134"/>
    </row>
    <row r="357" spans="1:18" s="227" customFormat="1" x14ac:dyDescent="0.2">
      <c r="A357" s="134"/>
      <c r="B357" s="134"/>
      <c r="C357" s="134"/>
      <c r="D357" s="134"/>
      <c r="E357" s="134"/>
      <c r="F357" s="134"/>
      <c r="G357" s="134"/>
      <c r="H357" s="397"/>
      <c r="I357" s="397"/>
      <c r="J357" s="134"/>
      <c r="K357" s="134"/>
      <c r="L357" s="134"/>
      <c r="M357" s="134"/>
      <c r="N357" s="134"/>
      <c r="O357" s="134"/>
      <c r="P357" s="134"/>
      <c r="Q357" s="134"/>
      <c r="R357" s="134"/>
    </row>
    <row r="358" spans="1:18" s="227" customFormat="1" x14ac:dyDescent="0.2">
      <c r="A358" s="134"/>
      <c r="B358" s="134"/>
      <c r="C358" s="134"/>
      <c r="D358" s="134"/>
      <c r="E358" s="134"/>
      <c r="F358" s="134"/>
      <c r="G358" s="134"/>
      <c r="H358" s="397"/>
      <c r="I358" s="397"/>
      <c r="J358" s="134"/>
      <c r="K358" s="134"/>
      <c r="L358" s="134"/>
      <c r="M358" s="134"/>
      <c r="N358" s="134"/>
      <c r="O358" s="134"/>
      <c r="P358" s="134"/>
      <c r="Q358" s="134"/>
      <c r="R358" s="134"/>
    </row>
    <row r="359" spans="1:18" s="227" customFormat="1" x14ac:dyDescent="0.2">
      <c r="A359" s="134"/>
      <c r="B359" s="134"/>
      <c r="C359" s="134"/>
      <c r="D359" s="134"/>
      <c r="E359" s="134"/>
      <c r="F359" s="134"/>
      <c r="G359" s="134"/>
      <c r="H359" s="397"/>
      <c r="I359" s="397"/>
      <c r="J359" s="134"/>
      <c r="K359" s="134"/>
      <c r="L359" s="134"/>
      <c r="M359" s="134"/>
      <c r="N359" s="134"/>
      <c r="O359" s="134"/>
      <c r="P359" s="134"/>
      <c r="Q359" s="134"/>
      <c r="R359" s="134"/>
    </row>
    <row r="360" spans="1:18" s="227" customFormat="1" x14ac:dyDescent="0.2">
      <c r="A360" s="134"/>
      <c r="B360" s="134"/>
      <c r="C360" s="134"/>
      <c r="D360" s="134"/>
      <c r="E360" s="134"/>
      <c r="F360" s="134"/>
      <c r="G360" s="134"/>
      <c r="H360" s="397"/>
      <c r="I360" s="397"/>
      <c r="J360" s="134"/>
      <c r="K360" s="134"/>
      <c r="L360" s="134"/>
      <c r="M360" s="134"/>
      <c r="N360" s="134"/>
      <c r="O360" s="134"/>
      <c r="P360" s="134"/>
      <c r="Q360" s="134"/>
      <c r="R360" s="134"/>
    </row>
    <row r="361" spans="1:18" s="227" customFormat="1" x14ac:dyDescent="0.2">
      <c r="A361" s="134"/>
      <c r="B361" s="134"/>
      <c r="C361" s="134"/>
      <c r="D361" s="134"/>
      <c r="E361" s="134"/>
      <c r="F361" s="134"/>
      <c r="G361" s="134"/>
      <c r="H361" s="397"/>
      <c r="I361" s="397"/>
      <c r="J361" s="134"/>
      <c r="K361" s="134"/>
      <c r="L361" s="134"/>
      <c r="M361" s="134"/>
      <c r="N361" s="134"/>
      <c r="O361" s="134"/>
      <c r="P361" s="134"/>
      <c r="Q361" s="134"/>
      <c r="R361" s="134"/>
    </row>
    <row r="362" spans="1:18" s="227" customFormat="1" x14ac:dyDescent="0.2">
      <c r="A362" s="134"/>
      <c r="B362" s="134"/>
      <c r="C362" s="134"/>
      <c r="D362" s="134"/>
      <c r="E362" s="134"/>
      <c r="F362" s="134"/>
      <c r="G362" s="134"/>
      <c r="H362" s="397"/>
      <c r="I362" s="397"/>
      <c r="J362" s="134"/>
      <c r="K362" s="134"/>
      <c r="L362" s="134"/>
      <c r="M362" s="134"/>
      <c r="N362" s="134"/>
      <c r="O362" s="134"/>
      <c r="P362" s="134"/>
      <c r="Q362" s="134"/>
      <c r="R362" s="134"/>
    </row>
    <row r="363" spans="1:18" s="227" customFormat="1" x14ac:dyDescent="0.2">
      <c r="A363" s="134"/>
      <c r="B363" s="134"/>
      <c r="C363" s="134"/>
      <c r="D363" s="134"/>
      <c r="E363" s="134"/>
      <c r="F363" s="134"/>
      <c r="G363" s="134"/>
      <c r="H363" s="397"/>
      <c r="I363" s="397"/>
      <c r="J363" s="134"/>
      <c r="K363" s="134"/>
      <c r="L363" s="134"/>
      <c r="M363" s="134"/>
      <c r="N363" s="134"/>
      <c r="O363" s="134"/>
      <c r="P363" s="134"/>
      <c r="Q363" s="134"/>
      <c r="R363" s="134"/>
    </row>
    <row r="364" spans="1:18" s="227" customFormat="1" x14ac:dyDescent="0.2">
      <c r="A364" s="134"/>
      <c r="B364" s="134"/>
      <c r="C364" s="134"/>
      <c r="D364" s="134"/>
      <c r="E364" s="134"/>
      <c r="F364" s="134"/>
      <c r="G364" s="134"/>
      <c r="H364" s="397"/>
      <c r="I364" s="397"/>
      <c r="J364" s="134"/>
      <c r="K364" s="134"/>
      <c r="L364" s="134"/>
      <c r="M364" s="134"/>
      <c r="N364" s="134"/>
      <c r="O364" s="134"/>
      <c r="P364" s="134"/>
      <c r="Q364" s="134"/>
      <c r="R364" s="134"/>
    </row>
    <row r="365" spans="1:18" s="227" customFormat="1" x14ac:dyDescent="0.2">
      <c r="A365" s="134"/>
      <c r="B365" s="134"/>
      <c r="C365" s="134"/>
      <c r="D365" s="134"/>
      <c r="E365" s="134"/>
      <c r="F365" s="134"/>
      <c r="G365" s="134"/>
      <c r="H365" s="397"/>
      <c r="I365" s="397"/>
      <c r="J365" s="134"/>
      <c r="K365" s="134"/>
      <c r="L365" s="134"/>
      <c r="M365" s="134"/>
      <c r="N365" s="134"/>
      <c r="O365" s="134"/>
      <c r="P365" s="134"/>
      <c r="Q365" s="134"/>
      <c r="R365" s="134"/>
    </row>
    <row r="366" spans="1:18" s="227" customFormat="1" x14ac:dyDescent="0.2">
      <c r="A366" s="134"/>
      <c r="B366" s="134"/>
      <c r="C366" s="134"/>
      <c r="D366" s="134"/>
      <c r="E366" s="134"/>
      <c r="F366" s="134"/>
      <c r="G366" s="134"/>
      <c r="H366" s="397"/>
      <c r="I366" s="397"/>
      <c r="J366" s="134"/>
      <c r="K366" s="134"/>
      <c r="L366" s="134"/>
      <c r="M366" s="134"/>
      <c r="N366" s="134"/>
      <c r="O366" s="134"/>
      <c r="P366" s="134"/>
      <c r="Q366" s="134"/>
      <c r="R366" s="134"/>
    </row>
    <row r="367" spans="1:18" s="227" customFormat="1" x14ac:dyDescent="0.2">
      <c r="A367" s="134"/>
      <c r="B367" s="134"/>
      <c r="C367" s="134"/>
      <c r="D367" s="134"/>
      <c r="E367" s="134"/>
      <c r="F367" s="134"/>
      <c r="G367" s="134"/>
      <c r="H367" s="397"/>
      <c r="I367" s="397"/>
      <c r="J367" s="134"/>
      <c r="K367" s="134"/>
      <c r="L367" s="134"/>
      <c r="M367" s="134"/>
      <c r="N367" s="134"/>
      <c r="O367" s="134"/>
      <c r="P367" s="134"/>
      <c r="Q367" s="134"/>
      <c r="R367" s="134"/>
    </row>
    <row r="368" spans="1:18" s="227" customFormat="1" x14ac:dyDescent="0.2">
      <c r="A368" s="134"/>
      <c r="B368" s="134"/>
      <c r="C368" s="134"/>
      <c r="D368" s="134"/>
      <c r="E368" s="134"/>
      <c r="F368" s="134"/>
      <c r="G368" s="134"/>
      <c r="H368" s="397"/>
      <c r="I368" s="397"/>
      <c r="J368" s="134"/>
      <c r="K368" s="134"/>
      <c r="L368" s="134"/>
      <c r="M368" s="134"/>
      <c r="N368" s="134"/>
      <c r="O368" s="134"/>
      <c r="P368" s="134"/>
      <c r="Q368" s="134"/>
      <c r="R368" s="134"/>
    </row>
    <row r="369" spans="1:18" s="227" customFormat="1" x14ac:dyDescent="0.2">
      <c r="A369" s="134"/>
      <c r="B369" s="134"/>
      <c r="C369" s="134"/>
      <c r="D369" s="134"/>
      <c r="E369" s="134"/>
      <c r="F369" s="134"/>
      <c r="G369" s="134"/>
      <c r="H369" s="397"/>
      <c r="I369" s="397"/>
      <c r="J369" s="134"/>
      <c r="K369" s="134"/>
      <c r="L369" s="134"/>
      <c r="M369" s="134"/>
      <c r="N369" s="134"/>
      <c r="O369" s="134"/>
      <c r="P369" s="134"/>
      <c r="Q369" s="134"/>
      <c r="R369" s="134"/>
    </row>
    <row r="370" spans="1:18" s="227" customFormat="1" x14ac:dyDescent="0.2">
      <c r="A370" s="134"/>
      <c r="B370" s="134"/>
      <c r="C370" s="134"/>
      <c r="D370" s="134"/>
      <c r="E370" s="134"/>
      <c r="F370" s="134"/>
      <c r="G370" s="134"/>
      <c r="H370" s="397"/>
      <c r="I370" s="397"/>
      <c r="J370" s="134"/>
      <c r="K370" s="134"/>
      <c r="L370" s="134"/>
      <c r="M370" s="134"/>
      <c r="N370" s="134"/>
      <c r="O370" s="134"/>
      <c r="P370" s="134"/>
      <c r="Q370" s="134"/>
      <c r="R370" s="134"/>
    </row>
    <row r="371" spans="1:18" s="227" customFormat="1" x14ac:dyDescent="0.2">
      <c r="A371" s="134"/>
      <c r="B371" s="134"/>
      <c r="C371" s="134"/>
      <c r="D371" s="134"/>
      <c r="E371" s="134"/>
      <c r="F371" s="134"/>
      <c r="G371" s="134"/>
      <c r="H371" s="397"/>
      <c r="I371" s="397"/>
      <c r="J371" s="134"/>
      <c r="K371" s="134"/>
      <c r="L371" s="134"/>
      <c r="M371" s="134"/>
      <c r="N371" s="134"/>
      <c r="O371" s="134"/>
      <c r="P371" s="134"/>
      <c r="Q371" s="134"/>
      <c r="R371" s="134"/>
    </row>
    <row r="372" spans="1:18" s="227" customFormat="1" x14ac:dyDescent="0.2">
      <c r="A372" s="134"/>
      <c r="B372" s="134"/>
      <c r="C372" s="134"/>
      <c r="D372" s="134"/>
      <c r="E372" s="134"/>
      <c r="F372" s="134"/>
      <c r="G372" s="134"/>
      <c r="H372" s="397"/>
      <c r="I372" s="397"/>
      <c r="J372" s="134"/>
      <c r="K372" s="134"/>
      <c r="L372" s="134"/>
      <c r="M372" s="134"/>
      <c r="N372" s="134"/>
      <c r="O372" s="134"/>
      <c r="P372" s="134"/>
      <c r="Q372" s="134"/>
      <c r="R372" s="134"/>
    </row>
    <row r="373" spans="1:18" s="227" customFormat="1" x14ac:dyDescent="0.2">
      <c r="A373" s="134"/>
      <c r="B373" s="134"/>
      <c r="C373" s="134"/>
      <c r="D373" s="134"/>
      <c r="E373" s="134"/>
      <c r="F373" s="134"/>
      <c r="G373" s="134"/>
      <c r="H373" s="397"/>
      <c r="I373" s="397"/>
      <c r="J373" s="134"/>
      <c r="K373" s="134"/>
      <c r="L373" s="134"/>
      <c r="M373" s="134"/>
      <c r="N373" s="134"/>
      <c r="O373" s="134"/>
      <c r="P373" s="134"/>
      <c r="Q373" s="134"/>
      <c r="R373" s="134"/>
    </row>
    <row r="374" spans="1:18" s="227" customFormat="1" x14ac:dyDescent="0.2">
      <c r="A374" s="134"/>
      <c r="B374" s="134"/>
      <c r="C374" s="134"/>
      <c r="D374" s="134"/>
      <c r="E374" s="134"/>
      <c r="F374" s="134"/>
      <c r="G374" s="134"/>
      <c r="H374" s="397"/>
      <c r="I374" s="397"/>
      <c r="J374" s="134"/>
      <c r="K374" s="134"/>
      <c r="L374" s="134"/>
      <c r="M374" s="134"/>
      <c r="N374" s="134"/>
      <c r="O374" s="134"/>
      <c r="P374" s="134"/>
      <c r="Q374" s="134"/>
      <c r="R374" s="134"/>
    </row>
    <row r="375" spans="1:18" s="227" customFormat="1" x14ac:dyDescent="0.2">
      <c r="A375" s="134"/>
      <c r="B375" s="134"/>
      <c r="C375" s="134"/>
      <c r="D375" s="134"/>
      <c r="E375" s="134"/>
      <c r="F375" s="134"/>
      <c r="G375" s="134"/>
      <c r="H375" s="397"/>
      <c r="I375" s="397"/>
      <c r="J375" s="134"/>
      <c r="K375" s="134"/>
      <c r="L375" s="134"/>
      <c r="M375" s="134"/>
      <c r="N375" s="134"/>
      <c r="O375" s="134"/>
      <c r="P375" s="134"/>
      <c r="Q375" s="134"/>
      <c r="R375" s="134"/>
    </row>
    <row r="376" spans="1:18" s="227" customFormat="1" x14ac:dyDescent="0.2">
      <c r="A376" s="134"/>
      <c r="B376" s="134"/>
      <c r="C376" s="134"/>
      <c r="D376" s="134"/>
      <c r="E376" s="134"/>
      <c r="F376" s="134"/>
      <c r="G376" s="134"/>
      <c r="H376" s="397"/>
      <c r="I376" s="397"/>
      <c r="J376" s="134"/>
      <c r="K376" s="134"/>
      <c r="L376" s="134"/>
      <c r="M376" s="134"/>
      <c r="N376" s="134"/>
      <c r="O376" s="134"/>
      <c r="P376" s="134"/>
      <c r="Q376" s="134"/>
      <c r="R376" s="134"/>
    </row>
    <row r="377" spans="1:18" s="227" customFormat="1" x14ac:dyDescent="0.2">
      <c r="A377" s="134"/>
      <c r="B377" s="134"/>
      <c r="C377" s="134"/>
      <c r="D377" s="134"/>
      <c r="E377" s="134"/>
      <c r="F377" s="134"/>
      <c r="G377" s="134"/>
      <c r="H377" s="397"/>
      <c r="I377" s="397"/>
      <c r="J377" s="134"/>
      <c r="K377" s="134"/>
      <c r="L377" s="134"/>
      <c r="M377" s="134"/>
      <c r="N377" s="134"/>
      <c r="O377" s="134"/>
      <c r="P377" s="134"/>
      <c r="Q377" s="134"/>
      <c r="R377" s="134"/>
    </row>
    <row r="378" spans="1:18" s="227" customFormat="1" x14ac:dyDescent="0.2">
      <c r="A378" s="134"/>
      <c r="B378" s="134"/>
      <c r="C378" s="134"/>
      <c r="D378" s="134"/>
      <c r="E378" s="134"/>
      <c r="F378" s="134"/>
      <c r="G378" s="134"/>
      <c r="H378" s="397"/>
      <c r="I378" s="397"/>
      <c r="J378" s="134"/>
      <c r="K378" s="134"/>
      <c r="L378" s="134"/>
      <c r="M378" s="134"/>
      <c r="N378" s="134"/>
      <c r="O378" s="134"/>
      <c r="P378" s="134"/>
      <c r="Q378" s="134"/>
      <c r="R378" s="134"/>
    </row>
    <row r="379" spans="1:18" s="227" customFormat="1" x14ac:dyDescent="0.2">
      <c r="A379" s="134"/>
      <c r="B379" s="134"/>
      <c r="C379" s="134"/>
      <c r="D379" s="134"/>
      <c r="E379" s="134"/>
      <c r="F379" s="134"/>
      <c r="G379" s="134"/>
      <c r="H379" s="397"/>
      <c r="I379" s="397"/>
      <c r="J379" s="134"/>
      <c r="K379" s="134"/>
      <c r="L379" s="134"/>
      <c r="M379" s="134"/>
      <c r="N379" s="134"/>
      <c r="O379" s="134"/>
      <c r="P379" s="134"/>
      <c r="Q379" s="134"/>
      <c r="R379" s="134"/>
    </row>
    <row r="380" spans="1:18" s="227" customFormat="1" x14ac:dyDescent="0.2">
      <c r="A380" s="134"/>
      <c r="B380" s="134"/>
      <c r="C380" s="134"/>
      <c r="D380" s="134"/>
      <c r="E380" s="134"/>
      <c r="F380" s="134"/>
      <c r="G380" s="134"/>
      <c r="H380" s="397"/>
      <c r="I380" s="397"/>
      <c r="J380" s="134"/>
      <c r="K380" s="134"/>
      <c r="L380" s="134"/>
      <c r="M380" s="134"/>
      <c r="N380" s="134"/>
      <c r="O380" s="134"/>
      <c r="P380" s="134"/>
      <c r="Q380" s="134"/>
      <c r="R380" s="134"/>
    </row>
    <row r="381" spans="1:18" s="227" customFormat="1" x14ac:dyDescent="0.2">
      <c r="A381" s="134"/>
      <c r="B381" s="134"/>
      <c r="C381" s="134"/>
      <c r="D381" s="134"/>
      <c r="E381" s="134"/>
      <c r="F381" s="134"/>
      <c r="G381" s="134"/>
      <c r="H381" s="397"/>
      <c r="I381" s="397"/>
      <c r="J381" s="134"/>
      <c r="K381" s="134"/>
      <c r="L381" s="134"/>
      <c r="M381" s="134"/>
      <c r="N381" s="134"/>
      <c r="O381" s="134"/>
      <c r="P381" s="134"/>
      <c r="Q381" s="134"/>
      <c r="R381" s="134"/>
    </row>
    <row r="382" spans="1:18" s="227" customFormat="1" x14ac:dyDescent="0.2">
      <c r="A382" s="134"/>
      <c r="B382" s="134"/>
      <c r="C382" s="134"/>
      <c r="D382" s="134"/>
      <c r="E382" s="134"/>
      <c r="F382" s="134"/>
      <c r="G382" s="134"/>
      <c r="H382" s="397"/>
      <c r="I382" s="397"/>
      <c r="J382" s="134"/>
      <c r="K382" s="134"/>
      <c r="L382" s="134"/>
      <c r="M382" s="134"/>
      <c r="N382" s="134"/>
      <c r="O382" s="134"/>
      <c r="P382" s="134"/>
      <c r="Q382" s="134"/>
      <c r="R382" s="134"/>
    </row>
    <row r="383" spans="1:18" s="227" customFormat="1" x14ac:dyDescent="0.2">
      <c r="A383" s="134"/>
      <c r="B383" s="134"/>
      <c r="C383" s="134"/>
      <c r="D383" s="134"/>
      <c r="E383" s="134"/>
      <c r="F383" s="134"/>
      <c r="G383" s="134"/>
      <c r="H383" s="397"/>
      <c r="I383" s="397"/>
      <c r="J383" s="134"/>
      <c r="K383" s="134"/>
      <c r="L383" s="134"/>
      <c r="M383" s="134"/>
      <c r="N383" s="134"/>
      <c r="O383" s="134"/>
      <c r="P383" s="134"/>
      <c r="Q383" s="134"/>
      <c r="R383" s="134"/>
    </row>
    <row r="384" spans="1:18" s="227" customFormat="1" x14ac:dyDescent="0.2">
      <c r="A384" s="134"/>
      <c r="B384" s="134"/>
      <c r="C384" s="134"/>
      <c r="D384" s="134"/>
      <c r="E384" s="134"/>
      <c r="F384" s="134"/>
      <c r="G384" s="134"/>
      <c r="H384" s="397"/>
      <c r="I384" s="397"/>
      <c r="J384" s="134"/>
      <c r="K384" s="134"/>
      <c r="L384" s="134"/>
      <c r="M384" s="134"/>
      <c r="N384" s="134"/>
      <c r="O384" s="134"/>
      <c r="P384" s="134"/>
      <c r="Q384" s="134"/>
      <c r="R384" s="134"/>
    </row>
    <row r="385" spans="1:18" s="227" customFormat="1" x14ac:dyDescent="0.2">
      <c r="A385" s="134"/>
      <c r="B385" s="134"/>
      <c r="C385" s="134"/>
      <c r="D385" s="134"/>
      <c r="E385" s="134"/>
      <c r="F385" s="134"/>
      <c r="G385" s="134"/>
      <c r="H385" s="397"/>
      <c r="I385" s="397"/>
      <c r="J385" s="134"/>
      <c r="K385" s="134"/>
      <c r="L385" s="134"/>
      <c r="M385" s="134"/>
      <c r="N385" s="134"/>
      <c r="O385" s="134"/>
      <c r="P385" s="134"/>
      <c r="Q385" s="134"/>
      <c r="R385" s="134"/>
    </row>
    <row r="386" spans="1:18" s="227" customFormat="1" x14ac:dyDescent="0.2">
      <c r="A386" s="134"/>
      <c r="B386" s="134"/>
      <c r="C386" s="134"/>
      <c r="D386" s="134"/>
      <c r="E386" s="134"/>
      <c r="F386" s="134"/>
      <c r="G386" s="134"/>
      <c r="H386" s="397"/>
      <c r="I386" s="397"/>
      <c r="J386" s="134"/>
      <c r="K386" s="134"/>
      <c r="L386" s="134"/>
      <c r="M386" s="134"/>
      <c r="N386" s="134"/>
      <c r="O386" s="134"/>
      <c r="P386" s="134"/>
      <c r="Q386" s="134"/>
      <c r="R386" s="134"/>
    </row>
    <row r="387" spans="1:18" s="227" customFormat="1" x14ac:dyDescent="0.2">
      <c r="A387" s="134"/>
      <c r="B387" s="134"/>
      <c r="C387" s="134"/>
      <c r="D387" s="134"/>
      <c r="E387" s="134"/>
      <c r="F387" s="134"/>
      <c r="G387" s="134"/>
      <c r="H387" s="397"/>
      <c r="I387" s="397"/>
      <c r="J387" s="134"/>
      <c r="K387" s="134"/>
      <c r="L387" s="134"/>
      <c r="M387" s="134"/>
      <c r="N387" s="134"/>
      <c r="O387" s="134"/>
      <c r="P387" s="134"/>
      <c r="Q387" s="134"/>
      <c r="R387" s="134"/>
    </row>
    <row r="388" spans="1:18" s="227" customFormat="1" x14ac:dyDescent="0.2">
      <c r="A388" s="134"/>
      <c r="B388" s="134"/>
      <c r="C388" s="134"/>
      <c r="D388" s="134"/>
      <c r="E388" s="134"/>
      <c r="F388" s="134"/>
      <c r="G388" s="134"/>
      <c r="H388" s="397"/>
      <c r="I388" s="397"/>
      <c r="J388" s="134"/>
      <c r="K388" s="134"/>
      <c r="L388" s="134"/>
      <c r="M388" s="134"/>
      <c r="N388" s="134"/>
      <c r="O388" s="134"/>
      <c r="P388" s="134"/>
      <c r="Q388" s="134"/>
      <c r="R388" s="134"/>
    </row>
    <row r="389" spans="1:18" s="227" customFormat="1" x14ac:dyDescent="0.2">
      <c r="A389" s="134"/>
      <c r="B389" s="134"/>
      <c r="C389" s="134"/>
      <c r="D389" s="134"/>
      <c r="E389" s="134"/>
      <c r="F389" s="134"/>
      <c r="G389" s="134"/>
      <c r="H389" s="397"/>
      <c r="I389" s="397"/>
      <c r="J389" s="134"/>
      <c r="K389" s="134"/>
      <c r="L389" s="134"/>
      <c r="M389" s="134"/>
      <c r="N389" s="134"/>
      <c r="O389" s="134"/>
      <c r="P389" s="134"/>
      <c r="Q389" s="134"/>
      <c r="R389" s="134"/>
    </row>
    <row r="390" spans="1:18" s="227" customFormat="1" x14ac:dyDescent="0.2">
      <c r="A390" s="134"/>
      <c r="B390" s="134"/>
      <c r="C390" s="134"/>
      <c r="D390" s="134"/>
      <c r="E390" s="134"/>
      <c r="F390" s="134"/>
      <c r="G390" s="134"/>
      <c r="H390" s="397"/>
      <c r="I390" s="397"/>
      <c r="J390" s="134"/>
      <c r="K390" s="134"/>
      <c r="L390" s="134"/>
      <c r="M390" s="134"/>
      <c r="N390" s="134"/>
      <c r="O390" s="134"/>
      <c r="P390" s="134"/>
      <c r="Q390" s="134"/>
      <c r="R390" s="134"/>
    </row>
    <row r="391" spans="1:18" s="227" customFormat="1" x14ac:dyDescent="0.2">
      <c r="A391" s="134"/>
      <c r="B391" s="134"/>
      <c r="C391" s="134"/>
      <c r="D391" s="134"/>
      <c r="E391" s="134"/>
      <c r="F391" s="134"/>
      <c r="G391" s="134"/>
      <c r="H391" s="397"/>
      <c r="I391" s="397"/>
      <c r="J391" s="134"/>
      <c r="K391" s="134"/>
      <c r="L391" s="134"/>
      <c r="M391" s="134"/>
      <c r="N391" s="134"/>
      <c r="O391" s="134"/>
      <c r="P391" s="134"/>
      <c r="Q391" s="134"/>
      <c r="R391" s="134"/>
    </row>
    <row r="392" spans="1:18" s="227" customFormat="1" x14ac:dyDescent="0.2">
      <c r="A392" s="134"/>
      <c r="B392" s="134"/>
      <c r="C392" s="134"/>
      <c r="D392" s="134"/>
      <c r="E392" s="134"/>
      <c r="F392" s="134"/>
      <c r="G392" s="134"/>
      <c r="H392" s="397"/>
      <c r="I392" s="397"/>
      <c r="J392" s="134"/>
      <c r="K392" s="134"/>
      <c r="L392" s="134"/>
      <c r="M392" s="134"/>
      <c r="N392" s="134"/>
      <c r="O392" s="134"/>
      <c r="P392" s="134"/>
      <c r="Q392" s="134"/>
      <c r="R392" s="134"/>
    </row>
    <row r="393" spans="1:18" s="227" customFormat="1" x14ac:dyDescent="0.2">
      <c r="A393" s="134"/>
      <c r="B393" s="134"/>
      <c r="C393" s="134"/>
      <c r="D393" s="134"/>
      <c r="E393" s="134"/>
      <c r="F393" s="134"/>
      <c r="G393" s="134"/>
      <c r="H393" s="397"/>
      <c r="I393" s="397"/>
      <c r="J393" s="134"/>
      <c r="K393" s="134"/>
      <c r="L393" s="134"/>
      <c r="M393" s="134"/>
      <c r="N393" s="134"/>
      <c r="O393" s="134"/>
      <c r="P393" s="134"/>
      <c r="Q393" s="134"/>
      <c r="R393" s="134"/>
    </row>
    <row r="394" spans="1:18" s="227" customFormat="1" x14ac:dyDescent="0.2">
      <c r="A394" s="134"/>
      <c r="B394" s="134"/>
      <c r="C394" s="134"/>
      <c r="D394" s="134"/>
      <c r="E394" s="134"/>
      <c r="F394" s="134"/>
      <c r="G394" s="134"/>
      <c r="H394" s="397"/>
      <c r="I394" s="397"/>
      <c r="J394" s="134"/>
      <c r="K394" s="134"/>
      <c r="L394" s="134"/>
      <c r="M394" s="134"/>
      <c r="N394" s="134"/>
      <c r="O394" s="134"/>
      <c r="P394" s="134"/>
      <c r="Q394" s="134"/>
      <c r="R394" s="134"/>
    </row>
    <row r="395" spans="1:18" s="227" customFormat="1" x14ac:dyDescent="0.2">
      <c r="A395" s="134"/>
      <c r="B395" s="134"/>
      <c r="C395" s="134"/>
      <c r="D395" s="134"/>
      <c r="E395" s="134"/>
      <c r="F395" s="134"/>
      <c r="G395" s="134"/>
      <c r="H395" s="397"/>
      <c r="I395" s="397"/>
      <c r="J395" s="134"/>
      <c r="K395" s="134"/>
      <c r="L395" s="134"/>
      <c r="M395" s="134"/>
      <c r="N395" s="134"/>
      <c r="O395" s="134"/>
      <c r="P395" s="134"/>
      <c r="Q395" s="134"/>
      <c r="R395" s="134"/>
    </row>
    <row r="396" spans="1:18" s="227" customFormat="1" x14ac:dyDescent="0.2">
      <c r="A396" s="134"/>
      <c r="B396" s="134"/>
      <c r="C396" s="134"/>
      <c r="D396" s="134"/>
      <c r="E396" s="134"/>
      <c r="F396" s="134"/>
      <c r="G396" s="134"/>
      <c r="H396" s="397"/>
      <c r="I396" s="397"/>
      <c r="J396" s="134"/>
      <c r="K396" s="134"/>
      <c r="L396" s="134"/>
      <c r="M396" s="134"/>
      <c r="N396" s="134"/>
      <c r="O396" s="134"/>
      <c r="P396" s="134"/>
      <c r="Q396" s="134"/>
      <c r="R396" s="134"/>
    </row>
    <row r="397" spans="1:18" s="227" customFormat="1" x14ac:dyDescent="0.2">
      <c r="A397" s="134"/>
      <c r="B397" s="134"/>
      <c r="C397" s="134"/>
      <c r="D397" s="134"/>
      <c r="E397" s="134"/>
      <c r="F397" s="134"/>
      <c r="G397" s="134"/>
      <c r="H397" s="397"/>
      <c r="I397" s="397"/>
      <c r="J397" s="134"/>
      <c r="K397" s="134"/>
      <c r="L397" s="134"/>
      <c r="M397" s="134"/>
      <c r="N397" s="134"/>
      <c r="O397" s="134"/>
      <c r="P397" s="134"/>
      <c r="Q397" s="134"/>
      <c r="R397" s="134"/>
    </row>
    <row r="398" spans="1:18" s="227" customFormat="1" x14ac:dyDescent="0.2">
      <c r="A398" s="134"/>
      <c r="B398" s="134"/>
      <c r="C398" s="134"/>
      <c r="D398" s="134"/>
      <c r="E398" s="134"/>
      <c r="F398" s="134"/>
      <c r="G398" s="134"/>
      <c r="H398" s="397"/>
      <c r="I398" s="397"/>
      <c r="J398" s="134"/>
      <c r="K398" s="134"/>
      <c r="L398" s="134"/>
      <c r="M398" s="134"/>
      <c r="N398" s="134"/>
      <c r="O398" s="134"/>
      <c r="P398" s="134"/>
      <c r="Q398" s="134"/>
      <c r="R398" s="134"/>
    </row>
    <row r="399" spans="1:18" s="227" customFormat="1" x14ac:dyDescent="0.2">
      <c r="A399" s="134"/>
      <c r="B399" s="134"/>
      <c r="C399" s="134"/>
      <c r="D399" s="134"/>
      <c r="E399" s="134"/>
      <c r="F399" s="134"/>
      <c r="G399" s="134"/>
      <c r="H399" s="397"/>
      <c r="I399" s="397"/>
      <c r="J399" s="134"/>
      <c r="K399" s="134"/>
      <c r="L399" s="134"/>
      <c r="M399" s="134"/>
      <c r="N399" s="134"/>
      <c r="O399" s="134"/>
      <c r="P399" s="134"/>
      <c r="Q399" s="134"/>
      <c r="R399" s="134"/>
    </row>
    <row r="400" spans="1:18" s="227" customFormat="1" x14ac:dyDescent="0.2">
      <c r="A400" s="134"/>
      <c r="B400" s="134"/>
      <c r="C400" s="134"/>
      <c r="D400" s="134"/>
      <c r="E400" s="134"/>
      <c r="F400" s="134"/>
      <c r="G400" s="134"/>
      <c r="H400" s="397"/>
      <c r="I400" s="397"/>
      <c r="J400" s="134"/>
      <c r="K400" s="134"/>
      <c r="L400" s="134"/>
      <c r="M400" s="134"/>
      <c r="N400" s="134"/>
      <c r="O400" s="134"/>
      <c r="P400" s="134"/>
      <c r="Q400" s="134"/>
      <c r="R400" s="134"/>
    </row>
    <row r="401" spans="1:18" s="227" customFormat="1" x14ac:dyDescent="0.2">
      <c r="A401" s="134"/>
      <c r="B401" s="134"/>
      <c r="C401" s="134"/>
      <c r="D401" s="134"/>
      <c r="E401" s="134"/>
      <c r="F401" s="134"/>
      <c r="G401" s="134"/>
      <c r="H401" s="397"/>
      <c r="I401" s="397"/>
      <c r="J401" s="134"/>
      <c r="K401" s="134"/>
      <c r="L401" s="134"/>
      <c r="M401" s="134"/>
      <c r="N401" s="134"/>
      <c r="O401" s="134"/>
      <c r="P401" s="134"/>
      <c r="Q401" s="134"/>
      <c r="R401" s="134"/>
    </row>
    <row r="402" spans="1:18" s="227" customFormat="1" x14ac:dyDescent="0.2">
      <c r="A402" s="134"/>
      <c r="B402" s="134"/>
      <c r="C402" s="134"/>
      <c r="D402" s="134"/>
      <c r="E402" s="134"/>
      <c r="F402" s="134"/>
      <c r="G402" s="134"/>
      <c r="H402" s="397"/>
      <c r="I402" s="397"/>
      <c r="J402" s="134"/>
      <c r="K402" s="134"/>
      <c r="L402" s="134"/>
      <c r="M402" s="134"/>
      <c r="N402" s="134"/>
      <c r="O402" s="134"/>
      <c r="P402" s="134"/>
      <c r="Q402" s="134"/>
      <c r="R402" s="134"/>
    </row>
    <row r="403" spans="1:18" s="227" customFormat="1" x14ac:dyDescent="0.2">
      <c r="A403" s="134"/>
      <c r="B403" s="134"/>
      <c r="C403" s="134"/>
      <c r="D403" s="134"/>
      <c r="E403" s="134"/>
      <c r="F403" s="134"/>
      <c r="G403" s="134"/>
      <c r="H403" s="397"/>
      <c r="I403" s="397"/>
      <c r="J403" s="134"/>
      <c r="K403" s="134"/>
      <c r="L403" s="134"/>
      <c r="M403" s="134"/>
      <c r="N403" s="134"/>
      <c r="O403" s="134"/>
      <c r="P403" s="134"/>
      <c r="Q403" s="134"/>
      <c r="R403" s="134"/>
    </row>
    <row r="404" spans="1:18" s="227" customFormat="1" x14ac:dyDescent="0.2">
      <c r="A404" s="134"/>
      <c r="B404" s="134"/>
      <c r="C404" s="134"/>
      <c r="D404" s="134"/>
      <c r="E404" s="134"/>
      <c r="F404" s="134"/>
      <c r="G404" s="134"/>
      <c r="H404" s="397"/>
      <c r="I404" s="397"/>
      <c r="J404" s="134"/>
      <c r="K404" s="134"/>
      <c r="L404" s="134"/>
      <c r="M404" s="134"/>
      <c r="N404" s="134"/>
      <c r="O404" s="134"/>
      <c r="P404" s="134"/>
      <c r="Q404" s="134"/>
      <c r="R404" s="134"/>
    </row>
    <row r="405" spans="1:18" s="227" customFormat="1" x14ac:dyDescent="0.2">
      <c r="A405" s="134"/>
      <c r="B405" s="134"/>
      <c r="C405" s="134"/>
      <c r="D405" s="134"/>
      <c r="E405" s="134"/>
      <c r="F405" s="134"/>
      <c r="G405" s="134"/>
      <c r="H405" s="397"/>
      <c r="I405" s="397"/>
      <c r="J405" s="134"/>
      <c r="K405" s="134"/>
      <c r="L405" s="134"/>
      <c r="M405" s="134"/>
      <c r="N405" s="134"/>
      <c r="O405" s="134"/>
      <c r="P405" s="134"/>
      <c r="Q405" s="134"/>
      <c r="R405" s="134"/>
    </row>
    <row r="406" spans="1:18" s="227" customFormat="1" x14ac:dyDescent="0.2">
      <c r="A406" s="134"/>
      <c r="B406" s="134"/>
      <c r="C406" s="134"/>
      <c r="D406" s="134"/>
      <c r="E406" s="134"/>
      <c r="F406" s="134"/>
      <c r="G406" s="134"/>
      <c r="H406" s="397"/>
      <c r="I406" s="397"/>
      <c r="J406" s="134"/>
      <c r="K406" s="134"/>
      <c r="L406" s="134"/>
      <c r="M406" s="134"/>
      <c r="N406" s="134"/>
      <c r="O406" s="134"/>
      <c r="P406" s="134"/>
      <c r="Q406" s="134"/>
      <c r="R406" s="134"/>
    </row>
    <row r="407" spans="1:18" s="227" customFormat="1" x14ac:dyDescent="0.2">
      <c r="A407" s="134"/>
      <c r="B407" s="134"/>
      <c r="C407" s="134"/>
      <c r="D407" s="134"/>
      <c r="E407" s="134"/>
      <c r="F407" s="134"/>
      <c r="G407" s="134"/>
      <c r="H407" s="397"/>
      <c r="I407" s="397"/>
      <c r="J407" s="134"/>
      <c r="K407" s="134"/>
      <c r="L407" s="134"/>
      <c r="M407" s="134"/>
      <c r="N407" s="134"/>
      <c r="O407" s="134"/>
      <c r="P407" s="134"/>
      <c r="Q407" s="134"/>
      <c r="R407" s="134"/>
    </row>
    <row r="408" spans="1:18" s="227" customFormat="1" x14ac:dyDescent="0.2">
      <c r="A408" s="134"/>
      <c r="B408" s="134"/>
      <c r="C408" s="134"/>
      <c r="D408" s="134"/>
      <c r="E408" s="134"/>
      <c r="F408" s="134"/>
      <c r="G408" s="134"/>
      <c r="H408" s="397"/>
      <c r="I408" s="397"/>
      <c r="J408" s="134"/>
      <c r="K408" s="134"/>
      <c r="L408" s="134"/>
      <c r="M408" s="134"/>
      <c r="N408" s="134"/>
      <c r="O408" s="134"/>
      <c r="P408" s="134"/>
      <c r="Q408" s="134"/>
      <c r="R408" s="134"/>
    </row>
    <row r="409" spans="1:18" s="227" customFormat="1" x14ac:dyDescent="0.2">
      <c r="A409" s="134"/>
      <c r="B409" s="134"/>
      <c r="C409" s="134"/>
      <c r="D409" s="134"/>
      <c r="E409" s="134"/>
      <c r="F409" s="134"/>
      <c r="G409" s="134"/>
      <c r="H409" s="397"/>
      <c r="I409" s="397"/>
      <c r="J409" s="134"/>
      <c r="K409" s="134"/>
      <c r="L409" s="134"/>
      <c r="M409" s="134"/>
      <c r="N409" s="134"/>
      <c r="O409" s="134"/>
      <c r="P409" s="134"/>
      <c r="Q409" s="134"/>
      <c r="R409" s="134"/>
    </row>
    <row r="410" spans="1:18" s="227" customFormat="1" x14ac:dyDescent="0.2">
      <c r="A410" s="134"/>
      <c r="B410" s="134"/>
      <c r="C410" s="134"/>
      <c r="D410" s="134"/>
      <c r="E410" s="134"/>
      <c r="F410" s="134"/>
      <c r="G410" s="134"/>
      <c r="H410" s="397"/>
      <c r="I410" s="397"/>
      <c r="J410" s="134"/>
      <c r="K410" s="134"/>
      <c r="L410" s="134"/>
      <c r="M410" s="134"/>
      <c r="N410" s="134"/>
      <c r="O410" s="134"/>
      <c r="P410" s="134"/>
      <c r="Q410" s="134"/>
      <c r="R410" s="134"/>
    </row>
    <row r="411" spans="1:18" s="227" customFormat="1" x14ac:dyDescent="0.2">
      <c r="A411" s="134"/>
      <c r="B411" s="134"/>
      <c r="C411" s="134"/>
      <c r="D411" s="134"/>
      <c r="E411" s="134"/>
      <c r="F411" s="134"/>
      <c r="G411" s="134"/>
      <c r="H411" s="397"/>
      <c r="I411" s="397"/>
      <c r="J411" s="134"/>
      <c r="K411" s="134"/>
      <c r="L411" s="134"/>
      <c r="M411" s="134"/>
      <c r="N411" s="134"/>
      <c r="O411" s="134"/>
      <c r="P411" s="134"/>
      <c r="Q411" s="134"/>
      <c r="R411" s="134"/>
    </row>
    <row r="412" spans="1:18" s="227" customFormat="1" x14ac:dyDescent="0.2">
      <c r="A412" s="134"/>
      <c r="B412" s="134"/>
      <c r="C412" s="134"/>
      <c r="D412" s="134"/>
      <c r="E412" s="134"/>
      <c r="F412" s="134"/>
      <c r="G412" s="134"/>
      <c r="H412" s="397"/>
      <c r="I412" s="397"/>
      <c r="J412" s="134"/>
      <c r="K412" s="134"/>
      <c r="L412" s="134"/>
      <c r="M412" s="134"/>
      <c r="N412" s="134"/>
      <c r="O412" s="134"/>
      <c r="P412" s="134"/>
      <c r="Q412" s="134"/>
      <c r="R412" s="134"/>
    </row>
    <row r="413" spans="1:18" s="227" customFormat="1" x14ac:dyDescent="0.2">
      <c r="A413" s="134"/>
      <c r="B413" s="134"/>
      <c r="C413" s="134"/>
      <c r="D413" s="134"/>
      <c r="E413" s="134"/>
      <c r="F413" s="134"/>
      <c r="G413" s="134"/>
      <c r="H413" s="397"/>
      <c r="I413" s="397"/>
      <c r="J413" s="134"/>
      <c r="K413" s="134"/>
      <c r="L413" s="134"/>
      <c r="M413" s="134"/>
      <c r="N413" s="134"/>
      <c r="O413" s="134"/>
      <c r="P413" s="134"/>
      <c r="Q413" s="134"/>
      <c r="R413" s="134"/>
    </row>
    <row r="414" spans="1:18" s="227" customFormat="1" x14ac:dyDescent="0.2">
      <c r="A414" s="134"/>
      <c r="B414" s="134"/>
      <c r="C414" s="134"/>
      <c r="D414" s="134"/>
      <c r="E414" s="134"/>
      <c r="F414" s="134"/>
      <c r="G414" s="134"/>
      <c r="H414" s="397"/>
      <c r="I414" s="397"/>
      <c r="J414" s="134"/>
      <c r="K414" s="134"/>
      <c r="L414" s="134"/>
      <c r="M414" s="134"/>
      <c r="N414" s="134"/>
      <c r="O414" s="134"/>
      <c r="P414" s="134"/>
      <c r="Q414" s="134"/>
      <c r="R414" s="134"/>
    </row>
    <row r="415" spans="1:18" s="227" customFormat="1" x14ac:dyDescent="0.2">
      <c r="A415" s="134"/>
      <c r="B415" s="134"/>
      <c r="C415" s="134"/>
      <c r="D415" s="134"/>
      <c r="E415" s="134"/>
      <c r="F415" s="134"/>
      <c r="G415" s="134"/>
      <c r="H415" s="397"/>
      <c r="I415" s="397"/>
      <c r="J415" s="134"/>
      <c r="K415" s="134"/>
      <c r="L415" s="134"/>
      <c r="M415" s="134"/>
      <c r="N415" s="134"/>
      <c r="O415" s="134"/>
      <c r="P415" s="134"/>
      <c r="Q415" s="134"/>
      <c r="R415" s="134"/>
    </row>
    <row r="416" spans="1:18" s="227" customFormat="1" x14ac:dyDescent="0.2">
      <c r="A416" s="134"/>
      <c r="B416" s="134"/>
      <c r="C416" s="134"/>
      <c r="D416" s="134"/>
      <c r="E416" s="134"/>
      <c r="F416" s="134"/>
      <c r="G416" s="134"/>
      <c r="H416" s="397"/>
      <c r="I416" s="397"/>
      <c r="J416" s="134"/>
      <c r="K416" s="134"/>
      <c r="L416" s="134"/>
      <c r="M416" s="134"/>
      <c r="N416" s="134"/>
      <c r="O416" s="134"/>
      <c r="P416" s="134"/>
      <c r="Q416" s="134"/>
      <c r="R416" s="134"/>
    </row>
    <row r="417" spans="1:18" s="227" customFormat="1" x14ac:dyDescent="0.2">
      <c r="A417" s="134"/>
      <c r="B417" s="134"/>
      <c r="C417" s="134"/>
      <c r="D417" s="134"/>
      <c r="E417" s="134"/>
      <c r="F417" s="134"/>
      <c r="G417" s="134"/>
      <c r="H417" s="397"/>
      <c r="I417" s="397"/>
      <c r="J417" s="134"/>
      <c r="K417" s="134"/>
      <c r="L417" s="134"/>
      <c r="M417" s="134"/>
      <c r="N417" s="134"/>
      <c r="O417" s="134"/>
      <c r="P417" s="134"/>
      <c r="Q417" s="134"/>
      <c r="R417" s="134"/>
    </row>
    <row r="418" spans="1:18" s="227" customFormat="1" x14ac:dyDescent="0.2">
      <c r="A418" s="134"/>
      <c r="B418" s="134"/>
      <c r="C418" s="134"/>
      <c r="D418" s="134"/>
      <c r="E418" s="134"/>
      <c r="F418" s="134"/>
      <c r="G418" s="134"/>
      <c r="H418" s="397"/>
      <c r="I418" s="397"/>
      <c r="J418" s="134"/>
      <c r="K418" s="134"/>
      <c r="L418" s="134"/>
      <c r="M418" s="134"/>
      <c r="N418" s="134"/>
      <c r="O418" s="134"/>
      <c r="P418" s="134"/>
      <c r="Q418" s="134"/>
      <c r="R418" s="134"/>
    </row>
    <row r="419" spans="1:18" s="227" customFormat="1" x14ac:dyDescent="0.2">
      <c r="A419" s="134"/>
      <c r="B419" s="134"/>
      <c r="C419" s="134"/>
      <c r="D419" s="134"/>
      <c r="E419" s="134"/>
      <c r="F419" s="134"/>
      <c r="G419" s="134"/>
      <c r="H419" s="397"/>
      <c r="I419" s="397"/>
      <c r="J419" s="134"/>
      <c r="K419" s="134"/>
      <c r="L419" s="134"/>
      <c r="M419" s="134"/>
      <c r="N419" s="134"/>
      <c r="O419" s="134"/>
      <c r="P419" s="134"/>
      <c r="Q419" s="134"/>
      <c r="R419" s="134"/>
    </row>
    <row r="420" spans="1:18" s="227" customFormat="1" x14ac:dyDescent="0.2">
      <c r="A420" s="134"/>
      <c r="B420" s="134"/>
      <c r="C420" s="134"/>
      <c r="D420" s="134"/>
      <c r="E420" s="134"/>
      <c r="F420" s="134"/>
      <c r="G420" s="134"/>
      <c r="H420" s="397"/>
      <c r="I420" s="397"/>
      <c r="J420" s="134"/>
      <c r="K420" s="134"/>
      <c r="L420" s="134"/>
      <c r="M420" s="134"/>
      <c r="N420" s="134"/>
      <c r="O420" s="134"/>
      <c r="P420" s="134"/>
      <c r="Q420" s="134"/>
      <c r="R420" s="134"/>
    </row>
    <row r="421" spans="1:18" s="227" customFormat="1" x14ac:dyDescent="0.2">
      <c r="A421" s="134"/>
      <c r="B421" s="134"/>
      <c r="C421" s="134"/>
      <c r="D421" s="134"/>
      <c r="E421" s="134"/>
      <c r="F421" s="134"/>
      <c r="G421" s="134"/>
      <c r="H421" s="397"/>
      <c r="I421" s="397"/>
      <c r="J421" s="134"/>
      <c r="K421" s="134"/>
      <c r="L421" s="134"/>
      <c r="M421" s="134"/>
      <c r="N421" s="134"/>
      <c r="O421" s="134"/>
      <c r="P421" s="134"/>
      <c r="Q421" s="134"/>
      <c r="R421" s="134"/>
    </row>
    <row r="422" spans="1:18" s="227" customFormat="1" x14ac:dyDescent="0.2">
      <c r="A422" s="134"/>
      <c r="B422" s="134"/>
      <c r="C422" s="134"/>
      <c r="D422" s="134"/>
      <c r="E422" s="134"/>
      <c r="F422" s="134"/>
      <c r="G422" s="134"/>
      <c r="H422" s="397"/>
      <c r="I422" s="397"/>
      <c r="J422" s="134"/>
      <c r="K422" s="134"/>
      <c r="L422" s="134"/>
      <c r="M422" s="134"/>
      <c r="N422" s="134"/>
      <c r="O422" s="134"/>
      <c r="P422" s="134"/>
      <c r="Q422" s="134"/>
      <c r="R422" s="134"/>
    </row>
    <row r="423" spans="1:18" s="227" customFormat="1" x14ac:dyDescent="0.2">
      <c r="A423" s="134"/>
      <c r="B423" s="134"/>
      <c r="C423" s="134"/>
      <c r="D423" s="134"/>
      <c r="E423" s="134"/>
      <c r="F423" s="134"/>
      <c r="G423" s="134"/>
      <c r="H423" s="397"/>
      <c r="I423" s="397"/>
      <c r="J423" s="134"/>
      <c r="K423" s="134"/>
      <c r="L423" s="134"/>
      <c r="M423" s="134"/>
      <c r="N423" s="134"/>
      <c r="O423" s="134"/>
      <c r="P423" s="134"/>
      <c r="Q423" s="134"/>
      <c r="R423" s="134"/>
    </row>
    <row r="424" spans="1:18" s="227" customFormat="1" x14ac:dyDescent="0.2">
      <c r="A424" s="134"/>
      <c r="B424" s="134"/>
      <c r="C424" s="134"/>
      <c r="D424" s="134"/>
      <c r="E424" s="134"/>
      <c r="F424" s="134"/>
      <c r="G424" s="134"/>
      <c r="H424" s="397"/>
      <c r="I424" s="397"/>
      <c r="J424" s="134"/>
      <c r="K424" s="134"/>
      <c r="L424" s="134"/>
      <c r="M424" s="134"/>
      <c r="N424" s="134"/>
      <c r="O424" s="134"/>
      <c r="P424" s="134"/>
      <c r="Q424" s="134"/>
      <c r="R424" s="134"/>
    </row>
    <row r="425" spans="1:18" s="227" customFormat="1" x14ac:dyDescent="0.2">
      <c r="A425" s="134"/>
      <c r="B425" s="134"/>
      <c r="C425" s="134"/>
      <c r="D425" s="134"/>
      <c r="E425" s="134"/>
      <c r="F425" s="134"/>
      <c r="G425" s="134"/>
      <c r="H425" s="397"/>
      <c r="I425" s="397"/>
      <c r="J425" s="134"/>
      <c r="K425" s="134"/>
      <c r="L425" s="134"/>
      <c r="M425" s="134"/>
      <c r="N425" s="134"/>
      <c r="O425" s="134"/>
      <c r="P425" s="134"/>
      <c r="Q425" s="134"/>
      <c r="R425" s="134"/>
    </row>
    <row r="426" spans="1:18" s="227" customFormat="1" x14ac:dyDescent="0.2">
      <c r="A426" s="134"/>
      <c r="B426" s="134"/>
      <c r="C426" s="134"/>
      <c r="D426" s="134"/>
      <c r="E426" s="134"/>
      <c r="F426" s="134"/>
      <c r="G426" s="134"/>
      <c r="H426" s="397"/>
      <c r="I426" s="397"/>
      <c r="J426" s="134"/>
      <c r="K426" s="134"/>
      <c r="L426" s="134"/>
      <c r="M426" s="134"/>
      <c r="N426" s="134"/>
      <c r="O426" s="134"/>
      <c r="P426" s="134"/>
      <c r="Q426" s="134"/>
      <c r="R426" s="134"/>
    </row>
    <row r="427" spans="1:18" s="227" customFormat="1" x14ac:dyDescent="0.2">
      <c r="A427" s="134"/>
      <c r="B427" s="134"/>
      <c r="C427" s="134"/>
      <c r="D427" s="134"/>
      <c r="E427" s="134"/>
      <c r="F427" s="134"/>
      <c r="G427" s="134"/>
      <c r="H427" s="397"/>
      <c r="I427" s="397"/>
      <c r="J427" s="134"/>
      <c r="K427" s="134"/>
      <c r="L427" s="134"/>
      <c r="M427" s="134"/>
      <c r="N427" s="134"/>
      <c r="O427" s="134"/>
      <c r="P427" s="134"/>
      <c r="Q427" s="134"/>
      <c r="R427" s="134"/>
    </row>
    <row r="428" spans="1:18" s="227" customFormat="1" x14ac:dyDescent="0.2">
      <c r="A428" s="134"/>
      <c r="B428" s="134"/>
      <c r="C428" s="134"/>
      <c r="D428" s="134"/>
      <c r="E428" s="134"/>
      <c r="F428" s="134"/>
      <c r="G428" s="134"/>
      <c r="H428" s="397"/>
      <c r="I428" s="397"/>
      <c r="J428" s="134"/>
      <c r="K428" s="134"/>
      <c r="L428" s="134"/>
      <c r="M428" s="134"/>
      <c r="N428" s="134"/>
      <c r="O428" s="134"/>
      <c r="P428" s="134"/>
      <c r="Q428" s="134"/>
      <c r="R428" s="134"/>
    </row>
    <row r="429" spans="1:18" s="227" customFormat="1" x14ac:dyDescent="0.2">
      <c r="A429" s="134"/>
      <c r="B429" s="134"/>
      <c r="C429" s="134"/>
      <c r="D429" s="134"/>
      <c r="E429" s="134"/>
      <c r="F429" s="134"/>
      <c r="G429" s="134"/>
      <c r="H429" s="397"/>
      <c r="I429" s="397"/>
      <c r="J429" s="134"/>
      <c r="K429" s="134"/>
      <c r="L429" s="134"/>
      <c r="M429" s="134"/>
      <c r="N429" s="134"/>
      <c r="O429" s="134"/>
      <c r="P429" s="134"/>
      <c r="Q429" s="134"/>
      <c r="R429" s="134"/>
    </row>
    <row r="430" spans="1:18" s="227" customFormat="1" x14ac:dyDescent="0.2">
      <c r="A430" s="134"/>
      <c r="B430" s="134"/>
      <c r="C430" s="134"/>
      <c r="D430" s="134"/>
      <c r="E430" s="134"/>
      <c r="F430" s="134"/>
      <c r="G430" s="134"/>
      <c r="H430" s="397"/>
      <c r="I430" s="397"/>
      <c r="J430" s="134"/>
      <c r="K430" s="134"/>
      <c r="L430" s="134"/>
      <c r="M430" s="134"/>
      <c r="N430" s="134"/>
      <c r="O430" s="134"/>
      <c r="P430" s="134"/>
      <c r="Q430" s="134"/>
      <c r="R430" s="134"/>
    </row>
    <row r="431" spans="1:18" s="227" customFormat="1" x14ac:dyDescent="0.2">
      <c r="A431" s="134"/>
      <c r="B431" s="134"/>
      <c r="C431" s="134"/>
      <c r="D431" s="134"/>
      <c r="E431" s="134"/>
      <c r="F431" s="134"/>
      <c r="G431" s="134"/>
      <c r="H431" s="397"/>
      <c r="I431" s="397"/>
      <c r="J431" s="134"/>
      <c r="K431" s="134"/>
      <c r="L431" s="134"/>
      <c r="M431" s="134"/>
      <c r="N431" s="134"/>
      <c r="O431" s="134"/>
      <c r="P431" s="134"/>
      <c r="Q431" s="134"/>
      <c r="R431" s="134"/>
    </row>
    <row r="432" spans="1:18" s="227" customFormat="1" x14ac:dyDescent="0.2">
      <c r="A432" s="134"/>
      <c r="B432" s="134"/>
      <c r="C432" s="134"/>
      <c r="D432" s="134"/>
      <c r="E432" s="134"/>
      <c r="F432" s="134"/>
      <c r="G432" s="134"/>
      <c r="H432" s="397"/>
      <c r="I432" s="397"/>
      <c r="J432" s="134"/>
      <c r="K432" s="134"/>
      <c r="L432" s="134"/>
      <c r="M432" s="134"/>
      <c r="N432" s="134"/>
      <c r="O432" s="134"/>
      <c r="P432" s="134"/>
      <c r="Q432" s="134"/>
      <c r="R432" s="134"/>
    </row>
    <row r="433" spans="1:18" s="227" customFormat="1" x14ac:dyDescent="0.2">
      <c r="A433" s="134"/>
      <c r="B433" s="134"/>
      <c r="C433" s="134"/>
      <c r="D433" s="134"/>
      <c r="E433" s="134"/>
      <c r="F433" s="134"/>
      <c r="G433" s="134"/>
      <c r="H433" s="397"/>
      <c r="I433" s="397"/>
      <c r="J433" s="134"/>
      <c r="K433" s="134"/>
      <c r="L433" s="134"/>
      <c r="M433" s="134"/>
      <c r="N433" s="134"/>
      <c r="O433" s="134"/>
      <c r="P433" s="134"/>
      <c r="Q433" s="134"/>
      <c r="R433" s="134"/>
    </row>
    <row r="434" spans="1:18" s="227" customFormat="1" x14ac:dyDescent="0.2">
      <c r="A434" s="134"/>
      <c r="B434" s="134"/>
      <c r="C434" s="134"/>
      <c r="D434" s="134"/>
      <c r="E434" s="134"/>
      <c r="F434" s="134"/>
      <c r="G434" s="134"/>
      <c r="H434" s="397"/>
      <c r="I434" s="397"/>
      <c r="J434" s="134"/>
      <c r="K434" s="134"/>
      <c r="L434" s="134"/>
      <c r="M434" s="134"/>
      <c r="N434" s="134"/>
      <c r="O434" s="134"/>
      <c r="P434" s="134"/>
      <c r="Q434" s="134"/>
      <c r="R434" s="134"/>
    </row>
    <row r="435" spans="1:18" s="227" customFormat="1" x14ac:dyDescent="0.2">
      <c r="A435" s="134"/>
      <c r="B435" s="134"/>
      <c r="C435" s="134"/>
      <c r="D435" s="134"/>
      <c r="E435" s="134"/>
      <c r="F435" s="134"/>
      <c r="G435" s="134"/>
      <c r="H435" s="397"/>
      <c r="I435" s="397"/>
      <c r="J435" s="134"/>
      <c r="K435" s="134"/>
      <c r="L435" s="134"/>
      <c r="M435" s="134"/>
      <c r="N435" s="134"/>
      <c r="O435" s="134"/>
      <c r="P435" s="134"/>
      <c r="Q435" s="134"/>
      <c r="R435" s="134"/>
    </row>
    <row r="436" spans="1:18" s="227" customFormat="1" x14ac:dyDescent="0.2">
      <c r="A436" s="134"/>
      <c r="B436" s="134"/>
      <c r="C436" s="134"/>
      <c r="D436" s="134"/>
      <c r="E436" s="134"/>
      <c r="F436" s="134"/>
      <c r="G436" s="134"/>
      <c r="H436" s="397"/>
      <c r="I436" s="397"/>
      <c r="J436" s="134"/>
      <c r="K436" s="134"/>
      <c r="L436" s="134"/>
      <c r="M436" s="134"/>
      <c r="N436" s="134"/>
      <c r="O436" s="134"/>
      <c r="P436" s="134"/>
      <c r="Q436" s="134"/>
      <c r="R436" s="134"/>
    </row>
    <row r="437" spans="1:18" s="227" customFormat="1" x14ac:dyDescent="0.2">
      <c r="A437" s="134"/>
      <c r="B437" s="134"/>
      <c r="C437" s="134"/>
      <c r="D437" s="134"/>
      <c r="E437" s="134"/>
      <c r="F437" s="134"/>
      <c r="G437" s="134"/>
      <c r="H437" s="397"/>
      <c r="I437" s="397"/>
      <c r="J437" s="134"/>
      <c r="K437" s="134"/>
      <c r="L437" s="134"/>
      <c r="M437" s="134"/>
      <c r="N437" s="134"/>
      <c r="O437" s="134"/>
      <c r="P437" s="134"/>
      <c r="Q437" s="134"/>
      <c r="R437" s="134"/>
    </row>
    <row r="438" spans="1:18" s="227" customFormat="1" x14ac:dyDescent="0.2">
      <c r="A438" s="134"/>
      <c r="B438" s="134"/>
      <c r="C438" s="134"/>
      <c r="D438" s="134"/>
      <c r="E438" s="134"/>
      <c r="F438" s="134"/>
      <c r="G438" s="134"/>
      <c r="H438" s="397"/>
      <c r="I438" s="397"/>
      <c r="J438" s="134"/>
      <c r="K438" s="134"/>
      <c r="L438" s="134"/>
      <c r="M438" s="134"/>
      <c r="N438" s="134"/>
      <c r="O438" s="134"/>
      <c r="P438" s="134"/>
      <c r="Q438" s="134"/>
      <c r="R438" s="134"/>
    </row>
    <row r="439" spans="1:18" s="227" customFormat="1" x14ac:dyDescent="0.2">
      <c r="A439" s="134"/>
      <c r="B439" s="134"/>
      <c r="C439" s="134"/>
      <c r="D439" s="134"/>
      <c r="E439" s="134"/>
      <c r="F439" s="134"/>
      <c r="G439" s="134"/>
      <c r="H439" s="397"/>
      <c r="I439" s="397"/>
      <c r="J439" s="134"/>
      <c r="K439" s="134"/>
      <c r="L439" s="134"/>
      <c r="M439" s="134"/>
      <c r="N439" s="134"/>
      <c r="O439" s="134"/>
      <c r="P439" s="134"/>
      <c r="Q439" s="134"/>
      <c r="R439" s="134"/>
    </row>
    <row r="440" spans="1:18" s="227" customFormat="1" x14ac:dyDescent="0.2">
      <c r="A440" s="134"/>
      <c r="B440" s="134"/>
      <c r="C440" s="134"/>
      <c r="D440" s="134"/>
      <c r="E440" s="134"/>
      <c r="F440" s="134"/>
      <c r="G440" s="134"/>
      <c r="H440" s="397"/>
      <c r="I440" s="397"/>
      <c r="J440" s="134"/>
      <c r="K440" s="134"/>
      <c r="L440" s="134"/>
      <c r="M440" s="134"/>
      <c r="N440" s="134"/>
      <c r="O440" s="134"/>
      <c r="P440" s="134"/>
      <c r="Q440" s="134"/>
      <c r="R440" s="134"/>
    </row>
    <row r="441" spans="1:18" s="227" customFormat="1" x14ac:dyDescent="0.2">
      <c r="A441" s="134"/>
      <c r="B441" s="134"/>
      <c r="C441" s="134"/>
      <c r="D441" s="134"/>
      <c r="E441" s="134"/>
      <c r="F441" s="134"/>
      <c r="G441" s="134"/>
      <c r="H441" s="397"/>
      <c r="I441" s="397"/>
      <c r="J441" s="134"/>
      <c r="K441" s="134"/>
      <c r="L441" s="134"/>
      <c r="M441" s="134"/>
      <c r="N441" s="134"/>
      <c r="O441" s="134"/>
      <c r="P441" s="134"/>
      <c r="Q441" s="134"/>
      <c r="R441" s="134"/>
    </row>
    <row r="442" spans="1:18" s="227" customFormat="1" x14ac:dyDescent="0.2">
      <c r="A442" s="134"/>
      <c r="B442" s="134"/>
      <c r="C442" s="134"/>
      <c r="D442" s="134"/>
      <c r="E442" s="134"/>
      <c r="F442" s="134"/>
      <c r="G442" s="134"/>
      <c r="H442" s="397"/>
      <c r="I442" s="397"/>
      <c r="J442" s="134"/>
      <c r="K442" s="134"/>
      <c r="L442" s="134"/>
      <c r="M442" s="134"/>
      <c r="N442" s="134"/>
      <c r="O442" s="134"/>
      <c r="P442" s="134"/>
      <c r="Q442" s="134"/>
      <c r="R442" s="134"/>
    </row>
    <row r="443" spans="1:18" s="227" customFormat="1" x14ac:dyDescent="0.2">
      <c r="A443" s="134"/>
      <c r="B443" s="134"/>
      <c r="C443" s="134"/>
      <c r="D443" s="134"/>
      <c r="E443" s="134"/>
      <c r="F443" s="134"/>
      <c r="G443" s="134"/>
      <c r="H443" s="397"/>
      <c r="I443" s="397"/>
      <c r="J443" s="134"/>
      <c r="K443" s="134"/>
      <c r="L443" s="134"/>
      <c r="M443" s="134"/>
      <c r="N443" s="134"/>
      <c r="O443" s="134"/>
      <c r="P443" s="134"/>
      <c r="Q443" s="134"/>
      <c r="R443" s="134"/>
    </row>
    <row r="444" spans="1:18" s="227" customFormat="1" x14ac:dyDescent="0.2">
      <c r="A444" s="134"/>
      <c r="B444" s="134"/>
      <c r="C444" s="134"/>
      <c r="D444" s="134"/>
      <c r="E444" s="134"/>
      <c r="F444" s="134"/>
      <c r="G444" s="134"/>
      <c r="H444" s="397"/>
      <c r="I444" s="397"/>
      <c r="J444" s="134"/>
      <c r="K444" s="134"/>
      <c r="L444" s="134"/>
      <c r="M444" s="134"/>
      <c r="N444" s="134"/>
      <c r="O444" s="134"/>
      <c r="P444" s="134"/>
      <c r="Q444" s="134"/>
      <c r="R444" s="134"/>
    </row>
    <row r="445" spans="1:18" s="227" customFormat="1" x14ac:dyDescent="0.2">
      <c r="A445" s="134"/>
      <c r="B445" s="134"/>
      <c r="C445" s="134"/>
      <c r="D445" s="134"/>
      <c r="E445" s="134"/>
      <c r="F445" s="134"/>
      <c r="G445" s="134"/>
      <c r="H445" s="397"/>
      <c r="I445" s="397"/>
      <c r="J445" s="134"/>
      <c r="K445" s="134"/>
      <c r="L445" s="134"/>
      <c r="M445" s="134"/>
      <c r="N445" s="134"/>
      <c r="O445" s="134"/>
      <c r="P445" s="134"/>
      <c r="Q445" s="134"/>
      <c r="R445" s="134"/>
    </row>
    <row r="446" spans="1:18" s="227" customFormat="1" x14ac:dyDescent="0.2">
      <c r="A446" s="134"/>
      <c r="B446" s="134"/>
      <c r="C446" s="134"/>
      <c r="D446" s="134"/>
      <c r="E446" s="134"/>
      <c r="F446" s="134"/>
      <c r="G446" s="134"/>
      <c r="H446" s="397"/>
      <c r="I446" s="397"/>
      <c r="J446" s="134"/>
      <c r="K446" s="134"/>
      <c r="L446" s="134"/>
      <c r="M446" s="134"/>
      <c r="N446" s="134"/>
      <c r="O446" s="134"/>
      <c r="P446" s="134"/>
      <c r="Q446" s="134"/>
      <c r="R446" s="134"/>
    </row>
    <row r="447" spans="1:18" s="227" customFormat="1" x14ac:dyDescent="0.2">
      <c r="A447" s="134"/>
      <c r="B447" s="134"/>
      <c r="C447" s="134"/>
      <c r="D447" s="134"/>
      <c r="E447" s="134"/>
      <c r="F447" s="134"/>
      <c r="G447" s="134"/>
      <c r="H447" s="397"/>
      <c r="I447" s="397"/>
      <c r="J447" s="134"/>
      <c r="K447" s="134"/>
      <c r="L447" s="134"/>
      <c r="M447" s="134"/>
      <c r="N447" s="134"/>
      <c r="O447" s="134"/>
      <c r="P447" s="134"/>
      <c r="Q447" s="134"/>
      <c r="R447" s="134"/>
    </row>
    <row r="448" spans="1:18" s="227" customFormat="1" x14ac:dyDescent="0.2">
      <c r="A448" s="134"/>
      <c r="B448" s="134"/>
      <c r="C448" s="134"/>
      <c r="D448" s="134"/>
      <c r="E448" s="134"/>
      <c r="F448" s="134"/>
      <c r="G448" s="134"/>
      <c r="H448" s="397"/>
      <c r="I448" s="397"/>
      <c r="J448" s="134"/>
      <c r="K448" s="134"/>
      <c r="L448" s="134"/>
      <c r="M448" s="134"/>
      <c r="N448" s="134"/>
      <c r="O448" s="134"/>
      <c r="P448" s="134"/>
      <c r="Q448" s="134"/>
      <c r="R448" s="134"/>
    </row>
    <row r="449" spans="1:18" s="227" customFormat="1" x14ac:dyDescent="0.2">
      <c r="A449" s="134"/>
      <c r="B449" s="134"/>
      <c r="C449" s="134"/>
      <c r="D449" s="134"/>
      <c r="E449" s="134"/>
      <c r="F449" s="134"/>
      <c r="G449" s="134"/>
      <c r="H449" s="397"/>
      <c r="I449" s="397"/>
      <c r="J449" s="134"/>
      <c r="K449" s="134"/>
      <c r="L449" s="134"/>
      <c r="M449" s="134"/>
      <c r="N449" s="134"/>
      <c r="O449" s="134"/>
      <c r="P449" s="134"/>
      <c r="Q449" s="134"/>
      <c r="R449" s="134"/>
    </row>
    <row r="450" spans="1:18" s="227" customFormat="1" x14ac:dyDescent="0.2">
      <c r="A450" s="134"/>
      <c r="B450" s="134"/>
      <c r="C450" s="134"/>
      <c r="D450" s="134"/>
      <c r="E450" s="134"/>
      <c r="F450" s="134"/>
      <c r="G450" s="134"/>
      <c r="H450" s="397"/>
      <c r="I450" s="397"/>
      <c r="J450" s="134"/>
      <c r="K450" s="134"/>
      <c r="L450" s="134"/>
      <c r="M450" s="134"/>
      <c r="N450" s="134"/>
      <c r="O450" s="134"/>
      <c r="P450" s="134"/>
      <c r="Q450" s="134"/>
      <c r="R450" s="134"/>
    </row>
    <row r="451" spans="1:18" s="227" customFormat="1" x14ac:dyDescent="0.2">
      <c r="A451" s="134"/>
      <c r="B451" s="134"/>
      <c r="C451" s="134"/>
      <c r="D451" s="134"/>
      <c r="E451" s="134"/>
      <c r="F451" s="134"/>
      <c r="G451" s="134"/>
      <c r="H451" s="397"/>
      <c r="I451" s="397"/>
      <c r="J451" s="134"/>
      <c r="K451" s="134"/>
      <c r="L451" s="134"/>
      <c r="M451" s="134"/>
      <c r="N451" s="134"/>
      <c r="O451" s="134"/>
      <c r="P451" s="134"/>
      <c r="Q451" s="134"/>
      <c r="R451" s="134"/>
    </row>
    <row r="452" spans="1:18" s="227" customFormat="1" x14ac:dyDescent="0.2">
      <c r="A452" s="134"/>
      <c r="B452" s="134"/>
      <c r="C452" s="134"/>
      <c r="D452" s="134"/>
      <c r="E452" s="134"/>
      <c r="F452" s="134"/>
      <c r="G452" s="134"/>
      <c r="H452" s="397"/>
      <c r="I452" s="397"/>
      <c r="J452" s="134"/>
      <c r="K452" s="134"/>
      <c r="L452" s="134"/>
      <c r="M452" s="134"/>
      <c r="N452" s="134"/>
      <c r="O452" s="134"/>
      <c r="P452" s="134"/>
      <c r="Q452" s="134"/>
      <c r="R452" s="134"/>
    </row>
    <row r="453" spans="1:18" s="227" customFormat="1" x14ac:dyDescent="0.2">
      <c r="A453" s="134"/>
      <c r="B453" s="134"/>
      <c r="C453" s="134"/>
      <c r="D453" s="134"/>
      <c r="E453" s="134"/>
      <c r="F453" s="134"/>
      <c r="G453" s="134"/>
      <c r="H453" s="397"/>
      <c r="I453" s="397"/>
      <c r="J453" s="134"/>
      <c r="K453" s="134"/>
      <c r="L453" s="134"/>
      <c r="M453" s="134"/>
      <c r="N453" s="134"/>
      <c r="O453" s="134"/>
      <c r="P453" s="134"/>
      <c r="Q453" s="134"/>
      <c r="R453" s="134"/>
    </row>
    <row r="454" spans="1:18" s="227" customFormat="1" x14ac:dyDescent="0.2">
      <c r="A454" s="134"/>
      <c r="B454" s="134"/>
      <c r="C454" s="134"/>
      <c r="D454" s="134"/>
      <c r="E454" s="134"/>
      <c r="F454" s="134"/>
      <c r="G454" s="134"/>
      <c r="H454" s="397"/>
      <c r="I454" s="397"/>
      <c r="J454" s="134"/>
      <c r="K454" s="134"/>
      <c r="L454" s="134"/>
      <c r="M454" s="134"/>
      <c r="N454" s="134"/>
      <c r="O454" s="134"/>
      <c r="P454" s="134"/>
      <c r="Q454" s="134"/>
      <c r="R454" s="134"/>
    </row>
    <row r="455" spans="1:18" s="227" customFormat="1" x14ac:dyDescent="0.2">
      <c r="A455" s="134"/>
      <c r="B455" s="134"/>
      <c r="C455" s="134"/>
      <c r="D455" s="134"/>
      <c r="E455" s="134"/>
      <c r="F455" s="134"/>
      <c r="G455" s="134"/>
      <c r="H455" s="397"/>
      <c r="I455" s="397"/>
      <c r="J455" s="134"/>
      <c r="K455" s="134"/>
      <c r="L455" s="134"/>
      <c r="M455" s="134"/>
      <c r="N455" s="134"/>
      <c r="O455" s="134"/>
      <c r="P455" s="134"/>
      <c r="Q455" s="134"/>
      <c r="R455" s="134"/>
    </row>
    <row r="456" spans="1:18" s="227" customFormat="1" x14ac:dyDescent="0.2">
      <c r="A456" s="134"/>
      <c r="B456" s="134"/>
      <c r="C456" s="134"/>
      <c r="D456" s="134"/>
      <c r="E456" s="134"/>
      <c r="F456" s="134"/>
      <c r="G456" s="134"/>
      <c r="H456" s="397"/>
      <c r="I456" s="397"/>
      <c r="J456" s="134"/>
      <c r="K456" s="134"/>
      <c r="L456" s="134"/>
      <c r="M456" s="134"/>
      <c r="N456" s="134"/>
      <c r="O456" s="134"/>
      <c r="P456" s="134"/>
      <c r="Q456" s="134"/>
      <c r="R456" s="134"/>
    </row>
    <row r="457" spans="1:18" s="227" customFormat="1" x14ac:dyDescent="0.2">
      <c r="A457" s="134"/>
      <c r="B457" s="134"/>
      <c r="C457" s="134"/>
      <c r="D457" s="134"/>
      <c r="E457" s="134"/>
      <c r="F457" s="134"/>
      <c r="G457" s="134"/>
      <c r="H457" s="397"/>
      <c r="I457" s="397"/>
      <c r="J457" s="134"/>
      <c r="K457" s="134"/>
      <c r="L457" s="134"/>
      <c r="M457" s="134"/>
      <c r="N457" s="134"/>
      <c r="O457" s="134"/>
      <c r="P457" s="134"/>
      <c r="Q457" s="134"/>
      <c r="R457" s="134"/>
    </row>
    <row r="458" spans="1:18" s="227" customFormat="1" x14ac:dyDescent="0.2">
      <c r="A458" s="134"/>
      <c r="B458" s="134"/>
      <c r="C458" s="134"/>
      <c r="D458" s="134"/>
      <c r="E458" s="134"/>
      <c r="F458" s="134"/>
      <c r="G458" s="134"/>
      <c r="H458" s="397"/>
      <c r="I458" s="397"/>
      <c r="J458" s="134"/>
      <c r="K458" s="134"/>
      <c r="L458" s="134"/>
      <c r="M458" s="134"/>
      <c r="N458" s="134"/>
      <c r="O458" s="134"/>
      <c r="P458" s="134"/>
      <c r="Q458" s="134"/>
      <c r="R458" s="134"/>
    </row>
    <row r="459" spans="1:18" s="227" customFormat="1" x14ac:dyDescent="0.2">
      <c r="A459" s="134"/>
      <c r="B459" s="134"/>
      <c r="C459" s="134"/>
      <c r="D459" s="134"/>
      <c r="E459" s="134"/>
      <c r="F459" s="134"/>
      <c r="G459" s="134"/>
      <c r="H459" s="397"/>
      <c r="I459" s="397"/>
      <c r="J459" s="134"/>
      <c r="K459" s="134"/>
      <c r="L459" s="134"/>
      <c r="M459" s="134"/>
      <c r="N459" s="134"/>
      <c r="O459" s="134"/>
      <c r="P459" s="134"/>
      <c r="Q459" s="134"/>
      <c r="R459" s="134"/>
    </row>
    <row r="460" spans="1:18" s="227" customFormat="1" x14ac:dyDescent="0.2">
      <c r="A460" s="134"/>
      <c r="B460" s="134"/>
      <c r="C460" s="134"/>
      <c r="D460" s="134"/>
      <c r="E460" s="134"/>
      <c r="F460" s="134"/>
      <c r="G460" s="134"/>
      <c r="H460" s="397"/>
      <c r="I460" s="397"/>
      <c r="J460" s="134"/>
      <c r="K460" s="134"/>
      <c r="L460" s="134"/>
      <c r="M460" s="134"/>
      <c r="N460" s="134"/>
      <c r="O460" s="134"/>
      <c r="P460" s="134"/>
      <c r="Q460" s="134"/>
      <c r="R460" s="134"/>
    </row>
    <row r="461" spans="1:18" s="227" customFormat="1" x14ac:dyDescent="0.2">
      <c r="A461" s="134"/>
      <c r="B461" s="134"/>
      <c r="C461" s="134"/>
      <c r="D461" s="134"/>
      <c r="E461" s="134"/>
      <c r="F461" s="134"/>
      <c r="G461" s="134"/>
      <c r="H461" s="397"/>
      <c r="I461" s="397"/>
      <c r="J461" s="134"/>
      <c r="K461" s="134"/>
      <c r="L461" s="134"/>
      <c r="M461" s="134"/>
      <c r="N461" s="134"/>
      <c r="O461" s="134"/>
      <c r="P461" s="134"/>
      <c r="Q461" s="134"/>
      <c r="R461" s="134"/>
    </row>
    <row r="462" spans="1:18" s="227" customFormat="1" x14ac:dyDescent="0.2">
      <c r="A462" s="134"/>
      <c r="B462" s="134"/>
      <c r="C462" s="134"/>
      <c r="D462" s="134"/>
      <c r="E462" s="134"/>
      <c r="F462" s="134"/>
      <c r="G462" s="134"/>
      <c r="H462" s="397"/>
      <c r="I462" s="397"/>
      <c r="J462" s="134"/>
      <c r="K462" s="134"/>
      <c r="L462" s="134"/>
      <c r="M462" s="134"/>
      <c r="N462" s="134"/>
      <c r="O462" s="134"/>
      <c r="P462" s="134"/>
      <c r="Q462" s="134"/>
      <c r="R462" s="134"/>
    </row>
    <row r="463" spans="1:18" s="227" customFormat="1" x14ac:dyDescent="0.2">
      <c r="A463" s="134"/>
      <c r="B463" s="134"/>
      <c r="C463" s="134"/>
      <c r="D463" s="134"/>
      <c r="E463" s="134"/>
      <c r="F463" s="134"/>
      <c r="G463" s="134"/>
      <c r="H463" s="397"/>
      <c r="I463" s="397"/>
      <c r="J463" s="134"/>
      <c r="K463" s="134"/>
      <c r="L463" s="134"/>
      <c r="M463" s="134"/>
      <c r="N463" s="134"/>
      <c r="O463" s="134"/>
      <c r="P463" s="134"/>
      <c r="Q463" s="134"/>
      <c r="R463" s="134"/>
    </row>
    <row r="464" spans="1:18" s="227" customFormat="1" x14ac:dyDescent="0.2">
      <c r="A464" s="134"/>
      <c r="B464" s="134"/>
      <c r="C464" s="134"/>
      <c r="D464" s="134"/>
      <c r="E464" s="134"/>
      <c r="F464" s="134"/>
      <c r="G464" s="134"/>
      <c r="H464" s="397"/>
      <c r="I464" s="397"/>
      <c r="J464" s="134"/>
      <c r="K464" s="134"/>
      <c r="L464" s="134"/>
      <c r="M464" s="134"/>
      <c r="N464" s="134"/>
      <c r="O464" s="134"/>
      <c r="P464" s="134"/>
      <c r="Q464" s="134"/>
      <c r="R464" s="134"/>
    </row>
    <row r="465" spans="1:18" s="227" customFormat="1" x14ac:dyDescent="0.2">
      <c r="A465" s="134"/>
      <c r="B465" s="134"/>
      <c r="C465" s="134"/>
      <c r="D465" s="134"/>
      <c r="E465" s="134"/>
      <c r="F465" s="134"/>
      <c r="G465" s="134"/>
      <c r="H465" s="397"/>
      <c r="I465" s="397"/>
      <c r="J465" s="134"/>
      <c r="K465" s="134"/>
      <c r="L465" s="134"/>
      <c r="M465" s="134"/>
      <c r="N465" s="134"/>
      <c r="O465" s="134"/>
      <c r="P465" s="134"/>
      <c r="Q465" s="134"/>
      <c r="R465" s="134"/>
    </row>
    <row r="466" spans="1:18" s="227" customFormat="1" x14ac:dyDescent="0.2">
      <c r="A466" s="134"/>
      <c r="B466" s="134"/>
      <c r="C466" s="134"/>
      <c r="D466" s="134"/>
      <c r="E466" s="134"/>
      <c r="F466" s="134"/>
      <c r="G466" s="134"/>
      <c r="H466" s="397"/>
      <c r="I466" s="397"/>
      <c r="J466" s="134"/>
      <c r="K466" s="134"/>
      <c r="L466" s="134"/>
      <c r="M466" s="134"/>
      <c r="N466" s="134"/>
      <c r="O466" s="134"/>
      <c r="P466" s="134"/>
      <c r="Q466" s="134"/>
      <c r="R466" s="134"/>
    </row>
    <row r="467" spans="1:18" s="227" customFormat="1" x14ac:dyDescent="0.2">
      <c r="A467" s="134"/>
      <c r="B467" s="134"/>
      <c r="C467" s="134"/>
      <c r="D467" s="134"/>
      <c r="E467" s="134"/>
      <c r="F467" s="134"/>
      <c r="G467" s="134"/>
      <c r="H467" s="397"/>
      <c r="I467" s="397"/>
      <c r="J467" s="134"/>
      <c r="K467" s="134"/>
      <c r="L467" s="134"/>
      <c r="M467" s="134"/>
      <c r="N467" s="134"/>
      <c r="O467" s="134"/>
      <c r="P467" s="134"/>
      <c r="Q467" s="134"/>
      <c r="R467" s="134"/>
    </row>
    <row r="468" spans="1:18" s="227" customFormat="1" x14ac:dyDescent="0.2">
      <c r="A468" s="134"/>
      <c r="B468" s="134"/>
      <c r="C468" s="134"/>
      <c r="D468" s="134"/>
      <c r="E468" s="134"/>
      <c r="F468" s="134"/>
      <c r="G468" s="134"/>
      <c r="H468" s="397"/>
      <c r="I468" s="397"/>
      <c r="J468" s="134"/>
      <c r="K468" s="134"/>
      <c r="L468" s="134"/>
      <c r="M468" s="134"/>
      <c r="N468" s="134"/>
      <c r="O468" s="134"/>
      <c r="P468" s="134"/>
      <c r="Q468" s="134"/>
      <c r="R468" s="134"/>
    </row>
    <row r="469" spans="1:18" s="227" customFormat="1" x14ac:dyDescent="0.2">
      <c r="A469" s="134"/>
      <c r="B469" s="134"/>
      <c r="C469" s="134"/>
      <c r="D469" s="134"/>
      <c r="E469" s="134"/>
      <c r="F469" s="134"/>
      <c r="G469" s="134"/>
      <c r="H469" s="397"/>
      <c r="I469" s="397"/>
      <c r="J469" s="134"/>
      <c r="K469" s="134"/>
      <c r="L469" s="134"/>
      <c r="M469" s="134"/>
      <c r="N469" s="134"/>
      <c r="O469" s="134"/>
      <c r="P469" s="134"/>
      <c r="Q469" s="134"/>
      <c r="R469" s="134"/>
    </row>
    <row r="470" spans="1:18" s="227" customFormat="1" x14ac:dyDescent="0.2">
      <c r="A470" s="134"/>
      <c r="B470" s="134"/>
      <c r="C470" s="134"/>
      <c r="D470" s="134"/>
      <c r="E470" s="134"/>
      <c r="F470" s="134"/>
      <c r="G470" s="134"/>
      <c r="H470" s="397"/>
      <c r="I470" s="397"/>
      <c r="J470" s="134"/>
      <c r="K470" s="134"/>
      <c r="L470" s="134"/>
      <c r="M470" s="134"/>
      <c r="N470" s="134"/>
      <c r="O470" s="134"/>
      <c r="P470" s="134"/>
      <c r="Q470" s="134"/>
      <c r="R470" s="134"/>
    </row>
    <row r="471" spans="1:18" s="227" customFormat="1" x14ac:dyDescent="0.2">
      <c r="A471" s="134"/>
      <c r="B471" s="134"/>
      <c r="C471" s="134"/>
      <c r="D471" s="134"/>
      <c r="E471" s="134"/>
      <c r="F471" s="134"/>
      <c r="G471" s="134"/>
      <c r="H471" s="397"/>
      <c r="I471" s="397"/>
      <c r="J471" s="134"/>
      <c r="K471" s="134"/>
      <c r="L471" s="134"/>
      <c r="M471" s="134"/>
      <c r="N471" s="134"/>
      <c r="O471" s="134"/>
      <c r="P471" s="134"/>
      <c r="Q471" s="134"/>
      <c r="R471" s="134"/>
    </row>
    <row r="472" spans="1:18" s="227" customFormat="1" x14ac:dyDescent="0.2">
      <c r="A472" s="134"/>
      <c r="B472" s="134"/>
      <c r="C472" s="134"/>
      <c r="D472" s="134"/>
      <c r="E472" s="134"/>
      <c r="F472" s="134"/>
      <c r="G472" s="134"/>
      <c r="H472" s="397"/>
      <c r="I472" s="397"/>
      <c r="J472" s="134"/>
      <c r="K472" s="134"/>
      <c r="L472" s="134"/>
      <c r="M472" s="134"/>
      <c r="N472" s="134"/>
      <c r="O472" s="134"/>
      <c r="P472" s="134"/>
      <c r="Q472" s="134"/>
      <c r="R472" s="134"/>
    </row>
    <row r="473" spans="1:18" s="227" customFormat="1" x14ac:dyDescent="0.2">
      <c r="A473" s="134"/>
      <c r="B473" s="134"/>
      <c r="C473" s="134"/>
      <c r="D473" s="134"/>
      <c r="E473" s="134"/>
      <c r="F473" s="134"/>
      <c r="G473" s="134"/>
      <c r="H473" s="397"/>
      <c r="I473" s="397"/>
      <c r="J473" s="134"/>
      <c r="K473" s="134"/>
      <c r="L473" s="134"/>
      <c r="M473" s="134"/>
      <c r="N473" s="134"/>
      <c r="O473" s="134"/>
      <c r="P473" s="134"/>
      <c r="Q473" s="134"/>
      <c r="R473" s="134"/>
    </row>
    <row r="474" spans="1:18" s="227" customFormat="1" x14ac:dyDescent="0.2">
      <c r="A474" s="134"/>
      <c r="B474" s="134"/>
      <c r="C474" s="134"/>
      <c r="D474" s="134"/>
      <c r="E474" s="134"/>
      <c r="F474" s="134"/>
      <c r="G474" s="134"/>
      <c r="H474" s="397"/>
      <c r="I474" s="397"/>
      <c r="J474" s="134"/>
      <c r="K474" s="134"/>
      <c r="L474" s="134"/>
      <c r="M474" s="134"/>
      <c r="N474" s="134"/>
      <c r="O474" s="134"/>
      <c r="P474" s="134"/>
      <c r="Q474" s="134"/>
      <c r="R474" s="134"/>
    </row>
    <row r="475" spans="1:18" s="227" customFormat="1" x14ac:dyDescent="0.2">
      <c r="A475" s="134"/>
      <c r="B475" s="134"/>
      <c r="C475" s="134"/>
      <c r="D475" s="134"/>
      <c r="E475" s="134"/>
      <c r="F475" s="134"/>
      <c r="G475" s="134"/>
      <c r="H475" s="397"/>
      <c r="I475" s="397"/>
      <c r="J475" s="134"/>
      <c r="K475" s="134"/>
      <c r="L475" s="134"/>
      <c r="M475" s="134"/>
      <c r="N475" s="134"/>
      <c r="O475" s="134"/>
      <c r="P475" s="134"/>
      <c r="Q475" s="134"/>
      <c r="R475" s="134"/>
    </row>
    <row r="476" spans="1:18" s="227" customFormat="1" x14ac:dyDescent="0.2">
      <c r="A476" s="134"/>
      <c r="B476" s="134"/>
      <c r="C476" s="134"/>
      <c r="D476" s="134"/>
      <c r="E476" s="134"/>
      <c r="F476" s="134"/>
      <c r="G476" s="134"/>
      <c r="H476" s="397"/>
      <c r="I476" s="397"/>
      <c r="J476" s="134"/>
      <c r="K476" s="134"/>
      <c r="L476" s="134"/>
      <c r="M476" s="134"/>
      <c r="N476" s="134"/>
      <c r="O476" s="134"/>
      <c r="P476" s="134"/>
      <c r="Q476" s="134"/>
      <c r="R476" s="134"/>
    </row>
    <row r="477" spans="1:18" s="227" customFormat="1" x14ac:dyDescent="0.2">
      <c r="A477" s="134"/>
      <c r="B477" s="134"/>
      <c r="C477" s="134"/>
      <c r="D477" s="134"/>
      <c r="E477" s="134"/>
      <c r="F477" s="134"/>
      <c r="G477" s="134"/>
      <c r="H477" s="397"/>
      <c r="I477" s="397"/>
      <c r="J477" s="134"/>
      <c r="K477" s="134"/>
      <c r="L477" s="134"/>
      <c r="M477" s="134"/>
      <c r="N477" s="134"/>
      <c r="O477" s="134"/>
      <c r="P477" s="134"/>
      <c r="Q477" s="134"/>
      <c r="R477" s="134"/>
    </row>
    <row r="478" spans="1:18" s="227" customFormat="1" x14ac:dyDescent="0.2">
      <c r="A478" s="134"/>
      <c r="B478" s="134"/>
      <c r="C478" s="134"/>
      <c r="D478" s="134"/>
      <c r="E478" s="134"/>
      <c r="F478" s="134"/>
      <c r="G478" s="134"/>
      <c r="H478" s="397"/>
      <c r="I478" s="397"/>
      <c r="J478" s="134"/>
      <c r="K478" s="134"/>
      <c r="L478" s="134"/>
      <c r="M478" s="134"/>
      <c r="N478" s="134"/>
      <c r="O478" s="134"/>
      <c r="P478" s="134"/>
      <c r="Q478" s="134"/>
      <c r="R478" s="134"/>
    </row>
    <row r="479" spans="1:18" s="227" customFormat="1" x14ac:dyDescent="0.2">
      <c r="A479" s="134"/>
      <c r="B479" s="134"/>
      <c r="C479" s="134"/>
      <c r="D479" s="134"/>
      <c r="E479" s="134"/>
      <c r="F479" s="134"/>
      <c r="G479" s="134"/>
      <c r="H479" s="397"/>
      <c r="I479" s="397"/>
      <c r="J479" s="134"/>
      <c r="K479" s="134"/>
      <c r="L479" s="134"/>
      <c r="M479" s="134"/>
      <c r="N479" s="134"/>
      <c r="O479" s="134"/>
      <c r="P479" s="134"/>
      <c r="Q479" s="134"/>
      <c r="R479" s="134"/>
    </row>
    <row r="480" spans="1:18" s="227" customFormat="1" x14ac:dyDescent="0.2">
      <c r="A480" s="134"/>
      <c r="B480" s="134"/>
      <c r="C480" s="134"/>
      <c r="D480" s="134"/>
      <c r="E480" s="134"/>
      <c r="F480" s="134"/>
      <c r="G480" s="134"/>
      <c r="H480" s="397"/>
      <c r="I480" s="397"/>
      <c r="J480" s="134"/>
      <c r="K480" s="134"/>
      <c r="L480" s="134"/>
      <c r="M480" s="134"/>
      <c r="N480" s="134"/>
      <c r="O480" s="134"/>
      <c r="P480" s="134"/>
      <c r="Q480" s="134"/>
      <c r="R480" s="134"/>
    </row>
    <row r="481" spans="1:18" s="227" customFormat="1" x14ac:dyDescent="0.2">
      <c r="A481" s="134"/>
      <c r="B481" s="134"/>
      <c r="C481" s="134"/>
      <c r="D481" s="134"/>
      <c r="E481" s="134"/>
      <c r="F481" s="134"/>
      <c r="G481" s="134"/>
      <c r="H481" s="397"/>
      <c r="I481" s="397"/>
      <c r="J481" s="134"/>
      <c r="K481" s="134"/>
      <c r="L481" s="134"/>
      <c r="M481" s="134"/>
      <c r="N481" s="134"/>
      <c r="O481" s="134"/>
      <c r="P481" s="134"/>
      <c r="Q481" s="134"/>
      <c r="R481" s="134"/>
    </row>
    <row r="482" spans="1:18" s="227" customFormat="1" x14ac:dyDescent="0.2">
      <c r="A482" s="134"/>
      <c r="B482" s="134"/>
      <c r="C482" s="134"/>
      <c r="D482" s="134"/>
      <c r="E482" s="134"/>
      <c r="F482" s="134"/>
      <c r="G482" s="134"/>
      <c r="H482" s="397"/>
      <c r="I482" s="397"/>
      <c r="J482" s="134"/>
      <c r="K482" s="134"/>
      <c r="L482" s="134"/>
      <c r="M482" s="134"/>
      <c r="N482" s="134"/>
      <c r="O482" s="134"/>
      <c r="P482" s="134"/>
      <c r="Q482" s="134"/>
      <c r="R482" s="134"/>
    </row>
    <row r="483" spans="1:18" s="227" customFormat="1" x14ac:dyDescent="0.2">
      <c r="A483" s="134"/>
      <c r="B483" s="134"/>
      <c r="C483" s="134"/>
      <c r="D483" s="134"/>
      <c r="E483" s="134"/>
      <c r="F483" s="134"/>
      <c r="G483" s="134"/>
      <c r="H483" s="397"/>
      <c r="I483" s="397"/>
      <c r="J483" s="134"/>
      <c r="K483" s="134"/>
      <c r="L483" s="134"/>
      <c r="M483" s="134"/>
      <c r="N483" s="134"/>
      <c r="O483" s="134"/>
      <c r="P483" s="134"/>
      <c r="Q483" s="134"/>
      <c r="R483" s="134"/>
    </row>
    <row r="484" spans="1:18" s="227" customFormat="1" x14ac:dyDescent="0.2">
      <c r="A484" s="134"/>
      <c r="B484" s="134"/>
      <c r="C484" s="134"/>
      <c r="D484" s="134"/>
      <c r="E484" s="134"/>
      <c r="F484" s="134"/>
      <c r="G484" s="134"/>
      <c r="H484" s="397"/>
      <c r="I484" s="397"/>
      <c r="J484" s="134"/>
      <c r="K484" s="134"/>
      <c r="L484" s="134"/>
      <c r="M484" s="134"/>
      <c r="N484" s="134"/>
      <c r="O484" s="134"/>
      <c r="P484" s="134"/>
      <c r="Q484" s="134"/>
      <c r="R484" s="134"/>
    </row>
    <row r="485" spans="1:18" s="227" customFormat="1" x14ac:dyDescent="0.2">
      <c r="A485" s="134"/>
      <c r="B485" s="134"/>
      <c r="C485" s="134"/>
      <c r="D485" s="134"/>
      <c r="E485" s="134"/>
      <c r="F485" s="134"/>
      <c r="G485" s="134"/>
      <c r="H485" s="397"/>
      <c r="I485" s="397"/>
      <c r="J485" s="134"/>
      <c r="K485" s="134"/>
      <c r="L485" s="134"/>
      <c r="M485" s="134"/>
      <c r="N485" s="134"/>
      <c r="O485" s="134"/>
      <c r="P485" s="134"/>
      <c r="Q485" s="134"/>
      <c r="R485" s="134"/>
    </row>
    <row r="486" spans="1:18" s="227" customFormat="1" x14ac:dyDescent="0.2">
      <c r="A486" s="134"/>
      <c r="B486" s="134"/>
      <c r="C486" s="134"/>
      <c r="D486" s="134"/>
      <c r="E486" s="134"/>
      <c r="F486" s="134"/>
      <c r="G486" s="134"/>
      <c r="H486" s="397"/>
      <c r="I486" s="397"/>
      <c r="J486" s="134"/>
      <c r="K486" s="134"/>
      <c r="L486" s="134"/>
      <c r="M486" s="134"/>
      <c r="N486" s="134"/>
      <c r="O486" s="134"/>
      <c r="P486" s="134"/>
      <c r="Q486" s="134"/>
      <c r="R486" s="134"/>
    </row>
    <row r="487" spans="1:18" s="227" customFormat="1" x14ac:dyDescent="0.2">
      <c r="A487" s="134"/>
      <c r="B487" s="134"/>
      <c r="C487" s="134"/>
      <c r="D487" s="134"/>
      <c r="E487" s="134"/>
      <c r="F487" s="134"/>
      <c r="G487" s="134"/>
      <c r="H487" s="397"/>
      <c r="I487" s="397"/>
      <c r="J487" s="134"/>
      <c r="K487" s="134"/>
      <c r="L487" s="134"/>
      <c r="M487" s="134"/>
      <c r="N487" s="134"/>
      <c r="O487" s="134"/>
      <c r="P487" s="134"/>
      <c r="Q487" s="134"/>
      <c r="R487" s="134"/>
    </row>
    <row r="488" spans="1:18" s="227" customFormat="1" x14ac:dyDescent="0.2">
      <c r="A488" s="134"/>
      <c r="B488" s="134"/>
      <c r="C488" s="134"/>
      <c r="D488" s="134"/>
      <c r="E488" s="134"/>
      <c r="F488" s="134"/>
      <c r="G488" s="134"/>
      <c r="H488" s="397"/>
      <c r="I488" s="397"/>
      <c r="J488" s="134"/>
      <c r="K488" s="134"/>
      <c r="L488" s="134"/>
      <c r="M488" s="134"/>
      <c r="N488" s="134"/>
      <c r="O488" s="134"/>
      <c r="P488" s="134"/>
      <c r="Q488" s="134"/>
      <c r="R488" s="134"/>
    </row>
    <row r="489" spans="1:18" s="227" customFormat="1" x14ac:dyDescent="0.2">
      <c r="A489" s="134"/>
      <c r="B489" s="134"/>
      <c r="C489" s="134"/>
      <c r="D489" s="134"/>
      <c r="E489" s="134"/>
      <c r="F489" s="134"/>
      <c r="G489" s="134"/>
      <c r="H489" s="397"/>
      <c r="I489" s="397"/>
      <c r="J489" s="134"/>
      <c r="K489" s="134"/>
      <c r="L489" s="134"/>
      <c r="M489" s="134"/>
      <c r="N489" s="134"/>
      <c r="O489" s="134"/>
      <c r="P489" s="134"/>
      <c r="Q489" s="134"/>
      <c r="R489" s="134"/>
    </row>
    <row r="490" spans="1:18" s="227" customFormat="1" x14ac:dyDescent="0.2">
      <c r="A490" s="134"/>
      <c r="B490" s="134"/>
      <c r="C490" s="134"/>
      <c r="D490" s="134"/>
      <c r="E490" s="134"/>
      <c r="F490" s="134"/>
      <c r="G490" s="134"/>
      <c r="H490" s="397"/>
      <c r="I490" s="397"/>
      <c r="J490" s="134"/>
      <c r="K490" s="134"/>
      <c r="L490" s="134"/>
      <c r="M490" s="134"/>
      <c r="N490" s="134"/>
      <c r="O490" s="134"/>
      <c r="P490" s="134"/>
      <c r="Q490" s="134"/>
      <c r="R490" s="134"/>
    </row>
    <row r="491" spans="1:18" s="227" customFormat="1" x14ac:dyDescent="0.2">
      <c r="A491" s="134"/>
      <c r="B491" s="134"/>
      <c r="C491" s="134"/>
      <c r="D491" s="134"/>
      <c r="E491" s="134"/>
      <c r="F491" s="134"/>
      <c r="G491" s="134"/>
      <c r="H491" s="397"/>
      <c r="I491" s="397"/>
      <c r="J491" s="134"/>
      <c r="K491" s="134"/>
      <c r="L491" s="134"/>
      <c r="M491" s="134"/>
      <c r="N491" s="134"/>
      <c r="O491" s="134"/>
      <c r="P491" s="134"/>
      <c r="Q491" s="134"/>
      <c r="R491" s="134"/>
    </row>
    <row r="492" spans="1:18" s="227" customFormat="1" x14ac:dyDescent="0.2">
      <c r="A492" s="134"/>
      <c r="B492" s="134"/>
      <c r="C492" s="134"/>
      <c r="D492" s="134"/>
      <c r="E492" s="134"/>
      <c r="F492" s="134"/>
      <c r="G492" s="134"/>
      <c r="H492" s="397"/>
      <c r="I492" s="397"/>
      <c r="J492" s="134"/>
      <c r="K492" s="134"/>
      <c r="L492" s="134"/>
      <c r="M492" s="134"/>
      <c r="N492" s="134"/>
      <c r="O492" s="134"/>
      <c r="P492" s="134"/>
      <c r="Q492" s="134"/>
      <c r="R492" s="134"/>
    </row>
    <row r="493" spans="1:18" s="227" customFormat="1" x14ac:dyDescent="0.2">
      <c r="A493" s="134"/>
      <c r="B493" s="134"/>
      <c r="C493" s="134"/>
      <c r="D493" s="134"/>
      <c r="E493" s="134"/>
      <c r="F493" s="134"/>
      <c r="G493" s="134"/>
      <c r="H493" s="397"/>
      <c r="I493" s="397"/>
      <c r="J493" s="134"/>
      <c r="K493" s="134"/>
      <c r="L493" s="134"/>
      <c r="M493" s="134"/>
      <c r="N493" s="134"/>
      <c r="O493" s="134"/>
      <c r="P493" s="134"/>
      <c r="Q493" s="134"/>
      <c r="R493" s="134"/>
    </row>
    <row r="494" spans="1:18" s="227" customFormat="1" x14ac:dyDescent="0.2">
      <c r="A494" s="134"/>
      <c r="B494" s="134"/>
      <c r="C494" s="134"/>
      <c r="D494" s="134"/>
      <c r="E494" s="134"/>
      <c r="F494" s="134"/>
      <c r="G494" s="134"/>
      <c r="H494" s="397"/>
      <c r="I494" s="397"/>
      <c r="J494" s="134"/>
      <c r="K494" s="134"/>
      <c r="L494" s="134"/>
      <c r="M494" s="134"/>
      <c r="N494" s="134"/>
      <c r="O494" s="134"/>
      <c r="P494" s="134"/>
      <c r="Q494" s="134"/>
      <c r="R494" s="134"/>
    </row>
    <row r="495" spans="1:18" s="227" customFormat="1" x14ac:dyDescent="0.2">
      <c r="A495" s="134"/>
      <c r="B495" s="134"/>
      <c r="C495" s="134"/>
      <c r="D495" s="134"/>
      <c r="E495" s="134"/>
      <c r="F495" s="134"/>
      <c r="G495" s="134"/>
      <c r="H495" s="397"/>
      <c r="I495" s="397"/>
      <c r="J495" s="134"/>
      <c r="K495" s="134"/>
      <c r="L495" s="134"/>
      <c r="M495" s="134"/>
      <c r="N495" s="134"/>
      <c r="O495" s="134"/>
      <c r="P495" s="134"/>
      <c r="Q495" s="134"/>
      <c r="R495" s="134"/>
    </row>
    <row r="496" spans="1:18" s="227" customFormat="1" x14ac:dyDescent="0.2">
      <c r="A496" s="134"/>
      <c r="B496" s="134"/>
      <c r="C496" s="134"/>
      <c r="D496" s="134"/>
      <c r="E496" s="134"/>
      <c r="F496" s="134"/>
      <c r="G496" s="134"/>
      <c r="H496" s="397"/>
      <c r="I496" s="397"/>
      <c r="J496" s="134"/>
      <c r="K496" s="134"/>
      <c r="L496" s="134"/>
      <c r="M496" s="134"/>
      <c r="N496" s="134"/>
      <c r="O496" s="134"/>
      <c r="P496" s="134"/>
      <c r="Q496" s="134"/>
      <c r="R496" s="134"/>
    </row>
    <row r="497" spans="1:18" s="227" customFormat="1" x14ac:dyDescent="0.2">
      <c r="A497" s="134"/>
      <c r="B497" s="134"/>
      <c r="C497" s="134"/>
      <c r="D497" s="134"/>
      <c r="E497" s="134"/>
      <c r="F497" s="134"/>
      <c r="G497" s="134"/>
      <c r="H497" s="397"/>
      <c r="I497" s="397"/>
      <c r="J497" s="134"/>
      <c r="K497" s="134"/>
      <c r="L497" s="134"/>
      <c r="M497" s="134"/>
      <c r="N497" s="134"/>
      <c r="O497" s="134"/>
      <c r="P497" s="134"/>
      <c r="Q497" s="134"/>
      <c r="R497" s="134"/>
    </row>
    <row r="498" spans="1:18" s="227" customFormat="1" x14ac:dyDescent="0.2">
      <c r="A498" s="134"/>
      <c r="B498" s="134"/>
      <c r="C498" s="134"/>
      <c r="D498" s="134"/>
      <c r="E498" s="134"/>
      <c r="F498" s="134"/>
      <c r="G498" s="134"/>
      <c r="H498" s="397"/>
      <c r="I498" s="397"/>
      <c r="J498" s="134"/>
      <c r="K498" s="134"/>
      <c r="L498" s="134"/>
      <c r="M498" s="134"/>
      <c r="N498" s="134"/>
      <c r="O498" s="134"/>
      <c r="P498" s="134"/>
      <c r="Q498" s="134"/>
      <c r="R498" s="134"/>
    </row>
    <row r="499" spans="1:18" s="227" customFormat="1" x14ac:dyDescent="0.2">
      <c r="A499" s="134"/>
      <c r="B499" s="134"/>
      <c r="C499" s="134"/>
      <c r="D499" s="134"/>
      <c r="E499" s="134"/>
      <c r="F499" s="134"/>
      <c r="G499" s="134"/>
      <c r="H499" s="397"/>
      <c r="I499" s="397"/>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opLeftCell="A17" zoomScale="89" zoomScaleNormal="89" zoomScaleSheetLayoutView="90" workbookViewId="0">
      <selection activeCell="A17" sqref="A1:XFD1048576"/>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66" t="s">
        <v>8</v>
      </c>
      <c r="B1" s="566"/>
      <c r="C1" s="566"/>
      <c r="D1" s="566"/>
      <c r="E1" s="566"/>
      <c r="F1" s="566"/>
      <c r="G1" s="566"/>
      <c r="H1" s="566"/>
      <c r="I1" s="566"/>
      <c r="J1" s="566"/>
      <c r="K1" s="566"/>
      <c r="L1" s="566"/>
      <c r="M1" s="566"/>
      <c r="N1" s="566"/>
      <c r="O1" s="566"/>
      <c r="P1" s="566"/>
      <c r="Q1" s="566"/>
      <c r="R1" s="566"/>
      <c r="S1" s="566"/>
      <c r="T1" s="566"/>
      <c r="U1" s="2"/>
      <c r="V1" s="2"/>
    </row>
    <row r="2" spans="1:16384" s="248" customFormat="1" ht="23.25" x14ac:dyDescent="0.35">
      <c r="A2" s="566" t="s">
        <v>9</v>
      </c>
      <c r="B2" s="566"/>
      <c r="C2" s="566"/>
      <c r="D2" s="566"/>
      <c r="E2" s="566"/>
      <c r="F2" s="566"/>
      <c r="G2" s="566"/>
      <c r="H2" s="566"/>
      <c r="I2" s="566"/>
      <c r="J2" s="566"/>
      <c r="K2" s="566"/>
      <c r="L2" s="566"/>
      <c r="M2" s="566"/>
      <c r="N2" s="566"/>
      <c r="O2" s="566"/>
      <c r="P2" s="566"/>
      <c r="Q2" s="566"/>
      <c r="R2" s="566"/>
      <c r="S2" s="566"/>
      <c r="T2" s="566"/>
      <c r="U2" s="3"/>
      <c r="V2" s="3"/>
    </row>
    <row r="3" spans="1:16384" s="248" customFormat="1" ht="15" x14ac:dyDescent="0.2">
      <c r="A3" s="505" t="s">
        <v>1369</v>
      </c>
      <c r="B3" s="505"/>
      <c r="C3" s="505"/>
      <c r="D3" s="505"/>
      <c r="E3" s="505"/>
      <c r="F3" s="505"/>
      <c r="G3" s="505"/>
      <c r="H3" s="505"/>
      <c r="I3" s="505"/>
      <c r="J3" s="505"/>
      <c r="K3" s="505"/>
      <c r="L3" s="505"/>
      <c r="M3" s="505"/>
      <c r="N3" s="505"/>
      <c r="O3" s="505"/>
      <c r="P3" s="505"/>
      <c r="Q3" s="505"/>
      <c r="R3" s="505"/>
      <c r="S3" s="505"/>
      <c r="T3" s="505"/>
      <c r="U3" s="16"/>
      <c r="V3" s="16"/>
    </row>
    <row r="4" spans="1:16384" s="1" customFormat="1" ht="12.75" x14ac:dyDescent="0.2">
      <c r="A4" s="283" t="s">
        <v>10</v>
      </c>
      <c r="B4" s="206" t="str">
        <f>'Start Here'!B4:E4</f>
        <v>Morgan Hill</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65" t="s">
        <v>26</v>
      </c>
      <c r="B7" s="565"/>
      <c r="C7" s="565"/>
      <c r="D7" s="565"/>
    </row>
    <row r="8" spans="1:16384" ht="15.75" x14ac:dyDescent="0.2">
      <c r="A8" s="565" t="s">
        <v>41</v>
      </c>
      <c r="B8" s="565"/>
      <c r="C8" s="565"/>
      <c r="D8" s="565"/>
    </row>
    <row r="9" spans="1:16384" s="15" customFormat="1" ht="52.5" customHeight="1" x14ac:dyDescent="0.2">
      <c r="A9" s="562" t="s">
        <v>42</v>
      </c>
      <c r="B9" s="563"/>
      <c r="C9" s="563"/>
      <c r="D9" s="564"/>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71.25" customHeight="1" x14ac:dyDescent="0.2">
      <c r="A12" s="246" t="s">
        <v>2610</v>
      </c>
      <c r="B12" s="246" t="s">
        <v>2613</v>
      </c>
      <c r="C12" s="246" t="s">
        <v>2611</v>
      </c>
      <c r="D12" s="246" t="s">
        <v>2612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51" x14ac:dyDescent="0.25">
      <c r="A13" s="246" t="s">
        <v>2614</v>
      </c>
      <c r="B13" s="246" t="s">
        <v>2615</v>
      </c>
      <c r="C13" s="246" t="s">
        <v>2616</v>
      </c>
      <c r="D13" s="246" t="s">
        <v>2617</v>
      </c>
      <c r="E13" s="318"/>
      <c r="F13" s="318"/>
      <c r="G13" s="318"/>
      <c r="H13" s="318"/>
    </row>
    <row r="14" spans="1:16384" s="258" customFormat="1" ht="51" x14ac:dyDescent="0.25">
      <c r="A14" s="246" t="s">
        <v>2618</v>
      </c>
      <c r="B14" s="246" t="s">
        <v>2619</v>
      </c>
      <c r="C14" s="246" t="s">
        <v>2616</v>
      </c>
      <c r="D14" s="246" t="s">
        <v>2620</v>
      </c>
      <c r="E14" s="318"/>
      <c r="F14" s="318"/>
      <c r="G14" s="318"/>
      <c r="H14" s="318"/>
    </row>
    <row r="15" spans="1:16384" s="258" customFormat="1" ht="51" x14ac:dyDescent="0.25">
      <c r="A15" s="246" t="s">
        <v>2621</v>
      </c>
      <c r="B15" s="246" t="s">
        <v>2622</v>
      </c>
      <c r="C15" s="246" t="s">
        <v>2616</v>
      </c>
      <c r="D15" s="461" t="s">
        <v>2623</v>
      </c>
      <c r="E15" s="318"/>
      <c r="F15" s="318"/>
      <c r="G15" s="318"/>
      <c r="H15" s="318"/>
    </row>
    <row r="16" spans="1:16384" s="258" customFormat="1" ht="229.5" x14ac:dyDescent="0.25">
      <c r="A16" s="246" t="s">
        <v>2624</v>
      </c>
      <c r="B16" s="246" t="s">
        <v>2625</v>
      </c>
      <c r="C16" s="246" t="s">
        <v>2616</v>
      </c>
      <c r="D16" s="246" t="s">
        <v>2626</v>
      </c>
      <c r="E16" s="318"/>
      <c r="F16" s="318"/>
      <c r="G16" s="318"/>
      <c r="H16" s="318"/>
    </row>
    <row r="17" spans="1:8" s="258" customFormat="1" ht="120.75" customHeight="1" x14ac:dyDescent="0.25">
      <c r="A17" s="246" t="s">
        <v>2627</v>
      </c>
      <c r="B17" s="246" t="s">
        <v>2628</v>
      </c>
      <c r="C17" s="246" t="s">
        <v>2616</v>
      </c>
      <c r="D17" s="246" t="s">
        <v>2629</v>
      </c>
      <c r="E17" s="318"/>
      <c r="F17" s="318"/>
      <c r="G17" s="318"/>
      <c r="H17" s="318"/>
    </row>
    <row r="18" spans="1:8" s="258" customFormat="1" ht="65.25" customHeight="1" x14ac:dyDescent="0.25">
      <c r="A18" s="246" t="s">
        <v>2630</v>
      </c>
      <c r="B18" s="246" t="s">
        <v>2631</v>
      </c>
      <c r="C18" s="246" t="s">
        <v>2616</v>
      </c>
      <c r="D18" s="246" t="s">
        <v>2632</v>
      </c>
      <c r="E18" s="318"/>
      <c r="F18" s="318"/>
      <c r="G18" s="318"/>
      <c r="H18" s="318"/>
    </row>
    <row r="19" spans="1:8" s="258" customFormat="1" ht="119.25" customHeight="1" x14ac:dyDescent="0.25">
      <c r="A19" s="246" t="s">
        <v>2633</v>
      </c>
      <c r="B19" s="246" t="s">
        <v>2634</v>
      </c>
      <c r="C19" s="246" t="s">
        <v>2616</v>
      </c>
      <c r="D19" s="461" t="s">
        <v>2635</v>
      </c>
      <c r="E19" s="318"/>
      <c r="F19" s="318"/>
      <c r="G19" s="318"/>
      <c r="H19" s="318"/>
    </row>
    <row r="20" spans="1:8" s="258" customFormat="1" ht="38.25" x14ac:dyDescent="0.25">
      <c r="A20" s="246" t="s">
        <v>2636</v>
      </c>
      <c r="B20" s="246" t="s">
        <v>2637</v>
      </c>
      <c r="C20" s="246" t="s">
        <v>2616</v>
      </c>
      <c r="D20" s="246" t="s">
        <v>2638</v>
      </c>
    </row>
    <row r="21" spans="1:8" s="258" customFormat="1" ht="89.25" x14ac:dyDescent="0.25">
      <c r="A21" s="462" t="s">
        <v>2639</v>
      </c>
      <c r="B21" s="462" t="s">
        <v>2679</v>
      </c>
      <c r="C21" s="462" t="s">
        <v>2616</v>
      </c>
      <c r="D21" s="462" t="s">
        <v>2640</v>
      </c>
    </row>
    <row r="22" spans="1:8" s="258" customFormat="1" ht="25.5" x14ac:dyDescent="0.25">
      <c r="A22" s="462" t="s">
        <v>2678</v>
      </c>
      <c r="B22" s="462" t="s">
        <v>2676</v>
      </c>
      <c r="C22" s="462" t="s">
        <v>2616</v>
      </c>
      <c r="D22" s="246" t="s">
        <v>2677</v>
      </c>
      <c r="E22" s="318"/>
      <c r="F22" s="318"/>
      <c r="G22" s="318"/>
      <c r="H22" s="318"/>
    </row>
    <row r="23" spans="1:8" s="258" customFormat="1" ht="12.75" x14ac:dyDescent="0.25">
      <c r="A23" s="363"/>
      <c r="B23" s="363"/>
      <c r="C23" s="363"/>
      <c r="D23" s="363"/>
      <c r="E23" s="318"/>
      <c r="F23" s="318"/>
      <c r="G23" s="318"/>
      <c r="H23" s="318"/>
    </row>
    <row r="24" spans="1:8" s="258" customFormat="1" ht="12.75" x14ac:dyDescent="0.25">
      <c r="A24" s="363"/>
      <c r="B24" s="363"/>
      <c r="C24" s="363"/>
      <c r="D24" s="363"/>
      <c r="E24" s="318"/>
      <c r="F24" s="318"/>
      <c r="G24" s="318"/>
      <c r="H24" s="318"/>
    </row>
    <row r="25" spans="1:8" s="258" customFormat="1" ht="12.75" x14ac:dyDescent="0.25">
      <c r="A25" s="363"/>
      <c r="B25" s="363"/>
      <c r="C25" s="363"/>
      <c r="D25" s="363"/>
      <c r="E25" s="318"/>
      <c r="F25" s="318"/>
      <c r="G25" s="318"/>
      <c r="H25" s="318"/>
    </row>
    <row r="26" spans="1:8" s="258" customFormat="1" ht="12.75" x14ac:dyDescent="0.25">
      <c r="A26" s="363"/>
      <c r="B26" s="363"/>
      <c r="C26" s="363"/>
      <c r="D26" s="363"/>
      <c r="E26" s="318"/>
      <c r="F26" s="318"/>
      <c r="G26" s="318"/>
      <c r="H26" s="318"/>
    </row>
    <row r="27" spans="1:8" s="258" customFormat="1" ht="12.75" x14ac:dyDescent="0.25">
      <c r="A27" s="363"/>
      <c r="B27" s="363"/>
      <c r="C27" s="363"/>
      <c r="D27" s="363"/>
      <c r="E27" s="318"/>
      <c r="F27" s="318"/>
      <c r="G27" s="318"/>
      <c r="H27" s="318"/>
    </row>
    <row r="28" spans="1:8" s="258" customFormat="1" ht="12.75" x14ac:dyDescent="0.25">
      <c r="A28" s="363"/>
      <c r="B28" s="363"/>
      <c r="C28" s="363"/>
      <c r="D28" s="363"/>
      <c r="E28" s="318"/>
      <c r="F28" s="318"/>
      <c r="G28" s="318"/>
      <c r="H28" s="318"/>
    </row>
    <row r="29" spans="1:8" s="258" customFormat="1" ht="12.75" x14ac:dyDescent="0.25">
      <c r="A29" s="363"/>
      <c r="B29" s="363"/>
      <c r="C29" s="363"/>
      <c r="D29" s="363"/>
      <c r="E29" s="318"/>
      <c r="F29" s="318"/>
      <c r="G29" s="318"/>
      <c r="H29" s="318"/>
    </row>
    <row r="30" spans="1:8" s="258" customFormat="1" ht="12.75" x14ac:dyDescent="0.25">
      <c r="A30" s="363"/>
      <c r="B30" s="363"/>
      <c r="C30" s="363"/>
      <c r="D30" s="363"/>
      <c r="E30" s="318"/>
      <c r="F30" s="318"/>
      <c r="G30" s="318"/>
      <c r="H30" s="318"/>
    </row>
    <row r="31" spans="1:8" s="258" customFormat="1" ht="12.75" x14ac:dyDescent="0.25">
      <c r="A31" s="363"/>
      <c r="B31" s="363"/>
      <c r="C31" s="363"/>
      <c r="D31" s="363"/>
      <c r="E31" s="318"/>
      <c r="F31" s="318"/>
      <c r="G31" s="318"/>
      <c r="H31" s="318"/>
    </row>
    <row r="32" spans="1:8" s="258" customFormat="1" ht="12.75" x14ac:dyDescent="0.25">
      <c r="A32" s="363"/>
      <c r="B32" s="363"/>
      <c r="C32" s="363"/>
      <c r="D32" s="363"/>
      <c r="E32" s="318"/>
      <c r="F32" s="318"/>
      <c r="G32" s="318"/>
      <c r="H32" s="318"/>
    </row>
    <row r="33" spans="1:8" s="258" customFormat="1" ht="12.75" x14ac:dyDescent="0.25">
      <c r="A33" s="363"/>
      <c r="B33" s="363"/>
      <c r="C33" s="363"/>
      <c r="D33" s="363"/>
      <c r="E33" s="318"/>
      <c r="F33" s="318"/>
      <c r="G33" s="318"/>
      <c r="H33" s="318"/>
    </row>
    <row r="34" spans="1:8" s="258" customFormat="1" ht="12.75" x14ac:dyDescent="0.25">
      <c r="A34" s="363"/>
      <c r="B34" s="363"/>
      <c r="C34" s="363"/>
      <c r="D34" s="363"/>
      <c r="E34" s="318"/>
      <c r="F34" s="318"/>
      <c r="G34" s="318"/>
      <c r="H34" s="318"/>
    </row>
    <row r="35" spans="1:8" s="258" customFormat="1" ht="12.75" x14ac:dyDescent="0.25">
      <c r="A35" s="363"/>
      <c r="B35" s="363"/>
      <c r="C35" s="363"/>
      <c r="D35" s="363"/>
      <c r="E35" s="318"/>
      <c r="F35" s="318"/>
      <c r="G35" s="318"/>
      <c r="H35" s="318"/>
    </row>
    <row r="36" spans="1:8" s="258" customFormat="1" ht="12.75" x14ac:dyDescent="0.25">
      <c r="A36" s="363"/>
      <c r="B36" s="363"/>
      <c r="C36" s="363"/>
      <c r="D36" s="363"/>
      <c r="E36" s="318"/>
      <c r="F36" s="318"/>
      <c r="G36" s="318"/>
      <c r="H36" s="318"/>
    </row>
    <row r="37" spans="1:8" s="258" customFormat="1" ht="12.75" x14ac:dyDescent="0.25">
      <c r="A37" s="363"/>
      <c r="B37" s="363"/>
      <c r="C37" s="363"/>
      <c r="D37" s="363"/>
      <c r="E37" s="318"/>
      <c r="F37" s="318"/>
      <c r="G37" s="318"/>
      <c r="H37" s="318"/>
    </row>
    <row r="38" spans="1:8" s="258" customFormat="1" ht="12.75" x14ac:dyDescent="0.25">
      <c r="A38" s="363"/>
      <c r="B38" s="363"/>
      <c r="C38" s="363"/>
      <c r="D38" s="363"/>
      <c r="E38" s="318"/>
      <c r="F38" s="318"/>
      <c r="G38" s="318"/>
      <c r="H38" s="318"/>
    </row>
    <row r="39" spans="1:8" s="258" customFormat="1" ht="12.75" x14ac:dyDescent="0.25">
      <c r="A39" s="363"/>
      <c r="B39" s="363"/>
      <c r="C39" s="363"/>
      <c r="D39" s="363"/>
      <c r="E39" s="318"/>
      <c r="F39" s="318"/>
      <c r="G39" s="318"/>
      <c r="H39" s="318"/>
    </row>
    <row r="40" spans="1:8" s="258" customFormat="1" ht="12.75" x14ac:dyDescent="0.25">
      <c r="A40" s="363"/>
      <c r="B40" s="363"/>
      <c r="C40" s="363"/>
      <c r="D40" s="363"/>
      <c r="E40" s="318"/>
      <c r="F40" s="318"/>
      <c r="G40" s="318"/>
      <c r="H40" s="318"/>
    </row>
    <row r="41" spans="1:8" s="258" customFormat="1" ht="12.75" x14ac:dyDescent="0.25">
      <c r="A41" s="363"/>
      <c r="B41" s="363"/>
      <c r="C41" s="363"/>
      <c r="D41" s="363"/>
      <c r="E41" s="318"/>
      <c r="F41" s="318"/>
      <c r="G41" s="318"/>
      <c r="H41" s="318"/>
    </row>
    <row r="42" spans="1:8" s="258" customFormat="1" ht="12.75" x14ac:dyDescent="0.25">
      <c r="A42" s="363"/>
      <c r="B42" s="363"/>
      <c r="C42" s="363"/>
      <c r="D42" s="363"/>
      <c r="E42" s="318"/>
      <c r="F42" s="318"/>
      <c r="G42" s="318"/>
      <c r="H42" s="318"/>
    </row>
    <row r="43" spans="1:8" s="258" customFormat="1" ht="12.75" x14ac:dyDescent="0.25">
      <c r="A43" s="363"/>
      <c r="B43" s="363"/>
      <c r="C43" s="363"/>
      <c r="D43" s="363"/>
      <c r="E43" s="318"/>
      <c r="F43" s="318"/>
      <c r="G43" s="318"/>
      <c r="H43" s="318"/>
    </row>
    <row r="44" spans="1:8" s="258" customFormat="1" ht="12.75" x14ac:dyDescent="0.25">
      <c r="A44" s="363"/>
      <c r="B44" s="363"/>
      <c r="C44" s="363"/>
      <c r="D44" s="363"/>
      <c r="E44" s="318"/>
      <c r="F44" s="318"/>
      <c r="G44" s="318"/>
      <c r="H44" s="318"/>
    </row>
    <row r="45" spans="1:8" s="258" customFormat="1" ht="12.75" x14ac:dyDescent="0.25">
      <c r="A45" s="363"/>
      <c r="B45" s="363"/>
      <c r="C45" s="363"/>
      <c r="D45" s="363"/>
      <c r="E45" s="318"/>
      <c r="F45" s="318"/>
      <c r="G45" s="318"/>
      <c r="H45" s="318"/>
    </row>
    <row r="46" spans="1:8" s="258" customFormat="1" ht="12.75" x14ac:dyDescent="0.25">
      <c r="A46" s="363"/>
      <c r="B46" s="363"/>
      <c r="C46" s="363"/>
      <c r="D46" s="363"/>
      <c r="E46" s="318"/>
      <c r="F46" s="318"/>
      <c r="G46" s="318"/>
      <c r="H46" s="318"/>
    </row>
    <row r="47" spans="1:8" s="258" customFormat="1" ht="12.75" x14ac:dyDescent="0.25">
      <c r="A47" s="363"/>
      <c r="B47" s="363"/>
      <c r="C47" s="363"/>
      <c r="D47" s="363"/>
      <c r="E47" s="318"/>
      <c r="F47" s="318"/>
      <c r="G47" s="318"/>
      <c r="H47" s="318"/>
    </row>
    <row r="48" spans="1:8" s="258" customFormat="1" ht="12.75" x14ac:dyDescent="0.25">
      <c r="A48" s="363"/>
      <c r="B48" s="363"/>
      <c r="C48" s="363"/>
      <c r="D48" s="363"/>
      <c r="E48" s="318"/>
      <c r="F48" s="318"/>
      <c r="G48" s="318"/>
      <c r="H48" s="318"/>
    </row>
    <row r="49" spans="1:8" s="258" customFormat="1" ht="12.75" x14ac:dyDescent="0.25">
      <c r="A49" s="363"/>
      <c r="B49" s="363"/>
      <c r="C49" s="363"/>
      <c r="D49" s="363"/>
      <c r="E49" s="318"/>
      <c r="F49" s="318"/>
      <c r="G49" s="318"/>
      <c r="H49" s="318"/>
    </row>
    <row r="50" spans="1:8" s="258" customFormat="1" ht="12.75" x14ac:dyDescent="0.25">
      <c r="A50" s="363"/>
      <c r="B50" s="363"/>
      <c r="C50" s="363"/>
      <c r="D50" s="363"/>
      <c r="E50" s="318"/>
      <c r="F50" s="318"/>
      <c r="G50" s="318"/>
      <c r="H50" s="318"/>
    </row>
    <row r="51" spans="1:8" s="258" customFormat="1" ht="12.75" x14ac:dyDescent="0.25">
      <c r="A51" s="363"/>
      <c r="B51" s="363"/>
      <c r="C51" s="363"/>
      <c r="D51" s="363"/>
      <c r="E51" s="318"/>
      <c r="F51" s="318"/>
      <c r="G51" s="318"/>
      <c r="H51" s="318"/>
    </row>
    <row r="52" spans="1:8" s="258" customFormat="1" ht="12.75" x14ac:dyDescent="0.25">
      <c r="A52" s="363"/>
      <c r="B52" s="363"/>
      <c r="C52" s="363"/>
      <c r="D52" s="363"/>
      <c r="E52" s="318"/>
      <c r="F52" s="318"/>
      <c r="G52" s="318"/>
      <c r="H52" s="318"/>
    </row>
    <row r="53" spans="1:8" s="258" customFormat="1" ht="12.75" x14ac:dyDescent="0.25">
      <c r="A53" s="363"/>
      <c r="B53" s="363"/>
      <c r="C53" s="363"/>
      <c r="D53" s="363"/>
      <c r="E53" s="318"/>
      <c r="F53" s="318"/>
      <c r="G53" s="318"/>
      <c r="H53" s="318"/>
    </row>
    <row r="54" spans="1:8" s="258" customFormat="1" ht="12.75" x14ac:dyDescent="0.25">
      <c r="A54" s="363"/>
      <c r="B54" s="363"/>
      <c r="C54" s="363"/>
      <c r="D54" s="363"/>
      <c r="E54" s="318"/>
      <c r="F54" s="318"/>
      <c r="G54" s="318"/>
      <c r="H54" s="318"/>
    </row>
    <row r="55" spans="1:8" s="258" customFormat="1" ht="12.75" x14ac:dyDescent="0.25">
      <c r="A55" s="363"/>
      <c r="B55" s="363"/>
      <c r="C55" s="363"/>
      <c r="D55" s="363"/>
      <c r="E55" s="318"/>
      <c r="F55" s="318"/>
      <c r="G55" s="318"/>
      <c r="H55" s="318"/>
    </row>
    <row r="56" spans="1:8" s="258" customFormat="1" ht="12.75" x14ac:dyDescent="0.25">
      <c r="A56" s="363"/>
      <c r="B56" s="363"/>
      <c r="C56" s="363"/>
      <c r="D56" s="363"/>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67" t="s">
        <v>39</v>
      </c>
      <c r="B101" s="568"/>
      <c r="C101" s="568"/>
      <c r="D101" s="569"/>
      <c r="E101" s="318"/>
      <c r="F101" s="318"/>
      <c r="G101" s="318"/>
      <c r="H101" s="318"/>
    </row>
    <row r="102" spans="1:8" s="258" customFormat="1" ht="12.75" x14ac:dyDescent="0.2">
      <c r="A102" s="553"/>
      <c r="B102" s="554"/>
      <c r="C102" s="554"/>
      <c r="D102" s="555"/>
      <c r="E102" s="319" t="s">
        <v>1467</v>
      </c>
      <c r="F102" s="318"/>
      <c r="G102" s="318"/>
      <c r="H102" s="318"/>
    </row>
    <row r="103" spans="1:8" s="258" customFormat="1" ht="12.75" x14ac:dyDescent="0.25">
      <c r="A103" s="556"/>
      <c r="B103" s="557"/>
      <c r="C103" s="557"/>
      <c r="D103" s="558"/>
      <c r="E103" s="318"/>
      <c r="F103" s="318"/>
      <c r="G103" s="318"/>
      <c r="H103" s="318"/>
    </row>
    <row r="104" spans="1:8" s="258" customFormat="1" ht="12.75" x14ac:dyDescent="0.25">
      <c r="A104" s="556"/>
      <c r="B104" s="557"/>
      <c r="C104" s="557"/>
      <c r="D104" s="558"/>
      <c r="E104" s="318"/>
      <c r="F104" s="318"/>
      <c r="G104" s="318"/>
      <c r="H104" s="318"/>
    </row>
    <row r="105" spans="1:8" s="258" customFormat="1" ht="12.75" x14ac:dyDescent="0.25">
      <c r="A105" s="556"/>
      <c r="B105" s="557"/>
      <c r="C105" s="557"/>
      <c r="D105" s="558"/>
      <c r="E105" s="318"/>
      <c r="F105" s="318"/>
      <c r="G105" s="318"/>
      <c r="H105" s="318"/>
    </row>
    <row r="106" spans="1:8" s="258" customFormat="1" ht="12.75" x14ac:dyDescent="0.25">
      <c r="A106" s="556"/>
      <c r="B106" s="557"/>
      <c r="C106" s="557"/>
      <c r="D106" s="558"/>
      <c r="E106" s="318"/>
      <c r="F106" s="318"/>
      <c r="G106" s="318"/>
      <c r="H106" s="318"/>
    </row>
    <row r="107" spans="1:8" s="258" customFormat="1" ht="12.75" x14ac:dyDescent="0.25">
      <c r="A107" s="556"/>
      <c r="B107" s="557"/>
      <c r="C107" s="557"/>
      <c r="D107" s="558"/>
      <c r="E107" s="318"/>
      <c r="F107" s="318"/>
      <c r="G107" s="318"/>
      <c r="H107" s="318"/>
    </row>
    <row r="108" spans="1:8" s="258" customFormat="1" ht="12.75" x14ac:dyDescent="0.25">
      <c r="A108" s="556"/>
      <c r="B108" s="557"/>
      <c r="C108" s="557"/>
      <c r="D108" s="558"/>
      <c r="E108" s="318"/>
      <c r="F108" s="318"/>
      <c r="G108" s="318"/>
      <c r="H108" s="318"/>
    </row>
    <row r="109" spans="1:8" s="258" customFormat="1" ht="12.75" x14ac:dyDescent="0.25">
      <c r="A109" s="559"/>
      <c r="B109" s="560"/>
      <c r="C109" s="560"/>
      <c r="D109" s="561"/>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disablePrompts="1"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Morgan Hill</v>
      </c>
      <c r="C1" s="280"/>
      <c r="D1" s="358"/>
      <c r="E1" s="358"/>
      <c r="F1" s="358" t="s">
        <v>8</v>
      </c>
      <c r="G1" s="358"/>
      <c r="H1" s="358"/>
      <c r="I1" s="358"/>
      <c r="J1" s="575" t="s">
        <v>1766</v>
      </c>
      <c r="K1" s="576"/>
      <c r="L1" s="577"/>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80" t="s">
        <v>102</v>
      </c>
      <c r="K2" s="581"/>
      <c r="L2" s="259"/>
      <c r="M2" s="358"/>
      <c r="N2" s="358"/>
      <c r="O2" s="358"/>
      <c r="P2" s="358"/>
      <c r="Q2" s="358"/>
      <c r="R2" s="358"/>
      <c r="S2" s="358"/>
      <c r="T2" s="358"/>
      <c r="U2" s="58"/>
      <c r="V2" s="58"/>
    </row>
    <row r="3" spans="1:22" s="219" customFormat="1" ht="15" x14ac:dyDescent="0.2">
      <c r="A3" s="505" t="s">
        <v>1369</v>
      </c>
      <c r="B3" s="505"/>
      <c r="C3" s="505"/>
      <c r="D3" s="505"/>
      <c r="E3" s="505"/>
      <c r="F3" s="505"/>
      <c r="G3" s="505"/>
      <c r="H3" s="505"/>
      <c r="I3" s="505"/>
      <c r="J3" s="505"/>
      <c r="K3" s="505"/>
      <c r="L3" s="505"/>
      <c r="M3" s="505"/>
      <c r="N3" s="505"/>
      <c r="O3" s="505"/>
      <c r="P3" s="505"/>
      <c r="Q3" s="505"/>
      <c r="R3" s="505"/>
      <c r="S3" s="505"/>
      <c r="T3" s="505"/>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74" t="s">
        <v>30</v>
      </c>
      <c r="B7" s="574"/>
      <c r="C7" s="574"/>
      <c r="D7" s="574"/>
      <c r="E7" s="574"/>
      <c r="F7" s="574"/>
      <c r="G7" s="574"/>
      <c r="H7" s="574"/>
      <c r="I7" s="574"/>
      <c r="J7" s="552"/>
    </row>
    <row r="8" spans="1:22" s="209" customFormat="1" ht="15.75" x14ac:dyDescent="0.2">
      <c r="A8" s="574" t="s">
        <v>37</v>
      </c>
      <c r="B8" s="574"/>
      <c r="C8" s="574"/>
      <c r="D8" s="574"/>
      <c r="E8" s="574"/>
      <c r="F8" s="574"/>
      <c r="G8" s="574"/>
      <c r="H8" s="574"/>
      <c r="I8" s="574"/>
      <c r="J8" s="552"/>
    </row>
    <row r="9" spans="1:22" s="209" customFormat="1" ht="45" customHeight="1" x14ac:dyDescent="0.2">
      <c r="A9" s="519" t="s">
        <v>43</v>
      </c>
      <c r="B9" s="578"/>
      <c r="C9" s="578"/>
      <c r="D9" s="579"/>
      <c r="E9" s="573" t="s">
        <v>31</v>
      </c>
      <c r="F9" s="573"/>
      <c r="G9" s="573"/>
      <c r="H9" s="573"/>
      <c r="I9" s="181" t="s">
        <v>32</v>
      </c>
      <c r="J9" s="181" t="s">
        <v>33</v>
      </c>
    </row>
    <row r="10" spans="1:22" s="209" customFormat="1" ht="14.25" customHeight="1" x14ac:dyDescent="0.2">
      <c r="A10" s="507">
        <v>1</v>
      </c>
      <c r="B10" s="508"/>
      <c r="C10" s="508"/>
      <c r="D10" s="510"/>
      <c r="E10" s="507">
        <v>2</v>
      </c>
      <c r="F10" s="509"/>
      <c r="G10" s="509"/>
      <c r="H10" s="510"/>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70" t="s">
        <v>132</v>
      </c>
      <c r="B12" s="571"/>
      <c r="C12" s="572"/>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Morgan Hill</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82"/>
      <c r="N4" s="582"/>
      <c r="O4" s="582"/>
      <c r="P4" s="582"/>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511" t="s">
        <v>40</v>
      </c>
      <c r="B7" s="514"/>
      <c r="C7" s="514"/>
      <c r="D7" s="514"/>
      <c r="E7" s="514"/>
      <c r="F7" s="514"/>
      <c r="G7" s="514"/>
      <c r="H7" s="514"/>
      <c r="I7" s="514"/>
      <c r="J7" s="515"/>
    </row>
    <row r="8" spans="1:45" ht="15.75" customHeight="1" x14ac:dyDescent="0.2">
      <c r="A8" s="511" t="s">
        <v>1356</v>
      </c>
      <c r="B8" s="514"/>
      <c r="C8" s="514"/>
      <c r="D8" s="514"/>
      <c r="E8" s="514"/>
      <c r="F8" s="514"/>
      <c r="G8" s="514"/>
      <c r="H8" s="514"/>
      <c r="I8" s="514"/>
      <c r="J8" s="515"/>
    </row>
    <row r="9" spans="1:45" ht="58.5" customHeight="1" x14ac:dyDescent="0.2">
      <c r="A9" s="583" t="s">
        <v>1357</v>
      </c>
      <c r="B9" s="584"/>
      <c r="C9" s="584"/>
      <c r="D9" s="584"/>
      <c r="E9" s="584"/>
      <c r="F9" s="584"/>
      <c r="G9" s="584"/>
      <c r="H9" s="584"/>
      <c r="I9" s="584"/>
      <c r="J9" s="585"/>
    </row>
    <row r="10" spans="1:45" ht="77.25" customHeight="1" x14ac:dyDescent="0.2">
      <c r="A10" s="586" t="s">
        <v>34</v>
      </c>
      <c r="B10" s="587" t="s">
        <v>1348</v>
      </c>
      <c r="C10" s="588"/>
      <c r="D10" s="588"/>
      <c r="E10" s="589"/>
      <c r="F10" s="586" t="s">
        <v>1850</v>
      </c>
      <c r="G10" s="586"/>
      <c r="H10" s="586"/>
      <c r="I10" s="586"/>
      <c r="J10" s="586" t="s">
        <v>1353</v>
      </c>
    </row>
    <row r="11" spans="1:45" ht="60" customHeight="1" thickBot="1" x14ac:dyDescent="0.25">
      <c r="A11" s="586"/>
      <c r="B11" s="431" t="s">
        <v>1349</v>
      </c>
      <c r="C11" s="431" t="s">
        <v>1350</v>
      </c>
      <c r="D11" s="431" t="s">
        <v>1351</v>
      </c>
      <c r="E11" s="431" t="s">
        <v>1352</v>
      </c>
      <c r="F11" s="431" t="s">
        <v>1349</v>
      </c>
      <c r="G11" s="431" t="s">
        <v>1350</v>
      </c>
      <c r="H11" s="431" t="s">
        <v>1351</v>
      </c>
      <c r="I11" s="431" t="s">
        <v>1352</v>
      </c>
      <c r="J11" s="586"/>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5" customWidth="1"/>
    <col min="8" max="8" width="4.5703125" style="14" hidden="1" customWidth="1"/>
    <col min="9" max="16384" width="8.85546875" style="14" hidden="1"/>
  </cols>
  <sheetData>
    <row r="1" spans="1:19" s="219" customFormat="1" ht="22.9" customHeight="1" x14ac:dyDescent="0.35">
      <c r="A1" s="279" t="s">
        <v>10</v>
      </c>
      <c r="B1" s="206" t="str">
        <f>'Start Here'!B4:E4</f>
        <v>Morgan Hill</v>
      </c>
      <c r="C1" s="280"/>
      <c r="D1" s="591" t="s">
        <v>1780</v>
      </c>
      <c r="E1" s="592"/>
      <c r="F1" s="593"/>
      <c r="G1" s="575" t="s">
        <v>1766</v>
      </c>
      <c r="H1" s="576"/>
      <c r="I1" s="577"/>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91"/>
      <c r="E2" s="592"/>
      <c r="F2" s="593"/>
      <c r="G2" s="580" t="s">
        <v>102</v>
      </c>
      <c r="H2" s="581"/>
      <c r="I2" s="259"/>
      <c r="J2" s="358"/>
      <c r="K2" s="358"/>
      <c r="L2" s="358"/>
      <c r="M2" s="358"/>
      <c r="N2" s="358"/>
      <c r="O2" s="358"/>
      <c r="P2" s="358"/>
      <c r="Q2" s="358"/>
      <c r="R2" s="58"/>
      <c r="S2" s="58"/>
    </row>
    <row r="3" spans="1:19" s="219" customFormat="1" ht="19.5" customHeight="1" x14ac:dyDescent="0.35">
      <c r="A3" s="406"/>
      <c r="B3" s="407"/>
      <c r="C3" s="408"/>
      <c r="D3" s="409" t="s">
        <v>8</v>
      </c>
      <c r="E3" s="405"/>
      <c r="F3" s="404"/>
      <c r="G3" s="410"/>
      <c r="H3" s="398"/>
      <c r="I3" s="75"/>
      <c r="J3" s="358"/>
      <c r="K3" s="358"/>
      <c r="L3" s="358"/>
      <c r="M3" s="358"/>
      <c r="N3" s="358"/>
      <c r="O3" s="358"/>
      <c r="P3" s="358"/>
      <c r="Q3" s="358"/>
      <c r="R3" s="58"/>
      <c r="S3" s="58"/>
    </row>
    <row r="4" spans="1:19" s="219" customFormat="1" ht="17.25" customHeight="1" x14ac:dyDescent="0.35">
      <c r="A4" s="406"/>
      <c r="B4" s="407"/>
      <c r="C4" s="408"/>
      <c r="D4" s="409" t="s">
        <v>9</v>
      </c>
      <c r="E4" s="405"/>
      <c r="F4" s="404"/>
      <c r="G4" s="410"/>
      <c r="H4" s="398"/>
      <c r="I4" s="75"/>
      <c r="J4" s="358"/>
      <c r="K4" s="358"/>
      <c r="L4" s="358"/>
      <c r="M4" s="358"/>
      <c r="N4" s="358"/>
      <c r="O4" s="358"/>
      <c r="P4" s="358"/>
      <c r="Q4" s="358"/>
      <c r="R4" s="58"/>
      <c r="S4" s="58"/>
    </row>
    <row r="5" spans="1:19" s="219" customFormat="1" ht="15" x14ac:dyDescent="0.2">
      <c r="A5" s="505" t="s">
        <v>1369</v>
      </c>
      <c r="B5" s="505"/>
      <c r="C5" s="505"/>
      <c r="D5" s="505"/>
      <c r="E5" s="505"/>
      <c r="F5" s="505"/>
      <c r="G5" s="505"/>
      <c r="H5" s="505"/>
      <c r="I5" s="505"/>
      <c r="J5" s="505"/>
      <c r="K5" s="505"/>
      <c r="L5" s="505"/>
      <c r="M5" s="505"/>
      <c r="N5" s="505"/>
      <c r="O5" s="505"/>
      <c r="P5" s="505"/>
      <c r="Q5" s="505"/>
      <c r="R5" s="59"/>
      <c r="S5" s="59"/>
    </row>
    <row r="6" spans="1:19" s="61" customFormat="1" ht="7.15" customHeight="1" x14ac:dyDescent="0.2">
      <c r="D6" s="60"/>
      <c r="E6" s="60"/>
      <c r="G6" s="411"/>
      <c r="H6" s="276"/>
    </row>
    <row r="7" spans="1:19" s="61" customFormat="1" ht="4.9000000000000004" customHeight="1" x14ac:dyDescent="0.2">
      <c r="D7" s="7"/>
      <c r="E7" s="7"/>
      <c r="G7" s="411"/>
    </row>
    <row r="8" spans="1:19" s="292" customFormat="1" ht="11.25" hidden="1" x14ac:dyDescent="0.2">
      <c r="A8" s="292" t="s">
        <v>1468</v>
      </c>
      <c r="B8" s="292" t="s">
        <v>1469</v>
      </c>
      <c r="C8" s="292" t="s">
        <v>1470</v>
      </c>
      <c r="D8" s="292" t="s">
        <v>1471</v>
      </c>
      <c r="F8" s="292" t="s">
        <v>1475</v>
      </c>
      <c r="G8" s="412" t="s">
        <v>1477</v>
      </c>
    </row>
    <row r="9" spans="1:19" s="209" customFormat="1" ht="15.75" x14ac:dyDescent="0.2">
      <c r="A9" s="574" t="s">
        <v>1775</v>
      </c>
      <c r="B9" s="574"/>
      <c r="C9" s="574"/>
      <c r="D9" s="574"/>
      <c r="E9" s="574"/>
      <c r="F9" s="574"/>
      <c r="G9" s="552"/>
    </row>
    <row r="10" spans="1:19" s="209" customFormat="1" x14ac:dyDescent="0.2">
      <c r="A10" s="506" t="s">
        <v>1770</v>
      </c>
      <c r="B10" s="506"/>
      <c r="C10" s="506"/>
      <c r="D10" s="506"/>
      <c r="E10" s="506"/>
      <c r="F10" s="506"/>
      <c r="G10" s="590"/>
    </row>
    <row r="11" spans="1:19" s="209" customFormat="1" ht="45" customHeight="1" x14ac:dyDescent="0.2">
      <c r="A11" s="519" t="s">
        <v>43</v>
      </c>
      <c r="B11" s="578"/>
      <c r="C11" s="578"/>
      <c r="D11" s="579"/>
      <c r="E11" s="402"/>
      <c r="F11" s="395"/>
      <c r="G11" s="401"/>
    </row>
    <row r="12" spans="1:19" s="209" customFormat="1" ht="14.25" customHeight="1" x14ac:dyDescent="0.2">
      <c r="A12" s="507">
        <v>1</v>
      </c>
      <c r="B12" s="508"/>
      <c r="C12" s="508"/>
      <c r="D12" s="510"/>
      <c r="E12" s="400"/>
      <c r="F12" s="394"/>
      <c r="G12" s="399">
        <v>4</v>
      </c>
    </row>
    <row r="13" spans="1:19" s="209" customFormat="1" ht="66.75" customHeight="1" x14ac:dyDescent="0.2">
      <c r="A13" s="396" t="s">
        <v>1</v>
      </c>
      <c r="B13" s="396" t="s">
        <v>2</v>
      </c>
      <c r="C13" s="396" t="s">
        <v>129</v>
      </c>
      <c r="D13" s="396" t="s">
        <v>1288</v>
      </c>
      <c r="E13" s="403" t="s">
        <v>1774</v>
      </c>
      <c r="F13" s="396" t="s">
        <v>1773</v>
      </c>
      <c r="G13" s="403" t="s">
        <v>1769</v>
      </c>
    </row>
    <row r="14" spans="1:19" s="262" customFormat="1" x14ac:dyDescent="0.2">
      <c r="A14" s="570" t="s">
        <v>132</v>
      </c>
      <c r="B14" s="571"/>
      <c r="C14" s="572"/>
      <c r="D14" s="157"/>
      <c r="E14" s="157"/>
      <c r="F14" s="260"/>
      <c r="G14" s="261"/>
    </row>
    <row r="15" spans="1:19" s="227" customFormat="1" x14ac:dyDescent="0.2">
      <c r="A15" s="388"/>
      <c r="B15" s="388"/>
      <c r="C15" s="388"/>
      <c r="D15" s="388"/>
      <c r="E15" s="388"/>
      <c r="F15" s="388"/>
      <c r="G15" s="263"/>
    </row>
    <row r="16" spans="1:19" s="227" customFormat="1" x14ac:dyDescent="0.2">
      <c r="A16" s="388"/>
      <c r="B16" s="388"/>
      <c r="C16" s="388"/>
      <c r="D16" s="388"/>
      <c r="E16" s="388"/>
      <c r="F16" s="388"/>
      <c r="G16" s="263"/>
    </row>
    <row r="17" spans="1:7" s="227" customFormat="1" x14ac:dyDescent="0.2">
      <c r="A17" s="388"/>
      <c r="B17" s="388"/>
      <c r="C17" s="388"/>
      <c r="D17" s="388"/>
      <c r="E17" s="388"/>
      <c r="F17" s="388"/>
      <c r="G17" s="263"/>
    </row>
    <row r="18" spans="1:7" s="227" customFormat="1" x14ac:dyDescent="0.2">
      <c r="A18" s="388"/>
      <c r="B18" s="388"/>
      <c r="C18" s="388"/>
      <c r="D18" s="388"/>
      <c r="E18" s="388"/>
      <c r="F18" s="388"/>
      <c r="G18" s="263"/>
    </row>
    <row r="19" spans="1:7" s="227" customFormat="1" x14ac:dyDescent="0.2">
      <c r="A19" s="388"/>
      <c r="B19" s="388"/>
      <c r="C19" s="388"/>
      <c r="D19" s="388"/>
      <c r="E19" s="388"/>
      <c r="F19" s="388"/>
      <c r="G19" s="263"/>
    </row>
    <row r="20" spans="1:7" s="227" customFormat="1" x14ac:dyDescent="0.2">
      <c r="A20" s="388"/>
      <c r="B20" s="388"/>
      <c r="C20" s="388"/>
      <c r="D20" s="388"/>
      <c r="E20" s="388"/>
      <c r="F20" s="388"/>
      <c r="G20" s="263"/>
    </row>
    <row r="21" spans="1:7" s="227" customFormat="1" x14ac:dyDescent="0.2">
      <c r="A21" s="388"/>
      <c r="B21" s="388"/>
      <c r="C21" s="388"/>
      <c r="D21" s="388"/>
      <c r="E21" s="388"/>
      <c r="F21" s="388"/>
      <c r="G21" s="263"/>
    </row>
    <row r="22" spans="1:7" s="227" customFormat="1" x14ac:dyDescent="0.2">
      <c r="A22" s="388"/>
      <c r="B22" s="388"/>
      <c r="C22" s="388"/>
      <c r="D22" s="388"/>
      <c r="E22" s="388"/>
      <c r="F22" s="388"/>
      <c r="G22" s="263"/>
    </row>
    <row r="23" spans="1:7" s="227" customFormat="1" x14ac:dyDescent="0.2">
      <c r="A23" s="388"/>
      <c r="B23" s="388"/>
      <c r="C23" s="388"/>
      <c r="D23" s="388"/>
      <c r="E23" s="388"/>
      <c r="F23" s="388"/>
      <c r="G23" s="263"/>
    </row>
    <row r="24" spans="1:7" s="227" customFormat="1" x14ac:dyDescent="0.2">
      <c r="A24" s="388"/>
      <c r="B24" s="388"/>
      <c r="C24" s="388"/>
      <c r="D24" s="388"/>
      <c r="E24" s="388"/>
      <c r="F24" s="388"/>
      <c r="G24" s="263"/>
    </row>
    <row r="25" spans="1:7" s="227" customFormat="1" x14ac:dyDescent="0.2">
      <c r="A25" s="388"/>
      <c r="B25" s="388"/>
      <c r="C25" s="388"/>
      <c r="D25" s="388"/>
      <c r="E25" s="388"/>
      <c r="F25" s="388"/>
      <c r="G25" s="263"/>
    </row>
    <row r="26" spans="1:7" s="227" customFormat="1" x14ac:dyDescent="0.2">
      <c r="A26" s="388"/>
      <c r="B26" s="388"/>
      <c r="C26" s="388"/>
      <c r="D26" s="388"/>
      <c r="E26" s="388"/>
      <c r="F26" s="388"/>
      <c r="G26" s="263"/>
    </row>
    <row r="27" spans="1:7" s="227" customFormat="1" x14ac:dyDescent="0.2">
      <c r="A27" s="388"/>
      <c r="B27" s="388"/>
      <c r="C27" s="388"/>
      <c r="D27" s="388"/>
      <c r="E27" s="388"/>
      <c r="F27" s="388"/>
      <c r="G27" s="263"/>
    </row>
    <row r="28" spans="1:7" s="227" customFormat="1" x14ac:dyDescent="0.2">
      <c r="A28" s="388"/>
      <c r="B28" s="388"/>
      <c r="C28" s="388"/>
      <c r="D28" s="388"/>
      <c r="E28" s="388"/>
      <c r="F28" s="388"/>
      <c r="G28" s="263"/>
    </row>
    <row r="29" spans="1:7" s="227" customFormat="1" x14ac:dyDescent="0.2">
      <c r="A29" s="388"/>
      <c r="B29" s="388"/>
      <c r="C29" s="388"/>
      <c r="D29" s="388"/>
      <c r="E29" s="388"/>
      <c r="F29" s="388"/>
      <c r="G29" s="263"/>
    </row>
    <row r="30" spans="1:7" s="227" customFormat="1" x14ac:dyDescent="0.2">
      <c r="A30" s="388"/>
      <c r="B30" s="388"/>
      <c r="C30" s="388"/>
      <c r="D30" s="388"/>
      <c r="E30" s="388"/>
      <c r="F30" s="388"/>
      <c r="G30" s="263"/>
    </row>
    <row r="31" spans="1:7" s="227" customFormat="1" x14ac:dyDescent="0.2">
      <c r="A31" s="388"/>
      <c r="B31" s="388"/>
      <c r="C31" s="388"/>
      <c r="D31" s="388"/>
      <c r="E31" s="388"/>
      <c r="F31" s="388"/>
      <c r="G31" s="263"/>
    </row>
    <row r="32" spans="1:7" s="227" customFormat="1" x14ac:dyDescent="0.2">
      <c r="A32" s="388"/>
      <c r="B32" s="388"/>
      <c r="C32" s="388"/>
      <c r="D32" s="388"/>
      <c r="E32" s="388"/>
      <c r="F32" s="388"/>
      <c r="G32" s="263"/>
    </row>
    <row r="33" spans="1:7" s="227" customFormat="1" x14ac:dyDescent="0.2">
      <c r="A33" s="388"/>
      <c r="B33" s="388"/>
      <c r="C33" s="388"/>
      <c r="D33" s="388"/>
      <c r="E33" s="388"/>
      <c r="F33" s="388"/>
      <c r="G33" s="263"/>
    </row>
    <row r="34" spans="1:7" s="227" customFormat="1" x14ac:dyDescent="0.2">
      <c r="A34" s="388"/>
      <c r="B34" s="388"/>
      <c r="C34" s="388"/>
      <c r="D34" s="388"/>
      <c r="E34" s="388"/>
      <c r="F34" s="388"/>
      <c r="G34" s="263"/>
    </row>
    <row r="35" spans="1:7" s="227" customFormat="1" x14ac:dyDescent="0.2">
      <c r="A35" s="388"/>
      <c r="B35" s="388"/>
      <c r="C35" s="388"/>
      <c r="D35" s="388"/>
      <c r="E35" s="388"/>
      <c r="F35" s="388"/>
      <c r="G35" s="263"/>
    </row>
    <row r="36" spans="1:7" s="227" customFormat="1" x14ac:dyDescent="0.2">
      <c r="A36" s="388"/>
      <c r="B36" s="388"/>
      <c r="C36" s="388"/>
      <c r="D36" s="388"/>
      <c r="E36" s="388"/>
      <c r="F36" s="388"/>
      <c r="G36" s="263"/>
    </row>
    <row r="37" spans="1:7" s="227" customFormat="1" x14ac:dyDescent="0.2">
      <c r="A37" s="388"/>
      <c r="B37" s="388"/>
      <c r="C37" s="388"/>
      <c r="D37" s="388"/>
      <c r="E37" s="388"/>
      <c r="F37" s="388"/>
      <c r="G37" s="263"/>
    </row>
    <row r="38" spans="1:7" s="227" customFormat="1" x14ac:dyDescent="0.2">
      <c r="A38" s="388"/>
      <c r="B38" s="388"/>
      <c r="C38" s="388"/>
      <c r="D38" s="388"/>
      <c r="E38" s="388"/>
      <c r="F38" s="388"/>
      <c r="G38" s="263"/>
    </row>
    <row r="39" spans="1:7" s="227" customFormat="1" x14ac:dyDescent="0.2">
      <c r="A39" s="388"/>
      <c r="B39" s="388"/>
      <c r="C39" s="388"/>
      <c r="D39" s="388"/>
      <c r="E39" s="388"/>
      <c r="F39" s="388"/>
      <c r="G39" s="263"/>
    </row>
    <row r="40" spans="1:7" s="227" customFormat="1" x14ac:dyDescent="0.2">
      <c r="A40" s="388"/>
      <c r="B40" s="388"/>
      <c r="C40" s="388"/>
      <c r="D40" s="388"/>
      <c r="E40" s="388"/>
      <c r="F40" s="388"/>
      <c r="G40" s="263"/>
    </row>
    <row r="41" spans="1:7" s="227" customFormat="1" x14ac:dyDescent="0.2">
      <c r="A41" s="388"/>
      <c r="B41" s="388"/>
      <c r="C41" s="388"/>
      <c r="D41" s="388"/>
      <c r="E41" s="388"/>
      <c r="F41" s="388"/>
      <c r="G41" s="263"/>
    </row>
    <row r="42" spans="1:7" s="227" customFormat="1" x14ac:dyDescent="0.2">
      <c r="A42" s="388"/>
      <c r="B42" s="388"/>
      <c r="C42" s="388"/>
      <c r="D42" s="388"/>
      <c r="E42" s="388"/>
      <c r="F42" s="388"/>
      <c r="G42" s="263"/>
    </row>
    <row r="43" spans="1:7" s="227" customFormat="1" x14ac:dyDescent="0.2">
      <c r="A43" s="388"/>
      <c r="B43" s="388"/>
      <c r="C43" s="388"/>
      <c r="D43" s="388"/>
      <c r="E43" s="388"/>
      <c r="F43" s="388"/>
      <c r="G43" s="263"/>
    </row>
    <row r="44" spans="1:7" s="227" customFormat="1" x14ac:dyDescent="0.2">
      <c r="A44" s="388"/>
      <c r="B44" s="388"/>
      <c r="C44" s="388"/>
      <c r="D44" s="388"/>
      <c r="E44" s="388"/>
      <c r="F44" s="388"/>
      <c r="G44" s="263"/>
    </row>
    <row r="45" spans="1:7" s="227" customFormat="1" x14ac:dyDescent="0.2">
      <c r="A45" s="388"/>
      <c r="B45" s="388"/>
      <c r="C45" s="388"/>
      <c r="D45" s="388"/>
      <c r="E45" s="388"/>
      <c r="F45" s="388"/>
      <c r="G45" s="263"/>
    </row>
    <row r="46" spans="1:7" s="227" customFormat="1" x14ac:dyDescent="0.2">
      <c r="A46" s="388"/>
      <c r="B46" s="388"/>
      <c r="C46" s="388"/>
      <c r="D46" s="388"/>
      <c r="E46" s="388"/>
      <c r="F46" s="388"/>
      <c r="G46" s="263"/>
    </row>
    <row r="47" spans="1:7" s="227" customFormat="1" x14ac:dyDescent="0.2">
      <c r="A47" s="388"/>
      <c r="B47" s="388"/>
      <c r="C47" s="388"/>
      <c r="D47" s="388"/>
      <c r="E47" s="388"/>
      <c r="F47" s="388"/>
      <c r="G47" s="263"/>
    </row>
    <row r="48" spans="1:7" s="227" customFormat="1" x14ac:dyDescent="0.2">
      <c r="A48" s="388"/>
      <c r="B48" s="388"/>
      <c r="C48" s="388"/>
      <c r="D48" s="388"/>
      <c r="E48" s="388"/>
      <c r="F48" s="388"/>
      <c r="G48" s="263"/>
    </row>
    <row r="49" spans="1:7" s="227" customFormat="1" x14ac:dyDescent="0.2">
      <c r="A49" s="388"/>
      <c r="B49" s="388"/>
      <c r="C49" s="388"/>
      <c r="D49" s="388"/>
      <c r="E49" s="388"/>
      <c r="F49" s="388"/>
      <c r="G49" s="263"/>
    </row>
    <row r="50" spans="1:7" s="227" customFormat="1" x14ac:dyDescent="0.2">
      <c r="A50" s="388"/>
      <c r="B50" s="388"/>
      <c r="C50" s="388"/>
      <c r="D50" s="388"/>
      <c r="E50" s="388"/>
      <c r="F50" s="388"/>
      <c r="G50" s="263"/>
    </row>
    <row r="51" spans="1:7" s="227" customFormat="1" x14ac:dyDescent="0.2">
      <c r="A51" s="388"/>
      <c r="B51" s="388"/>
      <c r="C51" s="388"/>
      <c r="D51" s="388"/>
      <c r="E51" s="388"/>
      <c r="F51" s="388"/>
      <c r="G51" s="263"/>
    </row>
    <row r="52" spans="1:7" s="227" customFormat="1" x14ac:dyDescent="0.2">
      <c r="A52" s="388"/>
      <c r="B52" s="388"/>
      <c r="C52" s="388"/>
      <c r="D52" s="388"/>
      <c r="E52" s="388"/>
      <c r="F52" s="388"/>
      <c r="G52" s="263"/>
    </row>
    <row r="53" spans="1:7" s="227" customFormat="1" x14ac:dyDescent="0.2">
      <c r="A53" s="388"/>
      <c r="B53" s="388"/>
      <c r="C53" s="388"/>
      <c r="D53" s="388"/>
      <c r="E53" s="388"/>
      <c r="F53" s="388"/>
      <c r="G53" s="263"/>
    </row>
    <row r="54" spans="1:7" s="227" customFormat="1" x14ac:dyDescent="0.2">
      <c r="A54" s="388"/>
      <c r="B54" s="388"/>
      <c r="C54" s="388"/>
      <c r="D54" s="388"/>
      <c r="E54" s="388"/>
      <c r="F54" s="388"/>
      <c r="G54" s="263"/>
    </row>
    <row r="55" spans="1:7" s="227" customFormat="1" x14ac:dyDescent="0.2">
      <c r="A55" s="388"/>
      <c r="B55" s="388"/>
      <c r="C55" s="388"/>
      <c r="D55" s="388"/>
      <c r="E55" s="388"/>
      <c r="F55" s="388"/>
      <c r="G55" s="263"/>
    </row>
    <row r="56" spans="1:7" s="227" customFormat="1" x14ac:dyDescent="0.2">
      <c r="A56" s="388"/>
      <c r="B56" s="388"/>
      <c r="C56" s="388"/>
      <c r="D56" s="388"/>
      <c r="E56" s="388"/>
      <c r="F56" s="388"/>
      <c r="G56" s="263"/>
    </row>
    <row r="57" spans="1:7" s="227" customFormat="1" x14ac:dyDescent="0.2">
      <c r="A57" s="388"/>
      <c r="B57" s="388"/>
      <c r="C57" s="388"/>
      <c r="D57" s="388"/>
      <c r="E57" s="388"/>
      <c r="F57" s="388"/>
      <c r="G57" s="263"/>
    </row>
    <row r="58" spans="1:7" s="227" customFormat="1" x14ac:dyDescent="0.2">
      <c r="A58" s="388"/>
      <c r="B58" s="388"/>
      <c r="C58" s="388"/>
      <c r="D58" s="388"/>
      <c r="E58" s="388"/>
      <c r="F58" s="388"/>
      <c r="G58" s="263"/>
    </row>
    <row r="59" spans="1:7" s="227" customFormat="1" x14ac:dyDescent="0.2">
      <c r="A59" s="388"/>
      <c r="B59" s="388"/>
      <c r="C59" s="388"/>
      <c r="D59" s="388"/>
      <c r="E59" s="388"/>
      <c r="F59" s="388"/>
      <c r="G59" s="263"/>
    </row>
    <row r="60" spans="1:7" s="227" customFormat="1" x14ac:dyDescent="0.2">
      <c r="A60" s="388"/>
      <c r="B60" s="388"/>
      <c r="C60" s="388"/>
      <c r="D60" s="388"/>
      <c r="E60" s="388"/>
      <c r="F60" s="388"/>
      <c r="G60" s="263"/>
    </row>
    <row r="61" spans="1:7" s="227" customFormat="1" x14ac:dyDescent="0.2">
      <c r="A61" s="388"/>
      <c r="B61" s="388"/>
      <c r="C61" s="388"/>
      <c r="D61" s="388"/>
      <c r="E61" s="388"/>
      <c r="F61" s="388"/>
      <c r="G61" s="263"/>
    </row>
    <row r="62" spans="1:7" s="227" customFormat="1" x14ac:dyDescent="0.2">
      <c r="A62" s="388"/>
      <c r="B62" s="388"/>
      <c r="C62" s="388"/>
      <c r="D62" s="388"/>
      <c r="E62" s="388"/>
      <c r="F62" s="388"/>
      <c r="G62" s="263"/>
    </row>
    <row r="63" spans="1:7" s="227" customFormat="1" x14ac:dyDescent="0.2">
      <c r="A63" s="388"/>
      <c r="B63" s="388"/>
      <c r="C63" s="388"/>
      <c r="D63" s="388"/>
      <c r="E63" s="388"/>
      <c r="F63" s="388"/>
      <c r="G63" s="263"/>
    </row>
    <row r="64" spans="1:7" s="227" customFormat="1" x14ac:dyDescent="0.2">
      <c r="A64" s="388"/>
      <c r="B64" s="388"/>
      <c r="C64" s="388"/>
      <c r="D64" s="388"/>
      <c r="E64" s="388"/>
      <c r="F64" s="388"/>
      <c r="G64" s="263"/>
    </row>
    <row r="65" spans="1:7" s="227" customFormat="1" x14ac:dyDescent="0.2">
      <c r="A65" s="388"/>
      <c r="B65" s="388"/>
      <c r="C65" s="388"/>
      <c r="D65" s="388"/>
      <c r="E65" s="388"/>
      <c r="F65" s="388"/>
      <c r="G65" s="263"/>
    </row>
    <row r="66" spans="1:7" s="227" customFormat="1" x14ac:dyDescent="0.2">
      <c r="A66" s="388"/>
      <c r="B66" s="388"/>
      <c r="C66" s="388"/>
      <c r="D66" s="388"/>
      <c r="E66" s="388"/>
      <c r="F66" s="388"/>
      <c r="G66" s="263"/>
    </row>
    <row r="67" spans="1:7" s="227" customFormat="1" x14ac:dyDescent="0.2">
      <c r="A67" s="388"/>
      <c r="B67" s="388"/>
      <c r="C67" s="388"/>
      <c r="D67" s="388"/>
      <c r="E67" s="388"/>
      <c r="F67" s="388"/>
      <c r="G67" s="263"/>
    </row>
    <row r="68" spans="1:7" s="227" customFormat="1" x14ac:dyDescent="0.2">
      <c r="A68" s="388"/>
      <c r="B68" s="388"/>
      <c r="C68" s="388"/>
      <c r="D68" s="388"/>
      <c r="E68" s="388"/>
      <c r="F68" s="388"/>
      <c r="G68" s="263"/>
    </row>
    <row r="69" spans="1:7" s="227" customFormat="1" x14ac:dyDescent="0.2">
      <c r="A69" s="388"/>
      <c r="B69" s="388"/>
      <c r="C69" s="388"/>
      <c r="D69" s="388"/>
      <c r="E69" s="388"/>
      <c r="F69" s="388"/>
      <c r="G69" s="263"/>
    </row>
    <row r="70" spans="1:7" s="227" customFormat="1" x14ac:dyDescent="0.2">
      <c r="A70" s="388"/>
      <c r="B70" s="388"/>
      <c r="C70" s="388"/>
      <c r="D70" s="388"/>
      <c r="E70" s="388"/>
      <c r="F70" s="388"/>
      <c r="G70" s="263"/>
    </row>
    <row r="71" spans="1:7" s="227" customFormat="1" x14ac:dyDescent="0.2">
      <c r="A71" s="388"/>
      <c r="B71" s="388"/>
      <c r="C71" s="388"/>
      <c r="D71" s="388"/>
      <c r="E71" s="388"/>
      <c r="F71" s="388"/>
      <c r="G71" s="263"/>
    </row>
    <row r="72" spans="1:7" s="227" customFormat="1" x14ac:dyDescent="0.2">
      <c r="A72" s="388"/>
      <c r="B72" s="388"/>
      <c r="C72" s="388"/>
      <c r="D72" s="388"/>
      <c r="E72" s="388"/>
      <c r="F72" s="388"/>
      <c r="G72" s="263"/>
    </row>
    <row r="73" spans="1:7" s="227" customFormat="1" x14ac:dyDescent="0.2">
      <c r="A73" s="388"/>
      <c r="B73" s="388"/>
      <c r="C73" s="388"/>
      <c r="D73" s="388"/>
      <c r="E73" s="388"/>
      <c r="F73" s="388"/>
      <c r="G73" s="263"/>
    </row>
    <row r="74" spans="1:7" s="227" customFormat="1" x14ac:dyDescent="0.2">
      <c r="A74" s="388"/>
      <c r="B74" s="388"/>
      <c r="C74" s="388"/>
      <c r="D74" s="388"/>
      <c r="E74" s="388"/>
      <c r="F74" s="388"/>
      <c r="G74" s="263"/>
    </row>
    <row r="75" spans="1:7" s="227" customFormat="1" x14ac:dyDescent="0.2">
      <c r="A75" s="388"/>
      <c r="B75" s="388"/>
      <c r="C75" s="388"/>
      <c r="D75" s="388"/>
      <c r="E75" s="388"/>
      <c r="F75" s="388"/>
      <c r="G75" s="263"/>
    </row>
    <row r="76" spans="1:7" s="227" customFormat="1" x14ac:dyDescent="0.2">
      <c r="A76" s="388"/>
      <c r="B76" s="388"/>
      <c r="C76" s="388"/>
      <c r="D76" s="388"/>
      <c r="E76" s="388"/>
      <c r="F76" s="388"/>
      <c r="G76" s="263"/>
    </row>
    <row r="77" spans="1:7" s="227" customFormat="1" x14ac:dyDescent="0.2">
      <c r="A77" s="388"/>
      <c r="B77" s="388"/>
      <c r="C77" s="388"/>
      <c r="D77" s="388"/>
      <c r="E77" s="388"/>
      <c r="F77" s="388"/>
      <c r="G77" s="263"/>
    </row>
    <row r="78" spans="1:7" s="227" customFormat="1" x14ac:dyDescent="0.2">
      <c r="A78" s="388"/>
      <c r="B78" s="388"/>
      <c r="C78" s="388"/>
      <c r="D78" s="388"/>
      <c r="E78" s="388"/>
      <c r="F78" s="388"/>
      <c r="G78" s="263"/>
    </row>
    <row r="79" spans="1:7" s="227" customFormat="1" x14ac:dyDescent="0.2">
      <c r="A79" s="388"/>
      <c r="B79" s="388"/>
      <c r="C79" s="388"/>
      <c r="D79" s="388"/>
      <c r="E79" s="388"/>
      <c r="F79" s="388"/>
      <c r="G79" s="263"/>
    </row>
    <row r="80" spans="1:7" s="227" customFormat="1" x14ac:dyDescent="0.2">
      <c r="A80" s="388"/>
      <c r="B80" s="388"/>
      <c r="C80" s="388"/>
      <c r="D80" s="388"/>
      <c r="E80" s="388"/>
      <c r="F80" s="388"/>
      <c r="G80" s="263"/>
    </row>
    <row r="81" spans="1:7" s="227" customFormat="1" x14ac:dyDescent="0.2">
      <c r="A81" s="388"/>
      <c r="B81" s="388"/>
      <c r="C81" s="388"/>
      <c r="D81" s="388"/>
      <c r="E81" s="388"/>
      <c r="F81" s="388"/>
      <c r="G81" s="263"/>
    </row>
    <row r="82" spans="1:7" s="227" customFormat="1" x14ac:dyDescent="0.2">
      <c r="A82" s="388"/>
      <c r="B82" s="388"/>
      <c r="C82" s="388"/>
      <c r="D82" s="388"/>
      <c r="E82" s="388"/>
      <c r="F82" s="388"/>
      <c r="G82" s="263"/>
    </row>
    <row r="83" spans="1:7" s="227" customFormat="1" x14ac:dyDescent="0.2">
      <c r="A83" s="388"/>
      <c r="B83" s="388"/>
      <c r="C83" s="388"/>
      <c r="D83" s="388"/>
      <c r="E83" s="388"/>
      <c r="F83" s="388"/>
      <c r="G83" s="263"/>
    </row>
    <row r="84" spans="1:7" s="227" customFormat="1" x14ac:dyDescent="0.2">
      <c r="A84" s="388"/>
      <c r="B84" s="388"/>
      <c r="C84" s="388"/>
      <c r="D84" s="388"/>
      <c r="E84" s="388"/>
      <c r="F84" s="388"/>
      <c r="G84" s="263"/>
    </row>
    <row r="85" spans="1:7" s="227" customFormat="1" x14ac:dyDescent="0.2">
      <c r="A85" s="388"/>
      <c r="B85" s="388"/>
      <c r="C85" s="388"/>
      <c r="D85" s="388"/>
      <c r="E85" s="388"/>
      <c r="F85" s="388"/>
      <c r="G85" s="263"/>
    </row>
    <row r="86" spans="1:7" s="227" customFormat="1" x14ac:dyDescent="0.2">
      <c r="A86" s="388"/>
      <c r="B86" s="388"/>
      <c r="C86" s="388"/>
      <c r="D86" s="388"/>
      <c r="E86" s="388"/>
      <c r="F86" s="388"/>
      <c r="G86" s="263"/>
    </row>
    <row r="87" spans="1:7" s="227" customFormat="1" x14ac:dyDescent="0.2">
      <c r="A87" s="388"/>
      <c r="B87" s="388"/>
      <c r="C87" s="388"/>
      <c r="D87" s="388"/>
      <c r="E87" s="388"/>
      <c r="F87" s="388"/>
      <c r="G87" s="263"/>
    </row>
    <row r="88" spans="1:7" s="227" customFormat="1" x14ac:dyDescent="0.2">
      <c r="A88" s="388"/>
      <c r="B88" s="388"/>
      <c r="C88" s="388"/>
      <c r="D88" s="388"/>
      <c r="E88" s="388"/>
      <c r="F88" s="388"/>
      <c r="G88" s="263"/>
    </row>
    <row r="89" spans="1:7" s="227" customFormat="1" x14ac:dyDescent="0.2">
      <c r="A89" s="388"/>
      <c r="B89" s="388"/>
      <c r="C89" s="388"/>
      <c r="D89" s="388"/>
      <c r="E89" s="388"/>
      <c r="F89" s="388"/>
      <c r="G89" s="263"/>
    </row>
    <row r="90" spans="1:7" s="227" customFormat="1" x14ac:dyDescent="0.2">
      <c r="A90" s="388"/>
      <c r="B90" s="388"/>
      <c r="C90" s="388"/>
      <c r="D90" s="388"/>
      <c r="E90" s="388"/>
      <c r="F90" s="388"/>
      <c r="G90" s="263"/>
    </row>
    <row r="91" spans="1:7" s="227" customFormat="1" x14ac:dyDescent="0.2">
      <c r="A91" s="388"/>
      <c r="B91" s="388"/>
      <c r="C91" s="388"/>
      <c r="D91" s="388"/>
      <c r="E91" s="388"/>
      <c r="F91" s="388"/>
      <c r="G91" s="263"/>
    </row>
    <row r="92" spans="1:7" s="227" customFormat="1" x14ac:dyDescent="0.2">
      <c r="A92" s="388"/>
      <c r="B92" s="388"/>
      <c r="C92" s="388"/>
      <c r="D92" s="388"/>
      <c r="E92" s="388"/>
      <c r="F92" s="388"/>
      <c r="G92" s="263"/>
    </row>
    <row r="93" spans="1:7" s="227" customFormat="1" x14ac:dyDescent="0.2">
      <c r="A93" s="388"/>
      <c r="B93" s="388"/>
      <c r="C93" s="388"/>
      <c r="D93" s="388"/>
      <c r="E93" s="388"/>
      <c r="F93" s="388"/>
      <c r="G93" s="263"/>
    </row>
    <row r="94" spans="1:7" s="227" customFormat="1" x14ac:dyDescent="0.2">
      <c r="A94" s="388"/>
      <c r="B94" s="388"/>
      <c r="C94" s="388"/>
      <c r="D94" s="388"/>
      <c r="E94" s="388"/>
      <c r="F94" s="388"/>
      <c r="G94" s="263"/>
    </row>
    <row r="95" spans="1:7" s="227" customFormat="1" x14ac:dyDescent="0.2">
      <c r="A95" s="388"/>
      <c r="B95" s="388"/>
      <c r="C95" s="388"/>
      <c r="D95" s="388"/>
      <c r="E95" s="388"/>
      <c r="F95" s="388"/>
      <c r="G95" s="263"/>
    </row>
    <row r="96" spans="1:7" s="227" customFormat="1" x14ac:dyDescent="0.2">
      <c r="A96" s="388"/>
      <c r="B96" s="388"/>
      <c r="C96" s="388"/>
      <c r="D96" s="388"/>
      <c r="E96" s="388"/>
      <c r="F96" s="388"/>
      <c r="G96" s="263"/>
    </row>
    <row r="97" spans="1:7" s="227" customFormat="1" x14ac:dyDescent="0.2">
      <c r="A97" s="388"/>
      <c r="B97" s="388"/>
      <c r="C97" s="388"/>
      <c r="D97" s="388"/>
      <c r="E97" s="388"/>
      <c r="F97" s="388"/>
      <c r="G97" s="263"/>
    </row>
    <row r="98" spans="1:7" s="227" customFormat="1" x14ac:dyDescent="0.2">
      <c r="A98" s="388"/>
      <c r="B98" s="388"/>
      <c r="C98" s="388"/>
      <c r="D98" s="388"/>
      <c r="E98" s="388"/>
      <c r="F98" s="388"/>
      <c r="G98" s="263"/>
    </row>
    <row r="99" spans="1:7" s="227" customFormat="1" x14ac:dyDescent="0.2">
      <c r="A99" s="388"/>
      <c r="B99" s="388"/>
      <c r="C99" s="388"/>
      <c r="D99" s="388"/>
      <c r="E99" s="388"/>
      <c r="F99" s="388"/>
      <c r="G99" s="263"/>
    </row>
    <row r="100" spans="1:7" s="227" customFormat="1" x14ac:dyDescent="0.2">
      <c r="A100" s="388"/>
      <c r="B100" s="388"/>
      <c r="C100" s="388"/>
      <c r="D100" s="388"/>
      <c r="E100" s="388"/>
      <c r="F100" s="388"/>
      <c r="G100" s="263"/>
    </row>
    <row r="101" spans="1:7" s="227" customFormat="1" x14ac:dyDescent="0.2">
      <c r="A101" s="388"/>
      <c r="B101" s="388"/>
      <c r="C101" s="388"/>
      <c r="D101" s="388"/>
      <c r="E101" s="388"/>
      <c r="F101" s="388"/>
      <c r="G101" s="263"/>
    </row>
    <row r="102" spans="1:7" s="227" customFormat="1" x14ac:dyDescent="0.2">
      <c r="G102" s="413"/>
    </row>
    <row r="103" spans="1:7" s="227" customFormat="1" x14ac:dyDescent="0.2">
      <c r="D103" s="63"/>
      <c r="E103" s="63"/>
      <c r="F103" s="63"/>
      <c r="G103" s="413"/>
    </row>
    <row r="104" spans="1:7" s="227" customFormat="1" x14ac:dyDescent="0.2">
      <c r="G104" s="413"/>
    </row>
    <row r="105" spans="1:7" s="227" customFormat="1" x14ac:dyDescent="0.2">
      <c r="G105" s="413"/>
    </row>
    <row r="106" spans="1:7" s="227" customFormat="1" x14ac:dyDescent="0.2">
      <c r="G106" s="413"/>
    </row>
    <row r="107" spans="1:7" s="227" customFormat="1" x14ac:dyDescent="0.2">
      <c r="G107" s="413"/>
    </row>
    <row r="108" spans="1:7" s="227" customFormat="1" x14ac:dyDescent="0.2">
      <c r="G108" s="413"/>
    </row>
    <row r="109" spans="1:7" s="227" customFormat="1" x14ac:dyDescent="0.2">
      <c r="G109" s="413"/>
    </row>
    <row r="110" spans="1:7" s="227" customFormat="1" x14ac:dyDescent="0.2">
      <c r="G110" s="413"/>
    </row>
    <row r="111" spans="1:7" s="227" customFormat="1" x14ac:dyDescent="0.2">
      <c r="G111" s="413"/>
    </row>
    <row r="112" spans="1:7" s="227" customFormat="1" x14ac:dyDescent="0.2">
      <c r="G112" s="413"/>
    </row>
    <row r="113" spans="7:7" s="227" customFormat="1" x14ac:dyDescent="0.2">
      <c r="G113" s="413"/>
    </row>
    <row r="114" spans="7:7" s="227" customFormat="1" x14ac:dyDescent="0.2">
      <c r="G114" s="413"/>
    </row>
    <row r="115" spans="7:7" s="227" customFormat="1" x14ac:dyDescent="0.2">
      <c r="G115" s="413"/>
    </row>
    <row r="116" spans="7:7" s="227" customFormat="1" x14ac:dyDescent="0.2">
      <c r="G116" s="413"/>
    </row>
    <row r="117" spans="7:7" s="227" customFormat="1" x14ac:dyDescent="0.2">
      <c r="G117" s="413"/>
    </row>
    <row r="118" spans="7:7" s="227" customFormat="1" x14ac:dyDescent="0.2">
      <c r="G118" s="413"/>
    </row>
    <row r="119" spans="7:7" s="227" customFormat="1" x14ac:dyDescent="0.2">
      <c r="G119" s="413"/>
    </row>
    <row r="120" spans="7:7" s="227" customFormat="1" x14ac:dyDescent="0.2">
      <c r="G120" s="413"/>
    </row>
    <row r="121" spans="7:7" s="227" customFormat="1" x14ac:dyDescent="0.2">
      <c r="G121" s="413"/>
    </row>
    <row r="122" spans="7:7" s="227" customFormat="1" x14ac:dyDescent="0.2">
      <c r="G122" s="413"/>
    </row>
    <row r="123" spans="7:7" s="227" customFormat="1" x14ac:dyDescent="0.2">
      <c r="G123" s="413"/>
    </row>
    <row r="124" spans="7:7" s="227" customFormat="1" x14ac:dyDescent="0.2">
      <c r="G124" s="413"/>
    </row>
    <row r="125" spans="7:7" s="227" customFormat="1" x14ac:dyDescent="0.2">
      <c r="G125" s="413"/>
    </row>
    <row r="126" spans="7:7" s="227" customFormat="1" x14ac:dyDescent="0.2">
      <c r="G126" s="413"/>
    </row>
    <row r="127" spans="7:7" s="227" customFormat="1" x14ac:dyDescent="0.2">
      <c r="G127" s="413"/>
    </row>
    <row r="128" spans="7:7" s="227" customFormat="1" x14ac:dyDescent="0.2">
      <c r="G128" s="413"/>
    </row>
    <row r="129" spans="7:7" s="227" customFormat="1" x14ac:dyDescent="0.2">
      <c r="G129" s="413"/>
    </row>
    <row r="130" spans="7:7" s="227" customFormat="1" x14ac:dyDescent="0.2">
      <c r="G130" s="413"/>
    </row>
    <row r="131" spans="7:7" s="227" customFormat="1" x14ac:dyDescent="0.2">
      <c r="G131" s="413"/>
    </row>
    <row r="132" spans="7:7" s="227" customFormat="1" x14ac:dyDescent="0.2">
      <c r="G132" s="413"/>
    </row>
    <row r="133" spans="7:7" s="227" customFormat="1" x14ac:dyDescent="0.2">
      <c r="G133" s="413"/>
    </row>
    <row r="134" spans="7:7" s="227" customFormat="1" x14ac:dyDescent="0.2">
      <c r="G134" s="413"/>
    </row>
    <row r="135" spans="7:7" s="227" customFormat="1" x14ac:dyDescent="0.2">
      <c r="G135" s="413"/>
    </row>
    <row r="136" spans="7:7" s="227" customFormat="1" x14ac:dyDescent="0.2">
      <c r="G136" s="413"/>
    </row>
    <row r="137" spans="7:7" s="227" customFormat="1" x14ac:dyDescent="0.2">
      <c r="G137" s="413"/>
    </row>
    <row r="138" spans="7:7" s="227" customFormat="1" x14ac:dyDescent="0.2">
      <c r="G138" s="413"/>
    </row>
    <row r="139" spans="7:7" s="227" customFormat="1" x14ac:dyDescent="0.2">
      <c r="G139" s="413"/>
    </row>
    <row r="140" spans="7:7" s="227" customFormat="1" x14ac:dyDescent="0.2">
      <c r="G140" s="413"/>
    </row>
    <row r="141" spans="7:7" s="227" customFormat="1" x14ac:dyDescent="0.2">
      <c r="G141" s="413"/>
    </row>
    <row r="142" spans="7:7" s="227" customFormat="1" x14ac:dyDescent="0.2">
      <c r="G142" s="413"/>
    </row>
    <row r="143" spans="7:7" s="227" customFormat="1" x14ac:dyDescent="0.2">
      <c r="G143" s="413"/>
    </row>
    <row r="144" spans="7:7" s="227" customFormat="1" x14ac:dyDescent="0.2">
      <c r="G144" s="413"/>
    </row>
    <row r="145" spans="7:7" s="227" customFormat="1" x14ac:dyDescent="0.2">
      <c r="G145" s="413"/>
    </row>
    <row r="146" spans="7:7" s="227" customFormat="1" x14ac:dyDescent="0.2">
      <c r="G146" s="413"/>
    </row>
    <row r="147" spans="7:7" s="227" customFormat="1" x14ac:dyDescent="0.2">
      <c r="G147" s="413"/>
    </row>
    <row r="148" spans="7:7" s="227" customFormat="1" x14ac:dyDescent="0.2">
      <c r="G148" s="413"/>
    </row>
    <row r="149" spans="7:7" s="227" customFormat="1" x14ac:dyDescent="0.2">
      <c r="G149" s="413"/>
    </row>
    <row r="150" spans="7:7" s="227" customFormat="1" x14ac:dyDescent="0.2">
      <c r="G150" s="413"/>
    </row>
    <row r="151" spans="7:7" s="227" customFormat="1" x14ac:dyDescent="0.2">
      <c r="G151" s="413"/>
    </row>
    <row r="152" spans="7:7" s="227" customFormat="1" x14ac:dyDescent="0.2">
      <c r="G152" s="413"/>
    </row>
    <row r="153" spans="7:7" s="227" customFormat="1" x14ac:dyDescent="0.2">
      <c r="G153" s="413"/>
    </row>
    <row r="154" spans="7:7" s="227" customFormat="1" x14ac:dyDescent="0.2">
      <c r="G154" s="413"/>
    </row>
    <row r="155" spans="7:7" s="227" customFormat="1" x14ac:dyDescent="0.2">
      <c r="G155" s="413"/>
    </row>
    <row r="156" spans="7:7" s="227" customFormat="1" x14ac:dyDescent="0.2">
      <c r="G156" s="413"/>
    </row>
    <row r="157" spans="7:7" s="227" customFormat="1" x14ac:dyDescent="0.2">
      <c r="G157" s="413"/>
    </row>
    <row r="158" spans="7:7" s="227" customFormat="1" x14ac:dyDescent="0.2">
      <c r="G158" s="413"/>
    </row>
    <row r="159" spans="7:7" s="227" customFormat="1" x14ac:dyDescent="0.2">
      <c r="G159" s="413"/>
    </row>
    <row r="160" spans="7:7" s="227" customFormat="1" x14ac:dyDescent="0.2">
      <c r="G160" s="413"/>
    </row>
    <row r="161" spans="7:7" s="227" customFormat="1" x14ac:dyDescent="0.2">
      <c r="G161" s="413"/>
    </row>
    <row r="162" spans="7:7" s="227" customFormat="1" x14ac:dyDescent="0.2">
      <c r="G162" s="413"/>
    </row>
    <row r="163" spans="7:7" s="227" customFormat="1" x14ac:dyDescent="0.2">
      <c r="G163" s="413"/>
    </row>
    <row r="164" spans="7:7" s="227" customFormat="1" x14ac:dyDescent="0.2">
      <c r="G164" s="413"/>
    </row>
    <row r="165" spans="7:7" s="227" customFormat="1" x14ac:dyDescent="0.2">
      <c r="G165" s="413"/>
    </row>
    <row r="166" spans="7:7" s="227" customFormat="1" x14ac:dyDescent="0.2">
      <c r="G166" s="413"/>
    </row>
    <row r="167" spans="7:7" s="227" customFormat="1" x14ac:dyDescent="0.2">
      <c r="G167" s="413"/>
    </row>
    <row r="168" spans="7:7" s="227" customFormat="1" x14ac:dyDescent="0.2">
      <c r="G168" s="413"/>
    </row>
    <row r="169" spans="7:7" s="227" customFormat="1" x14ac:dyDescent="0.2">
      <c r="G169" s="413"/>
    </row>
    <row r="170" spans="7:7" s="227" customFormat="1" x14ac:dyDescent="0.2">
      <c r="G170" s="413"/>
    </row>
    <row r="171" spans="7:7" s="227" customFormat="1" x14ac:dyDescent="0.2">
      <c r="G171" s="413"/>
    </row>
    <row r="172" spans="7:7" s="227" customFormat="1" x14ac:dyDescent="0.2">
      <c r="G172" s="413"/>
    </row>
    <row r="173" spans="7:7" s="227" customFormat="1" x14ac:dyDescent="0.2">
      <c r="G173" s="413"/>
    </row>
    <row r="174" spans="7:7" s="227" customFormat="1" x14ac:dyDescent="0.2">
      <c r="G174" s="413"/>
    </row>
    <row r="175" spans="7:7" s="227" customFormat="1" x14ac:dyDescent="0.2">
      <c r="G175" s="413"/>
    </row>
    <row r="176" spans="7:7" s="227" customFormat="1" x14ac:dyDescent="0.2">
      <c r="G176" s="413"/>
    </row>
    <row r="177" spans="7:7" s="227" customFormat="1" x14ac:dyDescent="0.2">
      <c r="G177" s="413"/>
    </row>
    <row r="178" spans="7:7" s="227" customFormat="1" x14ac:dyDescent="0.2">
      <c r="G178" s="413"/>
    </row>
    <row r="179" spans="7:7" s="227" customFormat="1" x14ac:dyDescent="0.2">
      <c r="G179" s="413"/>
    </row>
    <row r="180" spans="7:7" s="227" customFormat="1" x14ac:dyDescent="0.2">
      <c r="G180" s="413"/>
    </row>
    <row r="181" spans="7:7" s="227" customFormat="1" x14ac:dyDescent="0.2">
      <c r="G181" s="413"/>
    </row>
    <row r="182" spans="7:7" s="227" customFormat="1" x14ac:dyDescent="0.2">
      <c r="G182" s="413"/>
    </row>
    <row r="183" spans="7:7" s="227" customFormat="1" x14ac:dyDescent="0.2">
      <c r="G183" s="413"/>
    </row>
    <row r="184" spans="7:7" s="227" customFormat="1" x14ac:dyDescent="0.2">
      <c r="G184" s="413"/>
    </row>
    <row r="185" spans="7:7" s="227" customFormat="1" x14ac:dyDescent="0.2">
      <c r="G185" s="413"/>
    </row>
    <row r="186" spans="7:7" s="227" customFormat="1" x14ac:dyDescent="0.2">
      <c r="G186" s="413"/>
    </row>
    <row r="187" spans="7:7" s="227" customFormat="1" x14ac:dyDescent="0.2">
      <c r="G187" s="413"/>
    </row>
    <row r="188" spans="7:7" s="227" customFormat="1" x14ac:dyDescent="0.2">
      <c r="G188" s="413"/>
    </row>
    <row r="189" spans="7:7" s="227" customFormat="1" x14ac:dyDescent="0.2">
      <c r="G189" s="413"/>
    </row>
    <row r="190" spans="7:7" s="227" customFormat="1" x14ac:dyDescent="0.2">
      <c r="G190" s="413"/>
    </row>
    <row r="191" spans="7:7" s="227" customFormat="1" x14ac:dyDescent="0.2">
      <c r="G191" s="413"/>
    </row>
    <row r="192" spans="7:7" s="227" customFormat="1" x14ac:dyDescent="0.2">
      <c r="G192" s="413"/>
    </row>
    <row r="193" spans="7:7" s="227" customFormat="1" x14ac:dyDescent="0.2">
      <c r="G193" s="413"/>
    </row>
    <row r="194" spans="7:7" s="227" customFormat="1" x14ac:dyDescent="0.2">
      <c r="G194" s="413"/>
    </row>
    <row r="195" spans="7:7" s="227" customFormat="1" x14ac:dyDescent="0.2">
      <c r="G195" s="413"/>
    </row>
    <row r="196" spans="7:7" s="227" customFormat="1" x14ac:dyDescent="0.2">
      <c r="G196" s="413"/>
    </row>
    <row r="197" spans="7:7" s="227" customFormat="1" x14ac:dyDescent="0.2">
      <c r="G197" s="413"/>
    </row>
    <row r="198" spans="7:7" s="227" customFormat="1" x14ac:dyDescent="0.2">
      <c r="G198" s="413"/>
    </row>
    <row r="199" spans="7:7" s="227" customFormat="1" x14ac:dyDescent="0.2">
      <c r="G199" s="413"/>
    </row>
    <row r="200" spans="7:7" s="227" customFormat="1" x14ac:dyDescent="0.2">
      <c r="G200" s="413"/>
    </row>
    <row r="201" spans="7:7" s="227" customFormat="1" x14ac:dyDescent="0.2">
      <c r="G201" s="413"/>
    </row>
    <row r="202" spans="7:7" s="227" customFormat="1" x14ac:dyDescent="0.2">
      <c r="G202" s="413"/>
    </row>
    <row r="203" spans="7:7" s="227" customFormat="1" x14ac:dyDescent="0.2">
      <c r="G203" s="413"/>
    </row>
    <row r="204" spans="7:7" s="227" customFormat="1" x14ac:dyDescent="0.2">
      <c r="G204" s="413"/>
    </row>
    <row r="205" spans="7:7" s="227" customFormat="1" x14ac:dyDescent="0.2">
      <c r="G205" s="413"/>
    </row>
    <row r="206" spans="7:7" s="227" customFormat="1" x14ac:dyDescent="0.2">
      <c r="G206" s="413"/>
    </row>
    <row r="207" spans="7:7" s="227" customFormat="1" x14ac:dyDescent="0.2">
      <c r="G207" s="413"/>
    </row>
    <row r="208" spans="7:7" s="227" customFormat="1" x14ac:dyDescent="0.2">
      <c r="G208" s="413"/>
    </row>
    <row r="209" spans="7:7" s="227" customFormat="1" x14ac:dyDescent="0.2">
      <c r="G209" s="413"/>
    </row>
    <row r="210" spans="7:7" s="227" customFormat="1" x14ac:dyDescent="0.2">
      <c r="G210" s="413"/>
    </row>
    <row r="211" spans="7:7" s="227" customFormat="1" x14ac:dyDescent="0.2">
      <c r="G211" s="413"/>
    </row>
    <row r="212" spans="7:7" s="227" customFormat="1" x14ac:dyDescent="0.2">
      <c r="G212" s="413"/>
    </row>
    <row r="213" spans="7:7" s="227" customFormat="1" x14ac:dyDescent="0.2">
      <c r="G213" s="413"/>
    </row>
    <row r="214" spans="7:7" s="227" customFormat="1" x14ac:dyDescent="0.2">
      <c r="G214" s="413"/>
    </row>
    <row r="215" spans="7:7" s="227" customFormat="1" x14ac:dyDescent="0.2">
      <c r="G215" s="413"/>
    </row>
    <row r="216" spans="7:7" s="227" customFormat="1" x14ac:dyDescent="0.2">
      <c r="G216" s="413"/>
    </row>
    <row r="217" spans="7:7" s="227" customFormat="1" x14ac:dyDescent="0.2">
      <c r="G217" s="413"/>
    </row>
    <row r="218" spans="7:7" s="227" customFormat="1" x14ac:dyDescent="0.2">
      <c r="G218" s="413"/>
    </row>
    <row r="219" spans="7:7" s="227" customFormat="1" x14ac:dyDescent="0.2">
      <c r="G219" s="413"/>
    </row>
    <row r="220" spans="7:7" s="227" customFormat="1" x14ac:dyDescent="0.2">
      <c r="G220" s="413"/>
    </row>
    <row r="221" spans="7:7" s="227" customFormat="1" x14ac:dyDescent="0.2">
      <c r="G221" s="413"/>
    </row>
    <row r="222" spans="7:7" s="227" customFormat="1" x14ac:dyDescent="0.2">
      <c r="G222" s="413"/>
    </row>
    <row r="223" spans="7:7" s="227" customFormat="1" x14ac:dyDescent="0.2">
      <c r="G223" s="413"/>
    </row>
    <row r="224" spans="7:7" s="227" customFormat="1" x14ac:dyDescent="0.2">
      <c r="G224" s="413"/>
    </row>
    <row r="225" spans="7:7" s="227" customFormat="1" x14ac:dyDescent="0.2">
      <c r="G225" s="413"/>
    </row>
    <row r="226" spans="7:7" s="227" customFormat="1" x14ac:dyDescent="0.2">
      <c r="G226" s="413"/>
    </row>
    <row r="227" spans="7:7" s="227" customFormat="1" x14ac:dyDescent="0.2">
      <c r="G227" s="413"/>
    </row>
    <row r="228" spans="7:7" s="227" customFormat="1" x14ac:dyDescent="0.2">
      <c r="G228" s="413"/>
    </row>
    <row r="229" spans="7:7" s="227" customFormat="1" x14ac:dyDescent="0.2">
      <c r="G229" s="413"/>
    </row>
    <row r="230" spans="7:7" s="227" customFormat="1" x14ac:dyDescent="0.2">
      <c r="G230" s="413"/>
    </row>
    <row r="231" spans="7:7" s="227" customFormat="1" x14ac:dyDescent="0.2">
      <c r="G231" s="413"/>
    </row>
    <row r="232" spans="7:7" s="227" customFormat="1" x14ac:dyDescent="0.2">
      <c r="G232" s="413"/>
    </row>
    <row r="233" spans="7:7" s="227" customFormat="1" x14ac:dyDescent="0.2">
      <c r="G233" s="413"/>
    </row>
    <row r="234" spans="7:7" s="227" customFormat="1" x14ac:dyDescent="0.2">
      <c r="G234" s="413"/>
    </row>
    <row r="235" spans="7:7" s="227" customFormat="1" x14ac:dyDescent="0.2">
      <c r="G235" s="413"/>
    </row>
    <row r="236" spans="7:7" s="227" customFormat="1" x14ac:dyDescent="0.2">
      <c r="G236" s="413"/>
    </row>
    <row r="237" spans="7:7" s="227" customFormat="1" x14ac:dyDescent="0.2">
      <c r="G237" s="413"/>
    </row>
    <row r="238" spans="7:7" s="227" customFormat="1" x14ac:dyDescent="0.2">
      <c r="G238" s="413"/>
    </row>
    <row r="239" spans="7:7" s="227" customFormat="1" x14ac:dyDescent="0.2">
      <c r="G239" s="413"/>
    </row>
    <row r="240" spans="7:7" s="227" customFormat="1" x14ac:dyDescent="0.2">
      <c r="G240" s="413"/>
    </row>
    <row r="241" spans="7:7" s="227" customFormat="1" x14ac:dyDescent="0.2">
      <c r="G241" s="413"/>
    </row>
    <row r="242" spans="7:7" s="227" customFormat="1" x14ac:dyDescent="0.2">
      <c r="G242" s="413"/>
    </row>
    <row r="243" spans="7:7" s="227" customFormat="1" x14ac:dyDescent="0.2">
      <c r="G243" s="413"/>
    </row>
    <row r="244" spans="7:7" s="227" customFormat="1" x14ac:dyDescent="0.2">
      <c r="G244" s="413"/>
    </row>
    <row r="245" spans="7:7" s="227" customFormat="1" x14ac:dyDescent="0.2">
      <c r="G245" s="413"/>
    </row>
    <row r="246" spans="7:7" s="227" customFormat="1" x14ac:dyDescent="0.2">
      <c r="G246" s="413"/>
    </row>
    <row r="247" spans="7:7" s="227" customFormat="1" x14ac:dyDescent="0.2">
      <c r="G247" s="413"/>
    </row>
    <row r="248" spans="7:7" s="227" customFormat="1" x14ac:dyDescent="0.2">
      <c r="G248" s="413"/>
    </row>
    <row r="249" spans="7:7" s="227" customFormat="1" x14ac:dyDescent="0.2">
      <c r="G249" s="413"/>
    </row>
    <row r="250" spans="7:7" s="227" customFormat="1" x14ac:dyDescent="0.2">
      <c r="G250" s="413"/>
    </row>
    <row r="251" spans="7:7" s="227" customFormat="1" x14ac:dyDescent="0.2">
      <c r="G251" s="413"/>
    </row>
    <row r="252" spans="7:7" s="227" customFormat="1" x14ac:dyDescent="0.2">
      <c r="G252" s="413"/>
    </row>
    <row r="253" spans="7:7" s="227" customFormat="1" x14ac:dyDescent="0.2">
      <c r="G253" s="413"/>
    </row>
    <row r="254" spans="7:7" s="227" customFormat="1" x14ac:dyDescent="0.2">
      <c r="G254" s="413"/>
    </row>
    <row r="255" spans="7:7" s="227" customFormat="1" x14ac:dyDescent="0.2">
      <c r="G255" s="413"/>
    </row>
    <row r="256" spans="7:7" s="227" customFormat="1" x14ac:dyDescent="0.2">
      <c r="G256" s="413"/>
    </row>
    <row r="257" spans="7:7" s="227" customFormat="1" x14ac:dyDescent="0.2">
      <c r="G257" s="413"/>
    </row>
    <row r="258" spans="7:7" s="227" customFormat="1" x14ac:dyDescent="0.2">
      <c r="G258" s="413"/>
    </row>
    <row r="259" spans="7:7" s="227" customFormat="1" x14ac:dyDescent="0.2">
      <c r="G259" s="413"/>
    </row>
    <row r="260" spans="7:7" s="227" customFormat="1" x14ac:dyDescent="0.2">
      <c r="G260" s="413"/>
    </row>
    <row r="261" spans="7:7" s="227" customFormat="1" x14ac:dyDescent="0.2">
      <c r="G261" s="413"/>
    </row>
    <row r="262" spans="7:7" s="227" customFormat="1" x14ac:dyDescent="0.2">
      <c r="G262" s="413"/>
    </row>
    <row r="263" spans="7:7" s="227" customFormat="1" x14ac:dyDescent="0.2">
      <c r="G263" s="413"/>
    </row>
    <row r="264" spans="7:7" s="227" customFormat="1" x14ac:dyDescent="0.2">
      <c r="G264" s="413"/>
    </row>
    <row r="265" spans="7:7" s="227" customFormat="1" x14ac:dyDescent="0.2">
      <c r="G265" s="413"/>
    </row>
    <row r="266" spans="7:7" s="227" customFormat="1" x14ac:dyDescent="0.2">
      <c r="G266" s="413"/>
    </row>
    <row r="267" spans="7:7" s="227" customFormat="1" x14ac:dyDescent="0.2">
      <c r="G267" s="413"/>
    </row>
    <row r="268" spans="7:7" s="227" customFormat="1" x14ac:dyDescent="0.2">
      <c r="G268" s="413"/>
    </row>
    <row r="269" spans="7:7" s="227" customFormat="1" x14ac:dyDescent="0.2">
      <c r="G269" s="413"/>
    </row>
    <row r="270" spans="7:7" s="227" customFormat="1" x14ac:dyDescent="0.2">
      <c r="G270" s="413"/>
    </row>
    <row r="271" spans="7:7" s="227" customFormat="1" x14ac:dyDescent="0.2">
      <c r="G271" s="413"/>
    </row>
    <row r="272" spans="7:7" s="227" customFormat="1" x14ac:dyDescent="0.2">
      <c r="G272" s="413"/>
    </row>
    <row r="273" spans="7:7" s="227" customFormat="1" x14ac:dyDescent="0.2">
      <c r="G273" s="413"/>
    </row>
    <row r="274" spans="7:7" s="227" customFormat="1" x14ac:dyDescent="0.2">
      <c r="G274" s="413"/>
    </row>
    <row r="275" spans="7:7" s="227" customFormat="1" x14ac:dyDescent="0.2">
      <c r="G275" s="413"/>
    </row>
    <row r="276" spans="7:7" s="227" customFormat="1" x14ac:dyDescent="0.2">
      <c r="G276" s="413"/>
    </row>
    <row r="277" spans="7:7" s="227" customFormat="1" x14ac:dyDescent="0.2">
      <c r="G277" s="413"/>
    </row>
    <row r="278" spans="7:7" s="227" customFormat="1" x14ac:dyDescent="0.2">
      <c r="G278" s="413"/>
    </row>
    <row r="279" spans="7:7" s="227" customFormat="1" x14ac:dyDescent="0.2">
      <c r="G279" s="413"/>
    </row>
    <row r="280" spans="7:7" s="227" customFormat="1" x14ac:dyDescent="0.2">
      <c r="G280" s="413"/>
    </row>
    <row r="281" spans="7:7" s="227" customFormat="1" x14ac:dyDescent="0.2">
      <c r="G281" s="413"/>
    </row>
    <row r="282" spans="7:7" s="227" customFormat="1" x14ac:dyDescent="0.2">
      <c r="G282" s="413"/>
    </row>
    <row r="283" spans="7:7" s="227" customFormat="1" x14ac:dyDescent="0.2">
      <c r="G283" s="413"/>
    </row>
    <row r="284" spans="7:7" s="227" customFormat="1" x14ac:dyDescent="0.2">
      <c r="G284" s="413"/>
    </row>
    <row r="285" spans="7:7" s="227" customFormat="1" x14ac:dyDescent="0.2">
      <c r="G285" s="413"/>
    </row>
    <row r="286" spans="7:7" s="227" customFormat="1" x14ac:dyDescent="0.2">
      <c r="G286" s="413"/>
    </row>
    <row r="287" spans="7:7" s="227" customFormat="1" x14ac:dyDescent="0.2">
      <c r="G287" s="413"/>
    </row>
    <row r="288" spans="7:7" s="227" customFormat="1" x14ac:dyDescent="0.2">
      <c r="G288" s="413"/>
    </row>
    <row r="289" spans="7:7" s="227" customFormat="1" x14ac:dyDescent="0.2">
      <c r="G289" s="413"/>
    </row>
    <row r="290" spans="7:7" s="227" customFormat="1" x14ac:dyDescent="0.2">
      <c r="G290" s="413"/>
    </row>
    <row r="291" spans="7:7" s="227" customFormat="1" x14ac:dyDescent="0.2">
      <c r="G291" s="413"/>
    </row>
    <row r="292" spans="7:7" s="227" customFormat="1" x14ac:dyDescent="0.2">
      <c r="G292" s="413"/>
    </row>
    <row r="293" spans="7:7" s="227" customFormat="1" x14ac:dyDescent="0.2">
      <c r="G293" s="413"/>
    </row>
    <row r="294" spans="7:7" s="227" customFormat="1" x14ac:dyDescent="0.2">
      <c r="G294" s="413"/>
    </row>
    <row r="295" spans="7:7" s="227" customFormat="1" x14ac:dyDescent="0.2">
      <c r="G295" s="413"/>
    </row>
    <row r="296" spans="7:7" s="227" customFormat="1" x14ac:dyDescent="0.2">
      <c r="G296" s="413"/>
    </row>
    <row r="297" spans="7:7" s="227" customFormat="1" x14ac:dyDescent="0.2">
      <c r="G297" s="413"/>
    </row>
    <row r="298" spans="7:7" s="227" customFormat="1" x14ac:dyDescent="0.2">
      <c r="G298" s="413"/>
    </row>
    <row r="299" spans="7:7" s="227" customFormat="1" x14ac:dyDescent="0.2">
      <c r="G299" s="413"/>
    </row>
    <row r="300" spans="7:7" s="227" customFormat="1" x14ac:dyDescent="0.2">
      <c r="G300" s="413"/>
    </row>
    <row r="301" spans="7:7" s="227" customFormat="1" x14ac:dyDescent="0.2">
      <c r="G301" s="413"/>
    </row>
    <row r="302" spans="7:7" s="227" customFormat="1" x14ac:dyDescent="0.2">
      <c r="G302" s="413"/>
    </row>
    <row r="303" spans="7:7" s="227" customFormat="1" x14ac:dyDescent="0.2">
      <c r="G303" s="413"/>
    </row>
    <row r="304" spans="7:7" s="227" customFormat="1" x14ac:dyDescent="0.2">
      <c r="G304" s="413"/>
    </row>
    <row r="305" spans="7:7" s="227" customFormat="1" x14ac:dyDescent="0.2">
      <c r="G305" s="413"/>
    </row>
    <row r="306" spans="7:7" s="227" customFormat="1" x14ac:dyDescent="0.2">
      <c r="G306" s="413"/>
    </row>
    <row r="307" spans="7:7" s="227" customFormat="1" x14ac:dyDescent="0.2">
      <c r="G307" s="413"/>
    </row>
    <row r="308" spans="7:7" s="227" customFormat="1" x14ac:dyDescent="0.2">
      <c r="G308" s="413"/>
    </row>
    <row r="309" spans="7:7" s="227" customFormat="1" x14ac:dyDescent="0.2">
      <c r="G309" s="413"/>
    </row>
    <row r="310" spans="7:7" s="227" customFormat="1" x14ac:dyDescent="0.2">
      <c r="G310" s="413"/>
    </row>
    <row r="311" spans="7:7" s="227" customFormat="1" x14ac:dyDescent="0.2">
      <c r="G311" s="413"/>
    </row>
    <row r="312" spans="7:7" s="227" customFormat="1" x14ac:dyDescent="0.2">
      <c r="G312" s="413"/>
    </row>
    <row r="313" spans="7:7" s="227" customFormat="1" x14ac:dyDescent="0.2">
      <c r="G313" s="413"/>
    </row>
    <row r="314" spans="7:7" s="227" customFormat="1" x14ac:dyDescent="0.2">
      <c r="G314" s="413"/>
    </row>
    <row r="315" spans="7:7" s="227" customFormat="1" x14ac:dyDescent="0.2">
      <c r="G315" s="413"/>
    </row>
    <row r="316" spans="7:7" s="227" customFormat="1" x14ac:dyDescent="0.2">
      <c r="G316" s="413"/>
    </row>
    <row r="317" spans="7:7" s="227" customFormat="1" x14ac:dyDescent="0.2">
      <c r="G317" s="413"/>
    </row>
    <row r="318" spans="7:7" s="227" customFormat="1" x14ac:dyDescent="0.2">
      <c r="G318" s="413"/>
    </row>
    <row r="319" spans="7:7" s="227" customFormat="1" x14ac:dyDescent="0.2">
      <c r="G319" s="413"/>
    </row>
    <row r="320" spans="7:7" s="227" customFormat="1" x14ac:dyDescent="0.2">
      <c r="G320" s="413"/>
    </row>
    <row r="321" spans="7:7" s="227" customFormat="1" x14ac:dyDescent="0.2">
      <c r="G321" s="413"/>
    </row>
    <row r="322" spans="7:7" s="227" customFormat="1" x14ac:dyDescent="0.2">
      <c r="G322" s="413"/>
    </row>
    <row r="323" spans="7:7" s="227" customFormat="1" x14ac:dyDescent="0.2">
      <c r="G323" s="413"/>
    </row>
    <row r="324" spans="7:7" s="227" customFormat="1" x14ac:dyDescent="0.2">
      <c r="G324" s="413"/>
    </row>
    <row r="325" spans="7:7" s="227" customFormat="1" x14ac:dyDescent="0.2">
      <c r="G325" s="413"/>
    </row>
    <row r="326" spans="7:7" s="227" customFormat="1" x14ac:dyDescent="0.2">
      <c r="G326" s="413"/>
    </row>
    <row r="327" spans="7:7" s="227" customFormat="1" x14ac:dyDescent="0.2">
      <c r="G327" s="413"/>
    </row>
    <row r="328" spans="7:7" s="227" customFormat="1" x14ac:dyDescent="0.2">
      <c r="G328" s="413"/>
    </row>
    <row r="329" spans="7:7" s="227" customFormat="1" x14ac:dyDescent="0.2">
      <c r="G329" s="413"/>
    </row>
    <row r="330" spans="7:7" s="227" customFormat="1" x14ac:dyDescent="0.2">
      <c r="G330" s="413"/>
    </row>
    <row r="331" spans="7:7" s="227" customFormat="1" x14ac:dyDescent="0.2">
      <c r="G331" s="413"/>
    </row>
    <row r="332" spans="7:7" s="227" customFormat="1" x14ac:dyDescent="0.2">
      <c r="G332" s="413"/>
    </row>
    <row r="333" spans="7:7" s="227" customFormat="1" x14ac:dyDescent="0.2">
      <c r="G333" s="413"/>
    </row>
    <row r="334" spans="7:7" s="227" customFormat="1" x14ac:dyDescent="0.2">
      <c r="G334" s="413"/>
    </row>
    <row r="335" spans="7:7" s="227" customFormat="1" x14ac:dyDescent="0.2">
      <c r="G335" s="413"/>
    </row>
    <row r="336" spans="7:7" s="227" customFormat="1" x14ac:dyDescent="0.2">
      <c r="G336" s="413"/>
    </row>
    <row r="337" spans="7:7" s="227" customFormat="1" x14ac:dyDescent="0.2">
      <c r="G337" s="413"/>
    </row>
    <row r="338" spans="7:7" s="227" customFormat="1" x14ac:dyDescent="0.2">
      <c r="G338" s="413"/>
    </row>
    <row r="339" spans="7:7" s="227" customFormat="1" x14ac:dyDescent="0.2">
      <c r="G339" s="413"/>
    </row>
    <row r="340" spans="7:7" s="227" customFormat="1" x14ac:dyDescent="0.2">
      <c r="G340" s="413"/>
    </row>
    <row r="341" spans="7:7" s="227" customFormat="1" x14ac:dyDescent="0.2">
      <c r="G341" s="413"/>
    </row>
    <row r="342" spans="7:7" s="227" customFormat="1" x14ac:dyDescent="0.2">
      <c r="G342" s="413"/>
    </row>
    <row r="343" spans="7:7" s="227" customFormat="1" x14ac:dyDescent="0.2">
      <c r="G343" s="413"/>
    </row>
    <row r="344" spans="7:7" s="227" customFormat="1" x14ac:dyDescent="0.2">
      <c r="G344" s="413"/>
    </row>
    <row r="345" spans="7:7" s="227" customFormat="1" x14ac:dyDescent="0.2">
      <c r="G345" s="413"/>
    </row>
    <row r="346" spans="7:7" s="227" customFormat="1" x14ac:dyDescent="0.2">
      <c r="G346" s="413"/>
    </row>
    <row r="347" spans="7:7" s="227" customFormat="1" x14ac:dyDescent="0.2">
      <c r="G347" s="413"/>
    </row>
    <row r="348" spans="7:7" s="227" customFormat="1" x14ac:dyDescent="0.2">
      <c r="G348" s="413"/>
    </row>
    <row r="349" spans="7:7" s="227" customFormat="1" x14ac:dyDescent="0.2">
      <c r="G349" s="413"/>
    </row>
    <row r="350" spans="7:7" s="227" customFormat="1" x14ac:dyDescent="0.2">
      <c r="G350" s="413"/>
    </row>
    <row r="351" spans="7:7" s="227" customFormat="1" x14ac:dyDescent="0.2">
      <c r="G351" s="413"/>
    </row>
    <row r="352" spans="7:7" s="227" customFormat="1" x14ac:dyDescent="0.2">
      <c r="G352" s="413"/>
    </row>
    <row r="353" spans="7:7" s="227" customFormat="1" x14ac:dyDescent="0.2">
      <c r="G353" s="413"/>
    </row>
    <row r="354" spans="7:7" s="227" customFormat="1" x14ac:dyDescent="0.2">
      <c r="G354" s="413"/>
    </row>
    <row r="355" spans="7:7" s="227" customFormat="1" x14ac:dyDescent="0.2">
      <c r="G355" s="413"/>
    </row>
    <row r="356" spans="7:7" s="227" customFormat="1" x14ac:dyDescent="0.2">
      <c r="G356" s="413"/>
    </row>
    <row r="357" spans="7:7" s="227" customFormat="1" x14ac:dyDescent="0.2">
      <c r="G357" s="413"/>
    </row>
    <row r="358" spans="7:7" s="227" customFormat="1" x14ac:dyDescent="0.2">
      <c r="G358" s="413"/>
    </row>
    <row r="359" spans="7:7" s="227" customFormat="1" x14ac:dyDescent="0.2">
      <c r="G359" s="413"/>
    </row>
    <row r="360" spans="7:7" s="227" customFormat="1" x14ac:dyDescent="0.2">
      <c r="G360" s="413"/>
    </row>
    <row r="361" spans="7:7" s="227" customFormat="1" x14ac:dyDescent="0.2">
      <c r="G361" s="413"/>
    </row>
    <row r="362" spans="7:7" s="227" customFormat="1" x14ac:dyDescent="0.2">
      <c r="G362" s="413"/>
    </row>
    <row r="363" spans="7:7" s="227" customFormat="1" x14ac:dyDescent="0.2">
      <c r="G363" s="413"/>
    </row>
    <row r="364" spans="7:7" s="227" customFormat="1" x14ac:dyDescent="0.2">
      <c r="G364" s="413"/>
    </row>
    <row r="365" spans="7:7" s="227" customFormat="1" x14ac:dyDescent="0.2">
      <c r="G365" s="413"/>
    </row>
    <row r="366" spans="7:7" s="227" customFormat="1" x14ac:dyDescent="0.2">
      <c r="G366" s="413"/>
    </row>
    <row r="367" spans="7:7" s="227" customFormat="1" x14ac:dyDescent="0.2">
      <c r="G367" s="413"/>
    </row>
    <row r="368" spans="7:7" s="227" customFormat="1" x14ac:dyDescent="0.2">
      <c r="G368" s="413"/>
    </row>
    <row r="369" spans="7:7" s="227" customFormat="1" x14ac:dyDescent="0.2">
      <c r="G369" s="413"/>
    </row>
    <row r="370" spans="7:7" s="227" customFormat="1" x14ac:dyDescent="0.2">
      <c r="G370" s="413"/>
    </row>
    <row r="371" spans="7:7" s="227" customFormat="1" x14ac:dyDescent="0.2">
      <c r="G371" s="413"/>
    </row>
    <row r="372" spans="7:7" s="227" customFormat="1" x14ac:dyDescent="0.2">
      <c r="G372" s="413"/>
    </row>
    <row r="373" spans="7:7" s="227" customFormat="1" x14ac:dyDescent="0.2">
      <c r="G373" s="413"/>
    </row>
    <row r="374" spans="7:7" s="227" customFormat="1" x14ac:dyDescent="0.2">
      <c r="G374" s="413"/>
    </row>
    <row r="375" spans="7:7" s="227" customFormat="1" x14ac:dyDescent="0.2">
      <c r="G375" s="413"/>
    </row>
    <row r="376" spans="7:7" s="227" customFormat="1" x14ac:dyDescent="0.2">
      <c r="G376" s="413"/>
    </row>
    <row r="377" spans="7:7" s="227" customFormat="1" x14ac:dyDescent="0.2">
      <c r="G377" s="413"/>
    </row>
    <row r="378" spans="7:7" s="227" customFormat="1" x14ac:dyDescent="0.2">
      <c r="G378" s="413"/>
    </row>
    <row r="379" spans="7:7" s="227" customFormat="1" x14ac:dyDescent="0.2">
      <c r="G379" s="413"/>
    </row>
    <row r="380" spans="7:7" s="227" customFormat="1" x14ac:dyDescent="0.2">
      <c r="G380" s="413"/>
    </row>
    <row r="381" spans="7:7" s="227" customFormat="1" x14ac:dyDescent="0.2">
      <c r="G381" s="413"/>
    </row>
    <row r="382" spans="7:7" s="227" customFormat="1" x14ac:dyDescent="0.2">
      <c r="G382" s="413"/>
    </row>
    <row r="383" spans="7:7" s="227" customFormat="1" x14ac:dyDescent="0.2">
      <c r="G383" s="413"/>
    </row>
    <row r="384" spans="7:7" s="227" customFormat="1" x14ac:dyDescent="0.2">
      <c r="G384" s="413"/>
    </row>
    <row r="385" spans="7:7" s="227" customFormat="1" x14ac:dyDescent="0.2">
      <c r="G385" s="413"/>
    </row>
    <row r="386" spans="7:7" s="227" customFormat="1" x14ac:dyDescent="0.2">
      <c r="G386" s="413"/>
    </row>
    <row r="387" spans="7:7" s="227" customFormat="1" x14ac:dyDescent="0.2">
      <c r="G387" s="413"/>
    </row>
    <row r="388" spans="7:7" s="227" customFormat="1" x14ac:dyDescent="0.2">
      <c r="G388" s="413"/>
    </row>
    <row r="389" spans="7:7" s="227" customFormat="1" x14ac:dyDescent="0.2">
      <c r="G389" s="413"/>
    </row>
    <row r="390" spans="7:7" s="227" customFormat="1" x14ac:dyDescent="0.2">
      <c r="G390" s="413"/>
    </row>
    <row r="391" spans="7:7" s="227" customFormat="1" x14ac:dyDescent="0.2">
      <c r="G391" s="413"/>
    </row>
    <row r="392" spans="7:7" s="227" customFormat="1" x14ac:dyDescent="0.2">
      <c r="G392" s="413"/>
    </row>
    <row r="393" spans="7:7" s="227" customFormat="1" x14ac:dyDescent="0.2">
      <c r="G393" s="413"/>
    </row>
    <row r="394" spans="7:7" s="227" customFormat="1" x14ac:dyDescent="0.2">
      <c r="G394" s="413"/>
    </row>
    <row r="395" spans="7:7" s="227" customFormat="1" x14ac:dyDescent="0.2">
      <c r="G395" s="413"/>
    </row>
    <row r="396" spans="7:7" s="227" customFormat="1" x14ac:dyDescent="0.2">
      <c r="G396" s="413"/>
    </row>
    <row r="397" spans="7:7" s="227" customFormat="1" x14ac:dyDescent="0.2">
      <c r="G397" s="413"/>
    </row>
    <row r="398" spans="7:7" s="227" customFormat="1" x14ac:dyDescent="0.2">
      <c r="G398" s="413"/>
    </row>
    <row r="399" spans="7:7" s="227" customFormat="1" x14ac:dyDescent="0.2">
      <c r="G399" s="413"/>
    </row>
    <row r="400" spans="7:7" s="227" customFormat="1" x14ac:dyDescent="0.2">
      <c r="G400" s="413"/>
    </row>
    <row r="401" spans="7:7" s="227" customFormat="1" x14ac:dyDescent="0.2">
      <c r="G401" s="413"/>
    </row>
    <row r="402" spans="7:7" s="227" customFormat="1" x14ac:dyDescent="0.2">
      <c r="G402" s="413"/>
    </row>
    <row r="403" spans="7:7" s="227" customFormat="1" x14ac:dyDescent="0.2">
      <c r="G403" s="413"/>
    </row>
    <row r="404" spans="7:7" s="227" customFormat="1" x14ac:dyDescent="0.2">
      <c r="G404" s="413"/>
    </row>
    <row r="405" spans="7:7" s="227" customFormat="1" x14ac:dyDescent="0.2">
      <c r="G405" s="413"/>
    </row>
    <row r="406" spans="7:7" s="227" customFormat="1" x14ac:dyDescent="0.2">
      <c r="G406" s="413"/>
    </row>
    <row r="407" spans="7:7" s="227" customFormat="1" x14ac:dyDescent="0.2">
      <c r="G407" s="413"/>
    </row>
    <row r="408" spans="7:7" s="227" customFormat="1" x14ac:dyDescent="0.2">
      <c r="G408" s="413"/>
    </row>
    <row r="409" spans="7:7" s="227" customFormat="1" x14ac:dyDescent="0.2">
      <c r="G409" s="413"/>
    </row>
    <row r="410" spans="7:7" s="227" customFormat="1" x14ac:dyDescent="0.2">
      <c r="G410" s="413"/>
    </row>
    <row r="411" spans="7:7" s="227" customFormat="1" x14ac:dyDescent="0.2">
      <c r="G411" s="413"/>
    </row>
    <row r="412" spans="7:7" s="227" customFormat="1" x14ac:dyDescent="0.2">
      <c r="G412" s="413"/>
    </row>
    <row r="413" spans="7:7" s="227" customFormat="1" x14ac:dyDescent="0.2">
      <c r="G413" s="413"/>
    </row>
    <row r="414" spans="7:7" s="227" customFormat="1" x14ac:dyDescent="0.2">
      <c r="G414" s="413"/>
    </row>
    <row r="415" spans="7:7" s="227" customFormat="1" x14ac:dyDescent="0.2">
      <c r="G415" s="413"/>
    </row>
    <row r="416" spans="7:7" s="227" customFormat="1" x14ac:dyDescent="0.2">
      <c r="G416" s="413"/>
    </row>
    <row r="417" spans="7:7" s="227" customFormat="1" x14ac:dyDescent="0.2">
      <c r="G417" s="413"/>
    </row>
    <row r="418" spans="7:7" s="227" customFormat="1" x14ac:dyDescent="0.2">
      <c r="G418" s="413"/>
    </row>
    <row r="419" spans="7:7" s="227" customFormat="1" x14ac:dyDescent="0.2">
      <c r="G419" s="413"/>
    </row>
    <row r="420" spans="7:7" s="227" customFormat="1" x14ac:dyDescent="0.2">
      <c r="G420" s="413"/>
    </row>
    <row r="421" spans="7:7" s="227" customFormat="1" x14ac:dyDescent="0.2">
      <c r="G421" s="413"/>
    </row>
    <row r="422" spans="7:7" s="227" customFormat="1" x14ac:dyDescent="0.2">
      <c r="G422" s="413"/>
    </row>
    <row r="423" spans="7:7" s="227" customFormat="1" x14ac:dyDescent="0.2">
      <c r="G423" s="413"/>
    </row>
    <row r="424" spans="7:7" s="227" customFormat="1" x14ac:dyDescent="0.2">
      <c r="G424" s="413"/>
    </row>
    <row r="425" spans="7:7" s="227" customFormat="1" x14ac:dyDescent="0.2">
      <c r="G425" s="413"/>
    </row>
    <row r="426" spans="7:7" s="227" customFormat="1" x14ac:dyDescent="0.2">
      <c r="G426" s="413"/>
    </row>
    <row r="427" spans="7:7" s="227" customFormat="1" x14ac:dyDescent="0.2">
      <c r="G427" s="413"/>
    </row>
    <row r="428" spans="7:7" s="227" customFormat="1" x14ac:dyDescent="0.2">
      <c r="G428" s="413"/>
    </row>
    <row r="429" spans="7:7" s="227" customFormat="1" x14ac:dyDescent="0.2">
      <c r="G429" s="413"/>
    </row>
    <row r="430" spans="7:7" s="227" customFormat="1" x14ac:dyDescent="0.2">
      <c r="G430" s="413"/>
    </row>
    <row r="431" spans="7:7" s="227" customFormat="1" x14ac:dyDescent="0.2">
      <c r="G431" s="413"/>
    </row>
    <row r="432" spans="7:7" s="227" customFormat="1" x14ac:dyDescent="0.2">
      <c r="G432" s="413"/>
    </row>
    <row r="433" spans="7:7" s="227" customFormat="1" x14ac:dyDescent="0.2">
      <c r="G433" s="413"/>
    </row>
    <row r="434" spans="7:7" s="227" customFormat="1" x14ac:dyDescent="0.2">
      <c r="G434" s="413"/>
    </row>
    <row r="435" spans="7:7" s="227" customFormat="1" x14ac:dyDescent="0.2">
      <c r="G435" s="413"/>
    </row>
    <row r="436" spans="7:7" s="227" customFormat="1" x14ac:dyDescent="0.2">
      <c r="G436" s="413"/>
    </row>
    <row r="437" spans="7:7" s="227" customFormat="1" x14ac:dyDescent="0.2">
      <c r="G437" s="413"/>
    </row>
    <row r="438" spans="7:7" s="227" customFormat="1" x14ac:dyDescent="0.2">
      <c r="G438" s="413"/>
    </row>
    <row r="439" spans="7:7" s="227" customFormat="1" x14ac:dyDescent="0.2">
      <c r="G439" s="413"/>
    </row>
    <row r="440" spans="7:7" s="227" customFormat="1" x14ac:dyDescent="0.2">
      <c r="G440" s="413"/>
    </row>
    <row r="441" spans="7:7" s="227" customFormat="1" x14ac:dyDescent="0.2">
      <c r="G441" s="413"/>
    </row>
    <row r="442" spans="7:7" s="227" customFormat="1" x14ac:dyDescent="0.2">
      <c r="G442" s="413"/>
    </row>
    <row r="443" spans="7:7" s="227" customFormat="1" x14ac:dyDescent="0.2">
      <c r="G443" s="413"/>
    </row>
    <row r="444" spans="7:7" s="227" customFormat="1" x14ac:dyDescent="0.2">
      <c r="G444" s="413"/>
    </row>
    <row r="445" spans="7:7" s="227" customFormat="1" x14ac:dyDescent="0.2">
      <c r="G445" s="413"/>
    </row>
    <row r="446" spans="7:7" s="227" customFormat="1" x14ac:dyDescent="0.2">
      <c r="G446" s="413"/>
    </row>
    <row r="447" spans="7:7" s="227" customFormat="1" x14ac:dyDescent="0.2">
      <c r="G447" s="413"/>
    </row>
    <row r="448" spans="7:7" s="227" customFormat="1" x14ac:dyDescent="0.2">
      <c r="G448" s="413"/>
    </row>
    <row r="449" spans="7:7" s="227" customFormat="1" x14ac:dyDescent="0.2">
      <c r="G449" s="413"/>
    </row>
    <row r="450" spans="7:7" s="227" customFormat="1" x14ac:dyDescent="0.2">
      <c r="G450" s="413"/>
    </row>
    <row r="451" spans="7:7" s="227" customFormat="1" x14ac:dyDescent="0.2">
      <c r="G451" s="413"/>
    </row>
    <row r="452" spans="7:7" s="227" customFormat="1" x14ac:dyDescent="0.2">
      <c r="G452" s="413"/>
    </row>
    <row r="453" spans="7:7" s="227" customFormat="1" x14ac:dyDescent="0.2">
      <c r="G453" s="413"/>
    </row>
    <row r="454" spans="7:7" s="227" customFormat="1" x14ac:dyDescent="0.2">
      <c r="G454" s="413"/>
    </row>
    <row r="455" spans="7:7" s="227" customFormat="1" x14ac:dyDescent="0.2">
      <c r="G455" s="413"/>
    </row>
    <row r="456" spans="7:7" s="227" customFormat="1" x14ac:dyDescent="0.2">
      <c r="G456" s="413"/>
    </row>
    <row r="457" spans="7:7" s="227" customFormat="1" x14ac:dyDescent="0.2">
      <c r="G457" s="413"/>
    </row>
    <row r="458" spans="7:7" s="227" customFormat="1" x14ac:dyDescent="0.2">
      <c r="G458" s="413"/>
    </row>
    <row r="459" spans="7:7" s="227" customFormat="1" x14ac:dyDescent="0.2">
      <c r="G459" s="413"/>
    </row>
    <row r="460" spans="7:7" s="227" customFormat="1" x14ac:dyDescent="0.2">
      <c r="G460" s="413"/>
    </row>
    <row r="461" spans="7:7" s="227" customFormat="1" x14ac:dyDescent="0.2">
      <c r="G461" s="413"/>
    </row>
    <row r="462" spans="7:7" s="227" customFormat="1" x14ac:dyDescent="0.2">
      <c r="G462" s="413"/>
    </row>
    <row r="463" spans="7:7" s="227" customFormat="1" x14ac:dyDescent="0.2">
      <c r="G463" s="413"/>
    </row>
    <row r="464" spans="7:7" s="227" customFormat="1" x14ac:dyDescent="0.2">
      <c r="G464" s="413"/>
    </row>
    <row r="465" spans="7:7" s="227" customFormat="1" x14ac:dyDescent="0.2">
      <c r="G465" s="413"/>
    </row>
    <row r="466" spans="7:7" s="227" customFormat="1" x14ac:dyDescent="0.2">
      <c r="G466" s="413"/>
    </row>
    <row r="467" spans="7:7" s="227" customFormat="1" x14ac:dyDescent="0.2">
      <c r="G467" s="413"/>
    </row>
    <row r="468" spans="7:7" s="227" customFormat="1" x14ac:dyDescent="0.2">
      <c r="G468" s="413"/>
    </row>
    <row r="469" spans="7:7" s="227" customFormat="1" x14ac:dyDescent="0.2">
      <c r="G469" s="413"/>
    </row>
    <row r="470" spans="7:7" s="227" customFormat="1" x14ac:dyDescent="0.2">
      <c r="G470" s="413"/>
    </row>
    <row r="471" spans="7:7" s="227" customFormat="1" x14ac:dyDescent="0.2">
      <c r="G471" s="413"/>
    </row>
    <row r="472" spans="7:7" s="227" customFormat="1" x14ac:dyDescent="0.2">
      <c r="G472" s="413"/>
    </row>
    <row r="473" spans="7:7" s="227" customFormat="1" x14ac:dyDescent="0.2">
      <c r="G473" s="413"/>
    </row>
    <row r="474" spans="7:7" s="227" customFormat="1" x14ac:dyDescent="0.2">
      <c r="G474" s="413"/>
    </row>
    <row r="475" spans="7:7" s="227" customFormat="1" x14ac:dyDescent="0.2">
      <c r="G475" s="413"/>
    </row>
    <row r="476" spans="7:7" s="227" customFormat="1" x14ac:dyDescent="0.2">
      <c r="G476" s="413"/>
    </row>
    <row r="477" spans="7:7" s="227" customFormat="1" x14ac:dyDescent="0.2">
      <c r="G477" s="413"/>
    </row>
    <row r="478" spans="7:7" s="227" customFormat="1" x14ac:dyDescent="0.2">
      <c r="G478" s="413"/>
    </row>
    <row r="479" spans="7:7" s="227" customFormat="1" x14ac:dyDescent="0.2">
      <c r="G479" s="413"/>
    </row>
    <row r="480" spans="7:7" s="227" customFormat="1" x14ac:dyDescent="0.2">
      <c r="G480" s="413"/>
    </row>
    <row r="481" spans="7:7" s="227" customFormat="1" x14ac:dyDescent="0.2">
      <c r="G481" s="413"/>
    </row>
    <row r="482" spans="7:7" s="227" customFormat="1" x14ac:dyDescent="0.2">
      <c r="G482" s="413"/>
    </row>
    <row r="483" spans="7:7" s="227" customFormat="1" x14ac:dyDescent="0.2">
      <c r="G483" s="413"/>
    </row>
    <row r="484" spans="7:7" s="227" customFormat="1" x14ac:dyDescent="0.2">
      <c r="G484" s="413"/>
    </row>
    <row r="485" spans="7:7" s="227" customFormat="1" x14ac:dyDescent="0.2">
      <c r="G485" s="413"/>
    </row>
    <row r="486" spans="7:7" s="227" customFormat="1" x14ac:dyDescent="0.2">
      <c r="G486" s="413"/>
    </row>
    <row r="487" spans="7:7" s="227" customFormat="1" x14ac:dyDescent="0.2">
      <c r="G487" s="413"/>
    </row>
    <row r="488" spans="7:7" s="227" customFormat="1" x14ac:dyDescent="0.2">
      <c r="G488" s="413"/>
    </row>
    <row r="489" spans="7:7" s="227" customFormat="1" x14ac:dyDescent="0.2">
      <c r="G489" s="413"/>
    </row>
    <row r="490" spans="7:7" s="227" customFormat="1" x14ac:dyDescent="0.2">
      <c r="G490" s="413"/>
    </row>
    <row r="491" spans="7:7" s="227" customFormat="1" x14ac:dyDescent="0.2">
      <c r="G491" s="413"/>
    </row>
    <row r="492" spans="7:7" s="227" customFormat="1" x14ac:dyDescent="0.2">
      <c r="G492" s="413"/>
    </row>
    <row r="493" spans="7:7" s="227" customFormat="1" x14ac:dyDescent="0.2">
      <c r="G493" s="413"/>
    </row>
    <row r="494" spans="7:7" s="227" customFormat="1" x14ac:dyDescent="0.2">
      <c r="G494" s="413"/>
    </row>
    <row r="495" spans="7:7" s="227" customFormat="1" x14ac:dyDescent="0.2">
      <c r="G495" s="413"/>
    </row>
    <row r="496" spans="7:7" s="227" customFormat="1" x14ac:dyDescent="0.2">
      <c r="G496" s="413"/>
    </row>
    <row r="497" spans="7:7" s="227" customFormat="1" x14ac:dyDescent="0.2">
      <c r="G497" s="413"/>
    </row>
    <row r="498" spans="7:7" s="227" customFormat="1" x14ac:dyDescent="0.2">
      <c r="G498" s="413"/>
    </row>
    <row r="499" spans="7:7" s="227" customFormat="1" x14ac:dyDescent="0.2">
      <c r="G499" s="413"/>
    </row>
    <row r="500" spans="7:7" s="227" customFormat="1" x14ac:dyDescent="0.2">
      <c r="G500" s="413"/>
    </row>
    <row r="501" spans="7:7" s="227" customFormat="1" x14ac:dyDescent="0.2">
      <c r="G501" s="413"/>
    </row>
    <row r="502" spans="7:7" s="227" customFormat="1" x14ac:dyDescent="0.2">
      <c r="G502" s="413"/>
    </row>
    <row r="503" spans="7:7" s="227" customFormat="1" x14ac:dyDescent="0.2">
      <c r="G503" s="413"/>
    </row>
    <row r="504" spans="7:7" s="227" customFormat="1" x14ac:dyDescent="0.2">
      <c r="G504" s="413"/>
    </row>
    <row r="505" spans="7:7" s="227" customFormat="1" x14ac:dyDescent="0.2">
      <c r="G505" s="413"/>
    </row>
    <row r="506" spans="7:7" s="227" customFormat="1" x14ac:dyDescent="0.2">
      <c r="G506" s="413"/>
    </row>
    <row r="507" spans="7:7" s="227" customFormat="1" x14ac:dyDescent="0.2">
      <c r="G507" s="413"/>
    </row>
    <row r="508" spans="7:7" s="227" customFormat="1" x14ac:dyDescent="0.2">
      <c r="G508" s="413"/>
    </row>
    <row r="509" spans="7:7" s="227" customFormat="1" x14ac:dyDescent="0.2">
      <c r="G509" s="413"/>
    </row>
    <row r="510" spans="7:7" s="227" customFormat="1" x14ac:dyDescent="0.2">
      <c r="G510" s="413"/>
    </row>
    <row r="511" spans="7:7" s="227" customFormat="1" x14ac:dyDescent="0.2">
      <c r="G511" s="413"/>
    </row>
    <row r="512" spans="7:7" s="227" customFormat="1" x14ac:dyDescent="0.2">
      <c r="G512" s="413"/>
    </row>
    <row r="513" spans="7:7" s="227" customFormat="1" x14ac:dyDescent="0.2">
      <c r="G513" s="413"/>
    </row>
    <row r="514" spans="7:7" s="227" customFormat="1" x14ac:dyDescent="0.2">
      <c r="G514" s="413"/>
    </row>
    <row r="515" spans="7:7" s="227" customFormat="1" x14ac:dyDescent="0.2">
      <c r="G515" s="413"/>
    </row>
    <row r="516" spans="7:7" s="227" customFormat="1" x14ac:dyDescent="0.2">
      <c r="G516" s="413"/>
    </row>
    <row r="517" spans="7:7" s="227" customFormat="1" x14ac:dyDescent="0.2">
      <c r="G517" s="413"/>
    </row>
    <row r="518" spans="7:7" s="227" customFormat="1" x14ac:dyDescent="0.2">
      <c r="G518" s="413"/>
    </row>
    <row r="519" spans="7:7" s="227" customFormat="1" x14ac:dyDescent="0.2">
      <c r="G519" s="413"/>
    </row>
    <row r="520" spans="7:7" s="227" customFormat="1" x14ac:dyDescent="0.2">
      <c r="G520" s="413"/>
    </row>
    <row r="521" spans="7:7" s="227" customFormat="1" x14ac:dyDescent="0.2">
      <c r="G521" s="413"/>
    </row>
    <row r="522" spans="7:7" s="227" customFormat="1" x14ac:dyDescent="0.2">
      <c r="G522" s="413"/>
    </row>
    <row r="523" spans="7:7" s="227" customFormat="1" x14ac:dyDescent="0.2">
      <c r="G523" s="413"/>
    </row>
    <row r="524" spans="7:7" s="227" customFormat="1" x14ac:dyDescent="0.2">
      <c r="G524" s="413"/>
    </row>
    <row r="525" spans="7:7" s="227" customFormat="1" x14ac:dyDescent="0.2">
      <c r="G525" s="413"/>
    </row>
    <row r="526" spans="7:7" s="227" customFormat="1" x14ac:dyDescent="0.2">
      <c r="G526" s="413"/>
    </row>
    <row r="527" spans="7:7" s="227" customFormat="1" x14ac:dyDescent="0.2">
      <c r="G527" s="413"/>
    </row>
    <row r="528" spans="7:7" s="227" customFormat="1" x14ac:dyDescent="0.2">
      <c r="G528" s="413"/>
    </row>
    <row r="529" spans="7:7" s="227" customFormat="1" x14ac:dyDescent="0.2">
      <c r="G529" s="413"/>
    </row>
    <row r="530" spans="7:7" s="227" customFormat="1" x14ac:dyDescent="0.2">
      <c r="G530" s="413"/>
    </row>
    <row r="531" spans="7:7" s="227" customFormat="1" x14ac:dyDescent="0.2">
      <c r="G531" s="413"/>
    </row>
    <row r="532" spans="7:7" s="227" customFormat="1" x14ac:dyDescent="0.2">
      <c r="G532" s="413"/>
    </row>
    <row r="533" spans="7:7" s="227" customFormat="1" x14ac:dyDescent="0.2">
      <c r="G533" s="413"/>
    </row>
    <row r="534" spans="7:7" s="227" customFormat="1" x14ac:dyDescent="0.2">
      <c r="G534" s="413"/>
    </row>
    <row r="535" spans="7:7" s="227" customFormat="1" x14ac:dyDescent="0.2">
      <c r="G535" s="413"/>
    </row>
    <row r="536" spans="7:7" s="227" customFormat="1" x14ac:dyDescent="0.2">
      <c r="G536" s="413"/>
    </row>
    <row r="537" spans="7:7" s="227" customFormat="1" x14ac:dyDescent="0.2">
      <c r="G537" s="413"/>
    </row>
    <row r="538" spans="7:7" s="227" customFormat="1" x14ac:dyDescent="0.2">
      <c r="G538" s="413"/>
    </row>
    <row r="539" spans="7:7" s="227" customFormat="1" x14ac:dyDescent="0.2">
      <c r="G539" s="413"/>
    </row>
    <row r="540" spans="7:7" s="227" customFormat="1" x14ac:dyDescent="0.2">
      <c r="G540" s="413"/>
    </row>
    <row r="541" spans="7:7" s="227" customFormat="1" x14ac:dyDescent="0.2">
      <c r="G541" s="413"/>
    </row>
    <row r="542" spans="7:7" s="227" customFormat="1" x14ac:dyDescent="0.2">
      <c r="G542" s="413"/>
    </row>
    <row r="543" spans="7:7" s="227" customFormat="1" x14ac:dyDescent="0.2">
      <c r="G543" s="413"/>
    </row>
    <row r="544" spans="7:7" s="227" customFormat="1" x14ac:dyDescent="0.2">
      <c r="G544" s="413"/>
    </row>
    <row r="545" spans="7:7" s="227" customFormat="1" x14ac:dyDescent="0.2">
      <c r="G545" s="413"/>
    </row>
    <row r="546" spans="7:7" s="227" customFormat="1" x14ac:dyDescent="0.2">
      <c r="G546" s="413"/>
    </row>
    <row r="547" spans="7:7" s="227" customFormat="1" x14ac:dyDescent="0.2">
      <c r="G547" s="413"/>
    </row>
    <row r="548" spans="7:7" s="227" customFormat="1" x14ac:dyDescent="0.2">
      <c r="G548" s="413"/>
    </row>
    <row r="549" spans="7:7" s="227" customFormat="1" x14ac:dyDescent="0.2">
      <c r="G549" s="413"/>
    </row>
    <row r="550" spans="7:7" s="227" customFormat="1" x14ac:dyDescent="0.2">
      <c r="G550" s="413"/>
    </row>
    <row r="551" spans="7:7" s="227" customFormat="1" x14ac:dyDescent="0.2">
      <c r="G551" s="413"/>
    </row>
    <row r="552" spans="7:7" s="227" customFormat="1" x14ac:dyDescent="0.2">
      <c r="G552" s="413"/>
    </row>
    <row r="553" spans="7:7" s="227" customFormat="1" x14ac:dyDescent="0.2">
      <c r="G553" s="413"/>
    </row>
    <row r="554" spans="7:7" s="227" customFormat="1" x14ac:dyDescent="0.2">
      <c r="G554" s="413"/>
    </row>
    <row r="555" spans="7:7" s="227" customFormat="1" x14ac:dyDescent="0.2">
      <c r="G555" s="413"/>
    </row>
    <row r="556" spans="7:7" s="227" customFormat="1" x14ac:dyDescent="0.2">
      <c r="G556" s="413"/>
    </row>
    <row r="557" spans="7:7" s="227" customFormat="1" x14ac:dyDescent="0.2">
      <c r="G557" s="413"/>
    </row>
    <row r="558" spans="7:7" s="227" customFormat="1" x14ac:dyDescent="0.2">
      <c r="G558" s="413"/>
    </row>
    <row r="559" spans="7:7" s="227" customFormat="1" x14ac:dyDescent="0.2">
      <c r="G559" s="413"/>
    </row>
    <row r="560" spans="7:7" s="227" customFormat="1" x14ac:dyDescent="0.2">
      <c r="G560" s="413"/>
    </row>
    <row r="561" spans="7:7" s="227" customFormat="1" x14ac:dyDescent="0.2">
      <c r="G561" s="413"/>
    </row>
    <row r="562" spans="7:7" s="227" customFormat="1" x14ac:dyDescent="0.2">
      <c r="G562" s="413"/>
    </row>
    <row r="563" spans="7:7" s="227" customFormat="1" x14ac:dyDescent="0.2">
      <c r="G563" s="413"/>
    </row>
    <row r="564" spans="7:7" s="227" customFormat="1" x14ac:dyDescent="0.2">
      <c r="G564" s="413"/>
    </row>
    <row r="565" spans="7:7" s="227" customFormat="1" x14ac:dyDescent="0.2">
      <c r="G565" s="413"/>
    </row>
    <row r="566" spans="7:7" s="227" customFormat="1" x14ac:dyDescent="0.2">
      <c r="G566" s="413"/>
    </row>
    <row r="567" spans="7:7" s="227" customFormat="1" x14ac:dyDescent="0.2">
      <c r="G567" s="413"/>
    </row>
    <row r="568" spans="7:7" s="227" customFormat="1" x14ac:dyDescent="0.2">
      <c r="G568" s="413"/>
    </row>
    <row r="569" spans="7:7" s="227" customFormat="1" x14ac:dyDescent="0.2">
      <c r="G569" s="413"/>
    </row>
    <row r="570" spans="7:7" s="227" customFormat="1" x14ac:dyDescent="0.2">
      <c r="G570" s="413"/>
    </row>
    <row r="571" spans="7:7" s="227" customFormat="1" x14ac:dyDescent="0.2">
      <c r="G571" s="413"/>
    </row>
    <row r="572" spans="7:7" s="227" customFormat="1" x14ac:dyDescent="0.2">
      <c r="G572" s="413"/>
    </row>
    <row r="573" spans="7:7" s="227" customFormat="1" x14ac:dyDescent="0.2">
      <c r="G573" s="413"/>
    </row>
    <row r="574" spans="7:7" s="227" customFormat="1" x14ac:dyDescent="0.2">
      <c r="G574" s="413"/>
    </row>
    <row r="575" spans="7:7" s="227" customFormat="1" x14ac:dyDescent="0.2">
      <c r="G575" s="413"/>
    </row>
    <row r="576" spans="7:7" s="227" customFormat="1" x14ac:dyDescent="0.2">
      <c r="G576" s="413"/>
    </row>
    <row r="577" spans="7:7" s="227" customFormat="1" x14ac:dyDescent="0.2">
      <c r="G577" s="413"/>
    </row>
    <row r="578" spans="7:7" s="227" customFormat="1" x14ac:dyDescent="0.2">
      <c r="G578" s="413"/>
    </row>
    <row r="579" spans="7:7" s="227" customFormat="1" x14ac:dyDescent="0.2">
      <c r="G579" s="413"/>
    </row>
    <row r="580" spans="7:7" s="227" customFormat="1" x14ac:dyDescent="0.2">
      <c r="G580" s="413"/>
    </row>
    <row r="581" spans="7:7" s="227" customFormat="1" x14ac:dyDescent="0.2">
      <c r="G581" s="413"/>
    </row>
    <row r="582" spans="7:7" s="227" customFormat="1" x14ac:dyDescent="0.2">
      <c r="G582" s="414"/>
    </row>
    <row r="583" spans="7:7" s="227" customFormat="1" x14ac:dyDescent="0.2">
      <c r="G583" s="414"/>
    </row>
    <row r="584" spans="7:7" s="227" customFormat="1" x14ac:dyDescent="0.2">
      <c r="G584" s="414"/>
    </row>
    <row r="585" spans="7:7" s="227" customFormat="1" x14ac:dyDescent="0.2">
      <c r="G585" s="414"/>
    </row>
    <row r="586" spans="7:7" s="227" customFormat="1" x14ac:dyDescent="0.2">
      <c r="G586" s="414"/>
    </row>
    <row r="587" spans="7:7" s="227" customFormat="1" x14ac:dyDescent="0.2">
      <c r="G587" s="414"/>
    </row>
    <row r="588" spans="7:7" s="227" customFormat="1" x14ac:dyDescent="0.2">
      <c r="G588" s="414"/>
    </row>
    <row r="589" spans="7:7" s="227" customFormat="1" x14ac:dyDescent="0.2">
      <c r="G589" s="414"/>
    </row>
    <row r="590" spans="7:7" s="227" customFormat="1" x14ac:dyDescent="0.2">
      <c r="G590" s="414"/>
    </row>
    <row r="591" spans="7:7" s="227" customFormat="1" x14ac:dyDescent="0.2">
      <c r="G591" s="414"/>
    </row>
    <row r="592" spans="7:7" s="227" customFormat="1" x14ac:dyDescent="0.2">
      <c r="G592" s="414"/>
    </row>
    <row r="593" spans="7:7" s="227" customFormat="1" x14ac:dyDescent="0.2">
      <c r="G593" s="414"/>
    </row>
    <row r="594" spans="7:7" s="227" customFormat="1" x14ac:dyDescent="0.2">
      <c r="G594" s="414"/>
    </row>
    <row r="595" spans="7:7" s="227" customFormat="1" x14ac:dyDescent="0.2">
      <c r="G595" s="414"/>
    </row>
    <row r="596" spans="7:7" s="227" customFormat="1" x14ac:dyDescent="0.2">
      <c r="G596" s="414"/>
    </row>
    <row r="597" spans="7:7" s="227" customFormat="1" x14ac:dyDescent="0.2">
      <c r="G597" s="414"/>
    </row>
    <row r="598" spans="7:7" s="227" customFormat="1" x14ac:dyDescent="0.2">
      <c r="G598" s="414"/>
    </row>
    <row r="599" spans="7:7" s="227" customFormat="1" x14ac:dyDescent="0.2">
      <c r="G599" s="414"/>
    </row>
    <row r="600" spans="7:7" s="227" customFormat="1" x14ac:dyDescent="0.2">
      <c r="G600" s="414"/>
    </row>
    <row r="601" spans="7:7" s="227" customFormat="1" x14ac:dyDescent="0.2">
      <c r="G601" s="414"/>
    </row>
    <row r="602" spans="7:7" s="227" customFormat="1" x14ac:dyDescent="0.2">
      <c r="G602" s="414"/>
    </row>
    <row r="603" spans="7:7" s="227" customFormat="1" x14ac:dyDescent="0.2">
      <c r="G603" s="414"/>
    </row>
    <row r="604" spans="7:7" s="227" customFormat="1" x14ac:dyDescent="0.2">
      <c r="G604" s="414"/>
    </row>
    <row r="605" spans="7:7" s="227" customFormat="1" x14ac:dyDescent="0.2">
      <c r="G605" s="414"/>
    </row>
    <row r="606" spans="7:7" s="227" customFormat="1" x14ac:dyDescent="0.2">
      <c r="G606" s="414"/>
    </row>
    <row r="607" spans="7:7" s="227" customFormat="1" x14ac:dyDescent="0.2">
      <c r="G607" s="414"/>
    </row>
    <row r="608" spans="7:7" s="227" customFormat="1" x14ac:dyDescent="0.2">
      <c r="G608" s="414"/>
    </row>
    <row r="609" spans="7:7" s="227" customFormat="1" x14ac:dyDescent="0.2">
      <c r="G609" s="414"/>
    </row>
    <row r="610" spans="7:7" s="227" customFormat="1" x14ac:dyDescent="0.2">
      <c r="G610" s="414"/>
    </row>
    <row r="611" spans="7:7" s="227" customFormat="1" x14ac:dyDescent="0.2">
      <c r="G611" s="414"/>
    </row>
    <row r="612" spans="7:7" s="227" customFormat="1" x14ac:dyDescent="0.2">
      <c r="G612" s="414"/>
    </row>
    <row r="613" spans="7:7" s="227" customFormat="1" x14ac:dyDescent="0.2">
      <c r="G613" s="414"/>
    </row>
    <row r="614" spans="7:7" s="227" customFormat="1" x14ac:dyDescent="0.2">
      <c r="G614" s="414"/>
    </row>
    <row r="615" spans="7:7" s="227" customFormat="1" x14ac:dyDescent="0.2">
      <c r="G615" s="414"/>
    </row>
    <row r="616" spans="7:7" s="227" customFormat="1" x14ac:dyDescent="0.2">
      <c r="G616" s="414"/>
    </row>
    <row r="617" spans="7:7" s="227" customFormat="1" x14ac:dyDescent="0.2">
      <c r="G617" s="414"/>
    </row>
    <row r="618" spans="7:7" s="227" customFormat="1" x14ac:dyDescent="0.2">
      <c r="G618" s="414"/>
    </row>
    <row r="619" spans="7:7" s="227" customFormat="1" x14ac:dyDescent="0.2">
      <c r="G619" s="414"/>
    </row>
    <row r="620" spans="7:7" s="227" customFormat="1" x14ac:dyDescent="0.2">
      <c r="G620" s="414"/>
    </row>
    <row r="621" spans="7:7" s="227" customFormat="1" x14ac:dyDescent="0.2">
      <c r="G621" s="414"/>
    </row>
    <row r="622" spans="7:7" s="227" customFormat="1" x14ac:dyDescent="0.2">
      <c r="G622" s="414"/>
    </row>
    <row r="623" spans="7:7" s="227" customFormat="1" x14ac:dyDescent="0.2">
      <c r="G623" s="414"/>
    </row>
    <row r="624" spans="7:7" s="227" customFormat="1" x14ac:dyDescent="0.2">
      <c r="G624" s="414"/>
    </row>
    <row r="625" spans="7:7" s="227" customFormat="1" x14ac:dyDescent="0.2">
      <c r="G625" s="414"/>
    </row>
    <row r="626" spans="7:7" s="227" customFormat="1" x14ac:dyDescent="0.2">
      <c r="G626" s="414"/>
    </row>
    <row r="627" spans="7:7" s="227" customFormat="1" x14ac:dyDescent="0.2">
      <c r="G627" s="414"/>
    </row>
    <row r="628" spans="7:7" s="227" customFormat="1" x14ac:dyDescent="0.2">
      <c r="G628" s="414"/>
    </row>
    <row r="629" spans="7:7" s="227" customFormat="1" x14ac:dyDescent="0.2">
      <c r="G629" s="414"/>
    </row>
    <row r="630" spans="7:7" s="227" customFormat="1" x14ac:dyDescent="0.2">
      <c r="G630" s="414"/>
    </row>
    <row r="631" spans="7:7" s="227" customFormat="1" x14ac:dyDescent="0.2">
      <c r="G631" s="414"/>
    </row>
    <row r="632" spans="7:7" s="227" customFormat="1" x14ac:dyDescent="0.2">
      <c r="G632" s="414"/>
    </row>
    <row r="633" spans="7:7" s="227" customFormat="1" x14ac:dyDescent="0.2">
      <c r="G633" s="414"/>
    </row>
    <row r="634" spans="7:7" s="227" customFormat="1" x14ac:dyDescent="0.2">
      <c r="G634" s="414"/>
    </row>
    <row r="635" spans="7:7" s="227" customFormat="1" x14ac:dyDescent="0.2">
      <c r="G635" s="414"/>
    </row>
    <row r="636" spans="7:7" s="227" customFormat="1" x14ac:dyDescent="0.2">
      <c r="G636" s="414"/>
    </row>
    <row r="637" spans="7:7" s="227" customFormat="1" x14ac:dyDescent="0.2">
      <c r="G637" s="414"/>
    </row>
    <row r="638" spans="7:7" s="227" customFormat="1" x14ac:dyDescent="0.2">
      <c r="G638" s="414"/>
    </row>
    <row r="639" spans="7:7" s="227" customFormat="1" x14ac:dyDescent="0.2">
      <c r="G639" s="414"/>
    </row>
    <row r="640" spans="7:7" s="227" customFormat="1" x14ac:dyDescent="0.2">
      <c r="G640" s="414"/>
    </row>
    <row r="641" spans="7:7" s="227" customFormat="1" x14ac:dyDescent="0.2">
      <c r="G641" s="414"/>
    </row>
    <row r="642" spans="7:7" s="227" customFormat="1" x14ac:dyDescent="0.2">
      <c r="G642" s="414"/>
    </row>
    <row r="643" spans="7:7" s="227" customFormat="1" x14ac:dyDescent="0.2">
      <c r="G643" s="414"/>
    </row>
    <row r="644" spans="7:7" s="227" customFormat="1" x14ac:dyDescent="0.2">
      <c r="G644" s="414"/>
    </row>
    <row r="645" spans="7:7" s="227" customFormat="1" x14ac:dyDescent="0.2">
      <c r="G645" s="414"/>
    </row>
    <row r="646" spans="7:7" s="227" customFormat="1" x14ac:dyDescent="0.2">
      <c r="G646" s="414"/>
    </row>
    <row r="647" spans="7:7" s="227" customFormat="1" x14ac:dyDescent="0.2">
      <c r="G647" s="414"/>
    </row>
    <row r="648" spans="7:7" s="227" customFormat="1" x14ac:dyDescent="0.2">
      <c r="G648" s="414"/>
    </row>
    <row r="649" spans="7:7" s="227" customFormat="1" x14ac:dyDescent="0.2">
      <c r="G649" s="414"/>
    </row>
    <row r="650" spans="7:7" s="227" customFormat="1" x14ac:dyDescent="0.2">
      <c r="G650" s="414"/>
    </row>
    <row r="651" spans="7:7" s="227" customFormat="1" x14ac:dyDescent="0.2">
      <c r="G651" s="414"/>
    </row>
    <row r="652" spans="7:7" s="227" customFormat="1" x14ac:dyDescent="0.2">
      <c r="G652" s="414"/>
    </row>
    <row r="653" spans="7:7" s="227" customFormat="1" x14ac:dyDescent="0.2">
      <c r="G653" s="414"/>
    </row>
    <row r="654" spans="7:7" s="227" customFormat="1" x14ac:dyDescent="0.2">
      <c r="G654" s="414"/>
    </row>
    <row r="655" spans="7:7" s="227" customFormat="1" x14ac:dyDescent="0.2">
      <c r="G655" s="414"/>
    </row>
    <row r="656" spans="7:7" s="227" customFormat="1" x14ac:dyDescent="0.2">
      <c r="G656" s="414"/>
    </row>
    <row r="657" spans="7:7" s="227" customFormat="1" x14ac:dyDescent="0.2">
      <c r="G657" s="414"/>
    </row>
    <row r="658" spans="7:7" s="227" customFormat="1" x14ac:dyDescent="0.2">
      <c r="G658" s="414"/>
    </row>
    <row r="659" spans="7:7" s="227" customFormat="1" x14ac:dyDescent="0.2">
      <c r="G659" s="414"/>
    </row>
    <row r="660" spans="7:7" s="227" customFormat="1" x14ac:dyDescent="0.2">
      <c r="G660" s="414"/>
    </row>
    <row r="661" spans="7:7" s="227" customFormat="1" x14ac:dyDescent="0.2">
      <c r="G661" s="414"/>
    </row>
    <row r="662" spans="7:7" s="227" customFormat="1" x14ac:dyDescent="0.2">
      <c r="G662" s="414"/>
    </row>
    <row r="663" spans="7:7" s="227" customFormat="1" x14ac:dyDescent="0.2">
      <c r="G663" s="414"/>
    </row>
    <row r="664" spans="7:7" s="227" customFormat="1" x14ac:dyDescent="0.2">
      <c r="G664" s="414"/>
    </row>
    <row r="665" spans="7:7" s="227" customFormat="1" x14ac:dyDescent="0.2">
      <c r="G665" s="414"/>
    </row>
    <row r="666" spans="7:7" s="227" customFormat="1" x14ac:dyDescent="0.2">
      <c r="G666" s="414"/>
    </row>
    <row r="667" spans="7:7" s="227" customFormat="1" x14ac:dyDescent="0.2">
      <c r="G667" s="414"/>
    </row>
    <row r="668" spans="7:7" s="227" customFormat="1" x14ac:dyDescent="0.2">
      <c r="G668" s="414"/>
    </row>
    <row r="669" spans="7:7" s="227" customFormat="1" x14ac:dyDescent="0.2">
      <c r="G669" s="414"/>
    </row>
    <row r="670" spans="7:7" s="227" customFormat="1" x14ac:dyDescent="0.2">
      <c r="G670" s="414"/>
    </row>
    <row r="671" spans="7:7" s="227" customFormat="1" x14ac:dyDescent="0.2">
      <c r="G671" s="414"/>
    </row>
    <row r="672" spans="7:7" s="227" customFormat="1" x14ac:dyDescent="0.2">
      <c r="G672" s="414"/>
    </row>
    <row r="673" spans="7:7" s="227" customFormat="1" x14ac:dyDescent="0.2">
      <c r="G673" s="414"/>
    </row>
    <row r="674" spans="7:7" s="227" customFormat="1" x14ac:dyDescent="0.2">
      <c r="G674" s="414"/>
    </row>
    <row r="675" spans="7:7" s="227" customFormat="1" x14ac:dyDescent="0.2">
      <c r="G675" s="414"/>
    </row>
    <row r="676" spans="7:7" s="227" customFormat="1" x14ac:dyDescent="0.2">
      <c r="G676" s="414"/>
    </row>
    <row r="677" spans="7:7" s="227" customFormat="1" x14ac:dyDescent="0.2">
      <c r="G677" s="414"/>
    </row>
    <row r="678" spans="7:7" s="227" customFormat="1" x14ac:dyDescent="0.2">
      <c r="G678" s="414"/>
    </row>
    <row r="679" spans="7:7" s="227" customFormat="1" x14ac:dyDescent="0.2">
      <c r="G679" s="414"/>
    </row>
    <row r="680" spans="7:7" s="227" customFormat="1" x14ac:dyDescent="0.2">
      <c r="G680" s="414"/>
    </row>
    <row r="681" spans="7:7" s="227" customFormat="1" x14ac:dyDescent="0.2">
      <c r="G681" s="414"/>
    </row>
    <row r="682" spans="7:7" s="227" customFormat="1" x14ac:dyDescent="0.2">
      <c r="G682" s="414"/>
    </row>
    <row r="683" spans="7:7" s="227" customFormat="1" x14ac:dyDescent="0.2">
      <c r="G683" s="414"/>
    </row>
    <row r="684" spans="7:7" s="227" customFormat="1" x14ac:dyDescent="0.2">
      <c r="G684" s="414"/>
    </row>
    <row r="685" spans="7:7" s="227" customFormat="1" x14ac:dyDescent="0.2">
      <c r="G685" s="414"/>
    </row>
    <row r="686" spans="7:7" s="227" customFormat="1" x14ac:dyDescent="0.2">
      <c r="G686" s="414"/>
    </row>
    <row r="687" spans="7:7" s="227" customFormat="1" x14ac:dyDescent="0.2">
      <c r="G687" s="414"/>
    </row>
    <row r="688" spans="7:7" s="227" customFormat="1" x14ac:dyDescent="0.2">
      <c r="G688" s="414"/>
    </row>
    <row r="689" spans="7:7" s="227" customFormat="1" x14ac:dyDescent="0.2">
      <c r="G689" s="414"/>
    </row>
    <row r="690" spans="7:7" s="227" customFormat="1" x14ac:dyDescent="0.2">
      <c r="G690" s="414"/>
    </row>
    <row r="691" spans="7:7" s="227" customFormat="1" x14ac:dyDescent="0.2">
      <c r="G691" s="414"/>
    </row>
    <row r="692" spans="7:7" s="227" customFormat="1" x14ac:dyDescent="0.2">
      <c r="G692" s="414"/>
    </row>
    <row r="693" spans="7:7" s="227" customFormat="1" x14ac:dyDescent="0.2">
      <c r="G693" s="414"/>
    </row>
    <row r="694" spans="7:7" s="227" customFormat="1" x14ac:dyDescent="0.2">
      <c r="G694" s="414"/>
    </row>
    <row r="695" spans="7:7" s="227" customFormat="1" x14ac:dyDescent="0.2">
      <c r="G695" s="414"/>
    </row>
    <row r="696" spans="7:7" s="227" customFormat="1" x14ac:dyDescent="0.2">
      <c r="G696" s="414"/>
    </row>
    <row r="697" spans="7:7" s="227" customFormat="1" x14ac:dyDescent="0.2">
      <c r="G697" s="414"/>
    </row>
    <row r="698" spans="7:7" s="227" customFormat="1" x14ac:dyDescent="0.2">
      <c r="G698" s="414"/>
    </row>
    <row r="699" spans="7:7" s="227" customFormat="1" x14ac:dyDescent="0.2">
      <c r="G699" s="414"/>
    </row>
    <row r="700" spans="7:7" s="227" customFormat="1" x14ac:dyDescent="0.2">
      <c r="G700" s="414"/>
    </row>
    <row r="701" spans="7:7" s="227" customFormat="1" x14ac:dyDescent="0.2">
      <c r="G701" s="414"/>
    </row>
    <row r="702" spans="7:7" s="227" customFormat="1" x14ac:dyDescent="0.2">
      <c r="G702" s="414"/>
    </row>
    <row r="703" spans="7:7" s="227" customFormat="1" x14ac:dyDescent="0.2">
      <c r="G703" s="414"/>
    </row>
    <row r="704" spans="7:7" s="227" customFormat="1" x14ac:dyDescent="0.2">
      <c r="G704" s="414"/>
    </row>
    <row r="705" spans="7:7" s="227" customFormat="1" x14ac:dyDescent="0.2">
      <c r="G705" s="414"/>
    </row>
    <row r="706" spans="7:7" s="227" customFormat="1" x14ac:dyDescent="0.2">
      <c r="G706" s="414"/>
    </row>
    <row r="707" spans="7:7" s="227" customFormat="1" x14ac:dyDescent="0.2">
      <c r="G707" s="414"/>
    </row>
    <row r="708" spans="7:7" s="227" customFormat="1" x14ac:dyDescent="0.2">
      <c r="G708" s="414"/>
    </row>
    <row r="709" spans="7:7" s="227" customFormat="1" x14ac:dyDescent="0.2">
      <c r="G709" s="414"/>
    </row>
    <row r="710" spans="7:7" s="227" customFormat="1" x14ac:dyDescent="0.2">
      <c r="G710" s="414"/>
    </row>
    <row r="711" spans="7:7" s="227" customFormat="1" x14ac:dyDescent="0.2">
      <c r="G711" s="414"/>
    </row>
    <row r="712" spans="7:7" s="227" customFormat="1" x14ac:dyDescent="0.2">
      <c r="G712" s="414"/>
    </row>
    <row r="713" spans="7:7" s="227" customFormat="1" x14ac:dyDescent="0.2">
      <c r="G713" s="414"/>
    </row>
    <row r="714" spans="7:7" s="227" customFormat="1" x14ac:dyDescent="0.2">
      <c r="G714" s="414"/>
    </row>
    <row r="715" spans="7:7" s="227" customFormat="1" x14ac:dyDescent="0.2">
      <c r="G715" s="414"/>
    </row>
    <row r="716" spans="7:7" s="227" customFormat="1" x14ac:dyDescent="0.2">
      <c r="G716" s="414"/>
    </row>
    <row r="717" spans="7:7" s="227" customFormat="1" x14ac:dyDescent="0.2">
      <c r="G717" s="414"/>
    </row>
    <row r="718" spans="7:7" s="227" customFormat="1" x14ac:dyDescent="0.2">
      <c r="G718" s="414"/>
    </row>
    <row r="719" spans="7:7" s="227" customFormat="1" x14ac:dyDescent="0.2">
      <c r="G719" s="414"/>
    </row>
    <row r="720" spans="7:7" s="227" customFormat="1" x14ac:dyDescent="0.2">
      <c r="G720" s="414"/>
    </row>
    <row r="721" spans="7:7" s="227" customFormat="1" x14ac:dyDescent="0.2">
      <c r="G721" s="414"/>
    </row>
    <row r="722" spans="7:7" s="227" customFormat="1" x14ac:dyDescent="0.2">
      <c r="G722" s="414"/>
    </row>
    <row r="723" spans="7:7" s="227" customFormat="1" x14ac:dyDescent="0.2">
      <c r="G723" s="414"/>
    </row>
    <row r="724" spans="7:7" s="227" customFormat="1" x14ac:dyDescent="0.2">
      <c r="G724" s="414"/>
    </row>
    <row r="725" spans="7:7" s="227" customFormat="1" x14ac:dyDescent="0.2">
      <c r="G725" s="414"/>
    </row>
    <row r="726" spans="7:7" s="227" customFormat="1" x14ac:dyDescent="0.2">
      <c r="G726" s="414"/>
    </row>
    <row r="727" spans="7:7" s="227" customFormat="1" x14ac:dyDescent="0.2">
      <c r="G727" s="414"/>
    </row>
    <row r="728" spans="7:7" s="227" customFormat="1" x14ac:dyDescent="0.2">
      <c r="G728" s="414"/>
    </row>
    <row r="729" spans="7:7" s="227" customFormat="1" x14ac:dyDescent="0.2">
      <c r="G729" s="414"/>
    </row>
    <row r="730" spans="7:7" s="227" customFormat="1" x14ac:dyDescent="0.2">
      <c r="G730" s="414"/>
    </row>
    <row r="731" spans="7:7" s="227" customFormat="1" x14ac:dyDescent="0.2">
      <c r="G731" s="414"/>
    </row>
    <row r="732" spans="7:7" s="227" customFormat="1" x14ac:dyDescent="0.2">
      <c r="G732" s="414"/>
    </row>
    <row r="733" spans="7:7" s="227" customFormat="1" x14ac:dyDescent="0.2">
      <c r="G733" s="414"/>
    </row>
    <row r="734" spans="7:7" s="227" customFormat="1" x14ac:dyDescent="0.2">
      <c r="G734" s="414"/>
    </row>
    <row r="735" spans="7:7" s="227" customFormat="1" x14ac:dyDescent="0.2">
      <c r="G735" s="414"/>
    </row>
    <row r="736" spans="7:7" s="227" customFormat="1" x14ac:dyDescent="0.2">
      <c r="G736" s="414"/>
    </row>
    <row r="737" spans="7:7" s="227" customFormat="1" x14ac:dyDescent="0.2">
      <c r="G737" s="414"/>
    </row>
    <row r="738" spans="7:7" s="227" customFormat="1" x14ac:dyDescent="0.2">
      <c r="G738" s="414"/>
    </row>
    <row r="739" spans="7:7" s="227" customFormat="1" x14ac:dyDescent="0.2">
      <c r="G739" s="414"/>
    </row>
    <row r="740" spans="7:7" s="227" customFormat="1" x14ac:dyDescent="0.2">
      <c r="G740" s="414"/>
    </row>
    <row r="741" spans="7:7" s="227" customFormat="1" x14ac:dyDescent="0.2">
      <c r="G741" s="414"/>
    </row>
    <row r="742" spans="7:7" s="227" customFormat="1" x14ac:dyDescent="0.2">
      <c r="G742" s="414"/>
    </row>
    <row r="743" spans="7:7" s="227" customFormat="1" x14ac:dyDescent="0.2">
      <c r="G743" s="414"/>
    </row>
    <row r="744" spans="7:7" s="227" customFormat="1" x14ac:dyDescent="0.2">
      <c r="G744" s="414"/>
    </row>
    <row r="745" spans="7:7" s="227" customFormat="1" x14ac:dyDescent="0.2">
      <c r="G745" s="414"/>
    </row>
    <row r="746" spans="7:7" s="227" customFormat="1" x14ac:dyDescent="0.2">
      <c r="G746" s="414"/>
    </row>
    <row r="747" spans="7:7" s="227" customFormat="1" x14ac:dyDescent="0.2">
      <c r="G747" s="414"/>
    </row>
    <row r="748" spans="7:7" s="227" customFormat="1" x14ac:dyDescent="0.2">
      <c r="G748" s="414"/>
    </row>
    <row r="749" spans="7:7" s="227" customFormat="1" x14ac:dyDescent="0.2">
      <c r="G749" s="414"/>
    </row>
    <row r="750" spans="7:7" s="227" customFormat="1" x14ac:dyDescent="0.2">
      <c r="G750" s="414"/>
    </row>
    <row r="751" spans="7:7" s="227" customFormat="1" x14ac:dyDescent="0.2">
      <c r="G751" s="414"/>
    </row>
    <row r="752" spans="7:7" s="227" customFormat="1" x14ac:dyDescent="0.2">
      <c r="G752" s="414"/>
    </row>
    <row r="753" spans="7:7" s="227" customFormat="1" x14ac:dyDescent="0.2">
      <c r="G753" s="414"/>
    </row>
    <row r="754" spans="7:7" s="227" customFormat="1" x14ac:dyDescent="0.2">
      <c r="G754" s="414"/>
    </row>
    <row r="755" spans="7:7" s="227" customFormat="1" x14ac:dyDescent="0.2">
      <c r="G755" s="414"/>
    </row>
    <row r="756" spans="7:7" s="227" customFormat="1" x14ac:dyDescent="0.2">
      <c r="G756" s="414"/>
    </row>
    <row r="757" spans="7:7" s="227" customFormat="1" x14ac:dyDescent="0.2">
      <c r="G757" s="414"/>
    </row>
    <row r="758" spans="7:7" s="227" customFormat="1" x14ac:dyDescent="0.2">
      <c r="G758" s="414"/>
    </row>
    <row r="759" spans="7:7" s="227" customFormat="1" x14ac:dyDescent="0.2">
      <c r="G759" s="414"/>
    </row>
    <row r="760" spans="7:7" s="227" customFormat="1" x14ac:dyDescent="0.2">
      <c r="G760" s="414"/>
    </row>
    <row r="761" spans="7:7" s="227" customFormat="1" x14ac:dyDescent="0.2">
      <c r="G761" s="414"/>
    </row>
    <row r="762" spans="7:7" s="227" customFormat="1" x14ac:dyDescent="0.2">
      <c r="G762" s="414"/>
    </row>
    <row r="763" spans="7:7" s="227" customFormat="1" x14ac:dyDescent="0.2">
      <c r="G763" s="414"/>
    </row>
    <row r="764" spans="7:7" s="227" customFormat="1" x14ac:dyDescent="0.2">
      <c r="G764" s="414"/>
    </row>
    <row r="765" spans="7:7" s="227" customFormat="1" x14ac:dyDescent="0.2">
      <c r="G765" s="414"/>
    </row>
    <row r="766" spans="7:7" s="227" customFormat="1" x14ac:dyDescent="0.2">
      <c r="G766" s="414"/>
    </row>
    <row r="767" spans="7:7" s="227" customFormat="1" x14ac:dyDescent="0.2">
      <c r="G767" s="414"/>
    </row>
    <row r="768" spans="7:7" s="227" customFormat="1" x14ac:dyDescent="0.2">
      <c r="G768" s="414"/>
    </row>
    <row r="769" spans="7:7" s="227" customFormat="1" x14ac:dyDescent="0.2">
      <c r="G769" s="414"/>
    </row>
    <row r="770" spans="7:7" s="227" customFormat="1" x14ac:dyDescent="0.2">
      <c r="G770" s="414"/>
    </row>
    <row r="771" spans="7:7" s="227" customFormat="1" x14ac:dyDescent="0.2">
      <c r="G771" s="414"/>
    </row>
    <row r="772" spans="7:7" s="227" customFormat="1" x14ac:dyDescent="0.2">
      <c r="G772" s="414"/>
    </row>
    <row r="773" spans="7:7" s="227" customFormat="1" x14ac:dyDescent="0.2">
      <c r="G773" s="414"/>
    </row>
    <row r="774" spans="7:7" s="227" customFormat="1" x14ac:dyDescent="0.2">
      <c r="G774" s="414"/>
    </row>
    <row r="775" spans="7:7" s="227" customFormat="1" x14ac:dyDescent="0.2">
      <c r="G775" s="414"/>
    </row>
    <row r="776" spans="7:7" s="227" customFormat="1" x14ac:dyDescent="0.2">
      <c r="G776" s="414"/>
    </row>
    <row r="777" spans="7:7" s="227" customFormat="1" x14ac:dyDescent="0.2">
      <c r="G777" s="414"/>
    </row>
    <row r="778" spans="7:7" s="227" customFormat="1" x14ac:dyDescent="0.2">
      <c r="G778" s="414"/>
    </row>
    <row r="779" spans="7:7" s="227" customFormat="1" x14ac:dyDescent="0.2">
      <c r="G779" s="414"/>
    </row>
    <row r="780" spans="7:7" s="227" customFormat="1" x14ac:dyDescent="0.2">
      <c r="G780" s="414"/>
    </row>
    <row r="781" spans="7:7" s="227" customFormat="1" x14ac:dyDescent="0.2">
      <c r="G781" s="414"/>
    </row>
    <row r="782" spans="7:7" s="227" customFormat="1" x14ac:dyDescent="0.2">
      <c r="G782" s="414"/>
    </row>
    <row r="783" spans="7:7" s="227" customFormat="1" x14ac:dyDescent="0.2">
      <c r="G783" s="414"/>
    </row>
    <row r="784" spans="7:7" s="227" customFormat="1" x14ac:dyDescent="0.2">
      <c r="G784" s="414"/>
    </row>
    <row r="785" spans="7:7" s="227" customFormat="1" x14ac:dyDescent="0.2">
      <c r="G785" s="414"/>
    </row>
    <row r="786" spans="7:7" s="227" customFormat="1" x14ac:dyDescent="0.2">
      <c r="G786" s="414"/>
    </row>
    <row r="787" spans="7:7" s="227" customFormat="1" x14ac:dyDescent="0.2">
      <c r="G787" s="414"/>
    </row>
    <row r="788" spans="7:7" s="227" customFormat="1" x14ac:dyDescent="0.2">
      <c r="G788" s="414"/>
    </row>
    <row r="789" spans="7:7" s="227" customFormat="1" x14ac:dyDescent="0.2">
      <c r="G789" s="414"/>
    </row>
    <row r="790" spans="7:7" s="227" customFormat="1" x14ac:dyDescent="0.2">
      <c r="G790" s="414"/>
    </row>
    <row r="791" spans="7:7" s="227" customFormat="1" x14ac:dyDescent="0.2">
      <c r="G791" s="414"/>
    </row>
    <row r="792" spans="7:7" s="227" customFormat="1" x14ac:dyDescent="0.2">
      <c r="G792" s="414"/>
    </row>
    <row r="793" spans="7:7" s="227" customFormat="1" x14ac:dyDescent="0.2">
      <c r="G793" s="414"/>
    </row>
    <row r="794" spans="7:7" s="227" customFormat="1" x14ac:dyDescent="0.2">
      <c r="G794" s="414"/>
    </row>
    <row r="795" spans="7:7" s="227" customFormat="1" x14ac:dyDescent="0.2">
      <c r="G795" s="414"/>
    </row>
    <row r="796" spans="7:7" s="227" customFormat="1" x14ac:dyDescent="0.2">
      <c r="G796" s="414"/>
    </row>
    <row r="797" spans="7:7" s="227" customFormat="1" x14ac:dyDescent="0.2">
      <c r="G797" s="414"/>
    </row>
    <row r="798" spans="7:7" s="227" customFormat="1" x14ac:dyDescent="0.2">
      <c r="G798" s="414"/>
    </row>
    <row r="799" spans="7:7" s="227" customFormat="1" x14ac:dyDescent="0.2">
      <c r="G799" s="414"/>
    </row>
    <row r="800" spans="7:7" s="227" customFormat="1" x14ac:dyDescent="0.2">
      <c r="G800" s="414"/>
    </row>
    <row r="801" spans="7:7" s="227" customFormat="1" x14ac:dyDescent="0.2">
      <c r="G801" s="414"/>
    </row>
    <row r="802" spans="7:7" s="227" customFormat="1" x14ac:dyDescent="0.2">
      <c r="G802" s="414"/>
    </row>
    <row r="803" spans="7:7" s="227" customFormat="1" x14ac:dyDescent="0.2">
      <c r="G803" s="414"/>
    </row>
    <row r="804" spans="7:7" s="227" customFormat="1" x14ac:dyDescent="0.2">
      <c r="G804" s="414"/>
    </row>
    <row r="805" spans="7:7" s="227" customFormat="1" x14ac:dyDescent="0.2">
      <c r="G805" s="414"/>
    </row>
    <row r="806" spans="7:7" s="227" customFormat="1" x14ac:dyDescent="0.2">
      <c r="G806" s="414"/>
    </row>
    <row r="807" spans="7:7" s="227" customFormat="1" x14ac:dyDescent="0.2">
      <c r="G807" s="414"/>
    </row>
    <row r="808" spans="7:7" s="227" customFormat="1" x14ac:dyDescent="0.2">
      <c r="G808" s="414"/>
    </row>
    <row r="809" spans="7:7" s="227" customFormat="1" x14ac:dyDescent="0.2">
      <c r="G809" s="414"/>
    </row>
    <row r="810" spans="7:7" s="227" customFormat="1" x14ac:dyDescent="0.2">
      <c r="G810" s="414"/>
    </row>
    <row r="811" spans="7:7" s="227" customFormat="1" x14ac:dyDescent="0.2">
      <c r="G811" s="414"/>
    </row>
    <row r="812" spans="7:7" s="227" customFormat="1" x14ac:dyDescent="0.2">
      <c r="G812" s="414"/>
    </row>
    <row r="813" spans="7:7" s="227" customFormat="1" x14ac:dyDescent="0.2">
      <c r="G813" s="414"/>
    </row>
    <row r="814" spans="7:7" s="227" customFormat="1" x14ac:dyDescent="0.2">
      <c r="G814" s="414"/>
    </row>
    <row r="815" spans="7:7" s="227" customFormat="1" x14ac:dyDescent="0.2">
      <c r="G815" s="414"/>
    </row>
    <row r="816" spans="7:7" s="227" customFormat="1" x14ac:dyDescent="0.2">
      <c r="G816" s="414"/>
    </row>
    <row r="817" spans="7:7" s="227" customFormat="1" x14ac:dyDescent="0.2">
      <c r="G817" s="414"/>
    </row>
    <row r="818" spans="7:7" s="227" customFormat="1" x14ac:dyDescent="0.2">
      <c r="G818" s="414"/>
    </row>
    <row r="819" spans="7:7" s="227" customFormat="1" x14ac:dyDescent="0.2">
      <c r="G819" s="414"/>
    </row>
    <row r="820" spans="7:7" s="227" customFormat="1" x14ac:dyDescent="0.2">
      <c r="G820" s="414"/>
    </row>
    <row r="821" spans="7:7" s="227" customFormat="1" x14ac:dyDescent="0.2">
      <c r="G821" s="414"/>
    </row>
    <row r="822" spans="7:7" s="227" customFormat="1" x14ac:dyDescent="0.2">
      <c r="G822" s="414"/>
    </row>
    <row r="823" spans="7:7" s="227" customFormat="1" x14ac:dyDescent="0.2">
      <c r="G823" s="414"/>
    </row>
    <row r="824" spans="7:7" s="227" customFormat="1" x14ac:dyDescent="0.2">
      <c r="G824" s="414"/>
    </row>
    <row r="825" spans="7:7" s="227" customFormat="1" x14ac:dyDescent="0.2">
      <c r="G825" s="414"/>
    </row>
    <row r="826" spans="7:7" s="227" customFormat="1" x14ac:dyDescent="0.2">
      <c r="G826" s="414"/>
    </row>
    <row r="827" spans="7:7" s="227" customFormat="1" x14ac:dyDescent="0.2">
      <c r="G827" s="414"/>
    </row>
    <row r="828" spans="7:7" s="227" customFormat="1" x14ac:dyDescent="0.2">
      <c r="G828" s="414"/>
    </row>
    <row r="829" spans="7:7" s="227" customFormat="1" x14ac:dyDescent="0.2">
      <c r="G829" s="414"/>
    </row>
    <row r="830" spans="7:7" s="227" customFormat="1" x14ac:dyDescent="0.2">
      <c r="G830" s="414"/>
    </row>
    <row r="831" spans="7:7" s="227" customFormat="1" x14ac:dyDescent="0.2">
      <c r="G831" s="414"/>
    </row>
    <row r="832" spans="7:7" s="227" customFormat="1" x14ac:dyDescent="0.2">
      <c r="G832" s="414"/>
    </row>
    <row r="833" spans="7:7" s="227" customFormat="1" x14ac:dyDescent="0.2">
      <c r="G833" s="414"/>
    </row>
    <row r="834" spans="7:7" s="227" customFormat="1" x14ac:dyDescent="0.2">
      <c r="G834" s="414"/>
    </row>
    <row r="835" spans="7:7" s="227" customFormat="1" x14ac:dyDescent="0.2">
      <c r="G835" s="414"/>
    </row>
    <row r="836" spans="7:7" s="227" customFormat="1" x14ac:dyDescent="0.2">
      <c r="G836" s="414"/>
    </row>
    <row r="837" spans="7:7" s="227" customFormat="1" x14ac:dyDescent="0.2">
      <c r="G837" s="414"/>
    </row>
    <row r="838" spans="7:7" s="227" customFormat="1" x14ac:dyDescent="0.2">
      <c r="G838" s="414"/>
    </row>
    <row r="839" spans="7:7" s="227" customFormat="1" x14ac:dyDescent="0.2">
      <c r="G839" s="414"/>
    </row>
    <row r="840" spans="7:7" s="227" customFormat="1" x14ac:dyDescent="0.2">
      <c r="G840" s="414"/>
    </row>
    <row r="841" spans="7:7" s="227" customFormat="1" x14ac:dyDescent="0.2">
      <c r="G841" s="414"/>
    </row>
    <row r="842" spans="7:7" s="227" customFormat="1" x14ac:dyDescent="0.2">
      <c r="G842" s="414"/>
    </row>
    <row r="843" spans="7:7" s="227" customFormat="1" x14ac:dyDescent="0.2">
      <c r="G843" s="414"/>
    </row>
    <row r="844" spans="7:7" s="227" customFormat="1" x14ac:dyDescent="0.2">
      <c r="G844" s="414"/>
    </row>
    <row r="845" spans="7:7" s="227" customFormat="1" x14ac:dyDescent="0.2">
      <c r="G845" s="414"/>
    </row>
    <row r="846" spans="7:7" s="227" customFormat="1" x14ac:dyDescent="0.2">
      <c r="G846" s="414"/>
    </row>
    <row r="847" spans="7:7" s="227" customFormat="1" x14ac:dyDescent="0.2">
      <c r="G847" s="414"/>
    </row>
    <row r="848" spans="7:7" s="227" customFormat="1" x14ac:dyDescent="0.2">
      <c r="G848" s="414"/>
    </row>
    <row r="849" spans="7:7" s="227" customFormat="1" x14ac:dyDescent="0.2">
      <c r="G849" s="414"/>
    </row>
    <row r="850" spans="7:7" s="227" customFormat="1" x14ac:dyDescent="0.2">
      <c r="G850" s="414"/>
    </row>
    <row r="851" spans="7:7" s="227" customFormat="1" x14ac:dyDescent="0.2">
      <c r="G851" s="414"/>
    </row>
    <row r="852" spans="7:7" s="227" customFormat="1" x14ac:dyDescent="0.2">
      <c r="G852" s="414"/>
    </row>
    <row r="853" spans="7:7" s="227" customFormat="1" x14ac:dyDescent="0.2">
      <c r="G853" s="414"/>
    </row>
    <row r="854" spans="7:7" s="227" customFormat="1" x14ac:dyDescent="0.2">
      <c r="G854" s="414"/>
    </row>
    <row r="855" spans="7:7" s="227" customFormat="1" x14ac:dyDescent="0.2">
      <c r="G855" s="414"/>
    </row>
    <row r="856" spans="7:7" s="227" customFormat="1" x14ac:dyDescent="0.2">
      <c r="G856" s="414"/>
    </row>
    <row r="857" spans="7:7" s="227" customFormat="1" x14ac:dyDescent="0.2">
      <c r="G857" s="414"/>
    </row>
    <row r="858" spans="7:7" s="227" customFormat="1" x14ac:dyDescent="0.2">
      <c r="G858" s="414"/>
    </row>
    <row r="859" spans="7:7" s="227" customFormat="1" x14ac:dyDescent="0.2">
      <c r="G859" s="414"/>
    </row>
    <row r="860" spans="7:7" s="227" customFormat="1" x14ac:dyDescent="0.2">
      <c r="G860" s="414"/>
    </row>
    <row r="861" spans="7:7" s="227" customFormat="1" x14ac:dyDescent="0.2">
      <c r="G861" s="414"/>
    </row>
    <row r="862" spans="7:7" s="227" customFormat="1" x14ac:dyDescent="0.2">
      <c r="G862" s="414"/>
    </row>
    <row r="863" spans="7:7" s="227" customFormat="1" x14ac:dyDescent="0.2">
      <c r="G863" s="414"/>
    </row>
    <row r="864" spans="7:7" s="227" customFormat="1" x14ac:dyDescent="0.2">
      <c r="G864" s="414"/>
    </row>
    <row r="865" spans="7:7" s="227" customFormat="1" x14ac:dyDescent="0.2">
      <c r="G865" s="414"/>
    </row>
    <row r="866" spans="7:7" s="227" customFormat="1" x14ac:dyDescent="0.2">
      <c r="G866" s="414"/>
    </row>
    <row r="867" spans="7:7" s="227" customFormat="1" x14ac:dyDescent="0.2">
      <c r="G867" s="414"/>
    </row>
    <row r="868" spans="7:7" s="227" customFormat="1" x14ac:dyDescent="0.2">
      <c r="G868" s="414"/>
    </row>
    <row r="869" spans="7:7" s="227" customFormat="1" x14ac:dyDescent="0.2">
      <c r="G869" s="414"/>
    </row>
    <row r="870" spans="7:7" s="227" customFormat="1" x14ac:dyDescent="0.2">
      <c r="G870" s="414"/>
    </row>
    <row r="871" spans="7:7" s="227" customFormat="1" x14ac:dyDescent="0.2">
      <c r="G871" s="414"/>
    </row>
    <row r="872" spans="7:7" s="227" customFormat="1" x14ac:dyDescent="0.2">
      <c r="G872" s="414"/>
    </row>
    <row r="873" spans="7:7" s="227" customFormat="1" x14ac:dyDescent="0.2">
      <c r="G873" s="414"/>
    </row>
    <row r="874" spans="7:7" s="227" customFormat="1" x14ac:dyDescent="0.2">
      <c r="G874" s="414"/>
    </row>
    <row r="875" spans="7:7" s="227" customFormat="1" x14ac:dyDescent="0.2">
      <c r="G875" s="414"/>
    </row>
    <row r="876" spans="7:7" s="227" customFormat="1" x14ac:dyDescent="0.2">
      <c r="G876" s="414"/>
    </row>
    <row r="877" spans="7:7" s="227" customFormat="1" x14ac:dyDescent="0.2">
      <c r="G877" s="414"/>
    </row>
    <row r="878" spans="7:7" s="227" customFormat="1" x14ac:dyDescent="0.2">
      <c r="G878" s="414"/>
    </row>
    <row r="879" spans="7:7" s="227" customFormat="1" x14ac:dyDescent="0.2">
      <c r="G879" s="414"/>
    </row>
    <row r="880" spans="7:7" s="227" customFormat="1" x14ac:dyDescent="0.2">
      <c r="G880" s="414"/>
    </row>
    <row r="881" spans="7:7" s="227" customFormat="1" x14ac:dyDescent="0.2">
      <c r="G881" s="414"/>
    </row>
    <row r="882" spans="7:7" s="227" customFormat="1" x14ac:dyDescent="0.2">
      <c r="G882" s="414"/>
    </row>
    <row r="883" spans="7:7" s="227" customFormat="1" x14ac:dyDescent="0.2">
      <c r="G883" s="414"/>
    </row>
    <row r="884" spans="7:7" s="227" customFormat="1" x14ac:dyDescent="0.2">
      <c r="G884" s="414"/>
    </row>
    <row r="885" spans="7:7" s="227" customFormat="1" x14ac:dyDescent="0.2">
      <c r="G885" s="414"/>
    </row>
    <row r="886" spans="7:7" s="227" customFormat="1" x14ac:dyDescent="0.2">
      <c r="G886" s="414"/>
    </row>
    <row r="887" spans="7:7" s="227" customFormat="1" x14ac:dyDescent="0.2">
      <c r="G887" s="414"/>
    </row>
    <row r="888" spans="7:7" s="227" customFormat="1" x14ac:dyDescent="0.2">
      <c r="G888" s="414"/>
    </row>
    <row r="889" spans="7:7" s="227" customFormat="1" x14ac:dyDescent="0.2">
      <c r="G889" s="414"/>
    </row>
    <row r="890" spans="7:7" s="227" customFormat="1" x14ac:dyDescent="0.2">
      <c r="G890" s="414"/>
    </row>
    <row r="891" spans="7:7" s="227" customFormat="1" x14ac:dyDescent="0.2">
      <c r="G891" s="414"/>
    </row>
    <row r="892" spans="7:7" s="227" customFormat="1" x14ac:dyDescent="0.2">
      <c r="G892" s="414"/>
    </row>
    <row r="893" spans="7:7" s="227" customFormat="1" x14ac:dyDescent="0.2">
      <c r="G893" s="414"/>
    </row>
    <row r="894" spans="7:7" s="227" customFormat="1" x14ac:dyDescent="0.2">
      <c r="G894" s="414"/>
    </row>
    <row r="895" spans="7:7" s="227" customFormat="1" x14ac:dyDescent="0.2">
      <c r="G895" s="414"/>
    </row>
    <row r="896" spans="7:7" s="227" customFormat="1" x14ac:dyDescent="0.2">
      <c r="G896" s="414"/>
    </row>
    <row r="897" spans="7:7" s="227" customFormat="1" x14ac:dyDescent="0.2">
      <c r="G897" s="414"/>
    </row>
    <row r="898" spans="7:7" s="227" customFormat="1" x14ac:dyDescent="0.2">
      <c r="G898" s="414"/>
    </row>
    <row r="899" spans="7:7" s="227" customFormat="1" x14ac:dyDescent="0.2">
      <c r="G899" s="414"/>
    </row>
    <row r="900" spans="7:7" s="227" customFormat="1" x14ac:dyDescent="0.2">
      <c r="G900" s="414"/>
    </row>
    <row r="901" spans="7:7" s="227" customFormat="1" x14ac:dyDescent="0.2">
      <c r="G901" s="414"/>
    </row>
    <row r="902" spans="7:7" s="227" customFormat="1" x14ac:dyDescent="0.2">
      <c r="G902" s="414"/>
    </row>
    <row r="903" spans="7:7" s="227" customFormat="1" x14ac:dyDescent="0.2">
      <c r="G903" s="414"/>
    </row>
    <row r="904" spans="7:7" s="227" customFormat="1" x14ac:dyDescent="0.2">
      <c r="G904" s="414"/>
    </row>
    <row r="905" spans="7:7" s="227" customFormat="1" x14ac:dyDescent="0.2">
      <c r="G905" s="414"/>
    </row>
    <row r="906" spans="7:7" s="227" customFormat="1" x14ac:dyDescent="0.2">
      <c r="G906" s="414"/>
    </row>
    <row r="907" spans="7:7" s="227" customFormat="1" x14ac:dyDescent="0.2">
      <c r="G907" s="414"/>
    </row>
    <row r="908" spans="7:7" s="227" customFormat="1" x14ac:dyDescent="0.2">
      <c r="G908" s="414"/>
    </row>
    <row r="909" spans="7:7" s="227" customFormat="1" x14ac:dyDescent="0.2">
      <c r="G909" s="414"/>
    </row>
    <row r="910" spans="7:7" s="227" customFormat="1" x14ac:dyDescent="0.2">
      <c r="G910" s="414"/>
    </row>
    <row r="911" spans="7:7" s="227" customFormat="1" x14ac:dyDescent="0.2">
      <c r="G911" s="414"/>
    </row>
    <row r="912" spans="7:7" s="227" customFormat="1" x14ac:dyDescent="0.2">
      <c r="G912" s="414"/>
    </row>
    <row r="913" spans="7:7" s="227" customFormat="1" x14ac:dyDescent="0.2">
      <c r="G913" s="414"/>
    </row>
    <row r="914" spans="7:7" s="227" customFormat="1" x14ac:dyDescent="0.2">
      <c r="G914" s="414"/>
    </row>
    <row r="915" spans="7:7" s="227" customFormat="1" x14ac:dyDescent="0.2">
      <c r="G915" s="414"/>
    </row>
    <row r="916" spans="7:7" s="227" customFormat="1" x14ac:dyDescent="0.2">
      <c r="G916" s="414"/>
    </row>
    <row r="917" spans="7:7" s="227" customFormat="1" x14ac:dyDescent="0.2">
      <c r="G917" s="414"/>
    </row>
    <row r="918" spans="7:7" s="227" customFormat="1" x14ac:dyDescent="0.2">
      <c r="G918" s="414"/>
    </row>
    <row r="919" spans="7:7" s="227" customFormat="1" x14ac:dyDescent="0.2">
      <c r="G919" s="414"/>
    </row>
    <row r="920" spans="7:7" s="227" customFormat="1" x14ac:dyDescent="0.2">
      <c r="G920" s="414"/>
    </row>
    <row r="921" spans="7:7" s="227" customFormat="1" x14ac:dyDescent="0.2">
      <c r="G921" s="414"/>
    </row>
    <row r="922" spans="7:7" s="227" customFormat="1" x14ac:dyDescent="0.2">
      <c r="G922" s="414"/>
    </row>
    <row r="923" spans="7:7" s="227" customFormat="1" x14ac:dyDescent="0.2">
      <c r="G923" s="414"/>
    </row>
    <row r="924" spans="7:7" s="227" customFormat="1" x14ac:dyDescent="0.2">
      <c r="G924" s="414"/>
    </row>
    <row r="925" spans="7:7" s="227" customFormat="1" x14ac:dyDescent="0.2">
      <c r="G925" s="414"/>
    </row>
    <row r="926" spans="7:7" s="227" customFormat="1" x14ac:dyDescent="0.2">
      <c r="G926" s="414"/>
    </row>
    <row r="927" spans="7:7" s="227" customFormat="1" x14ac:dyDescent="0.2">
      <c r="G927" s="414"/>
    </row>
    <row r="928" spans="7:7" s="227" customFormat="1" x14ac:dyDescent="0.2">
      <c r="G928" s="414"/>
    </row>
    <row r="929" spans="7:7" s="227" customFormat="1" x14ac:dyDescent="0.2">
      <c r="G929" s="414"/>
    </row>
    <row r="930" spans="7:7" s="227" customFormat="1" x14ac:dyDescent="0.2">
      <c r="G930" s="414"/>
    </row>
    <row r="931" spans="7:7" s="227" customFormat="1" x14ac:dyDescent="0.2">
      <c r="G931" s="414"/>
    </row>
    <row r="932" spans="7:7" s="227" customFormat="1" x14ac:dyDescent="0.2">
      <c r="G932" s="414"/>
    </row>
    <row r="933" spans="7:7" s="227" customFormat="1" x14ac:dyDescent="0.2">
      <c r="G933" s="414"/>
    </row>
    <row r="934" spans="7:7" s="227" customFormat="1" x14ac:dyDescent="0.2">
      <c r="G934" s="414"/>
    </row>
    <row r="935" spans="7:7" s="227" customFormat="1" x14ac:dyDescent="0.2">
      <c r="G935" s="414"/>
    </row>
    <row r="936" spans="7:7" s="227" customFormat="1" x14ac:dyDescent="0.2">
      <c r="G936" s="414"/>
    </row>
    <row r="937" spans="7:7" s="227" customFormat="1" x14ac:dyDescent="0.2">
      <c r="G937" s="414"/>
    </row>
    <row r="938" spans="7:7" s="227" customFormat="1" x14ac:dyDescent="0.2">
      <c r="G938" s="414"/>
    </row>
    <row r="939" spans="7:7" s="227" customFormat="1" x14ac:dyDescent="0.2">
      <c r="G939" s="414"/>
    </row>
    <row r="940" spans="7:7" s="227" customFormat="1" x14ac:dyDescent="0.2">
      <c r="G940" s="414"/>
    </row>
    <row r="941" spans="7:7" s="227" customFormat="1" x14ac:dyDescent="0.2">
      <c r="G941" s="414"/>
    </row>
    <row r="942" spans="7:7" s="227" customFormat="1" x14ac:dyDescent="0.2">
      <c r="G942" s="414"/>
    </row>
    <row r="943" spans="7:7" s="227" customFormat="1" x14ac:dyDescent="0.2">
      <c r="G943" s="414"/>
    </row>
    <row r="944" spans="7:7" s="227" customFormat="1" x14ac:dyDescent="0.2">
      <c r="G944" s="414"/>
    </row>
    <row r="945" spans="7:7" s="227" customFormat="1" x14ac:dyDescent="0.2">
      <c r="G945" s="414"/>
    </row>
    <row r="946" spans="7:7" s="227" customFormat="1" x14ac:dyDescent="0.2">
      <c r="G946" s="414"/>
    </row>
    <row r="947" spans="7:7" s="227" customFormat="1" x14ac:dyDescent="0.2">
      <c r="G947" s="414"/>
    </row>
    <row r="948" spans="7:7" s="227" customFormat="1" x14ac:dyDescent="0.2">
      <c r="G948" s="414"/>
    </row>
    <row r="949" spans="7:7" s="227" customFormat="1" x14ac:dyDescent="0.2">
      <c r="G949" s="414"/>
    </row>
    <row r="950" spans="7:7" s="227" customFormat="1" x14ac:dyDescent="0.2">
      <c r="G950" s="414"/>
    </row>
    <row r="951" spans="7:7" s="227" customFormat="1" x14ac:dyDescent="0.2">
      <c r="G951" s="414"/>
    </row>
    <row r="952" spans="7:7" s="227" customFormat="1" x14ac:dyDescent="0.2">
      <c r="G952" s="414"/>
    </row>
    <row r="953" spans="7:7" s="227" customFormat="1" x14ac:dyDescent="0.2">
      <c r="G953" s="414"/>
    </row>
    <row r="954" spans="7:7" s="227" customFormat="1" x14ac:dyDescent="0.2">
      <c r="G954" s="414"/>
    </row>
    <row r="955" spans="7:7" s="227" customFormat="1" x14ac:dyDescent="0.2">
      <c r="G955" s="414"/>
    </row>
    <row r="956" spans="7:7" s="227" customFormat="1" x14ac:dyDescent="0.2">
      <c r="G956" s="414"/>
    </row>
    <row r="957" spans="7:7" s="227" customFormat="1" x14ac:dyDescent="0.2">
      <c r="G957" s="414"/>
    </row>
    <row r="958" spans="7:7" s="227" customFormat="1" x14ac:dyDescent="0.2">
      <c r="G958" s="414"/>
    </row>
    <row r="959" spans="7:7" s="227" customFormat="1" x14ac:dyDescent="0.2">
      <c r="G959" s="414"/>
    </row>
    <row r="960" spans="7:7" s="227" customFormat="1" x14ac:dyDescent="0.2">
      <c r="G960" s="414"/>
    </row>
    <row r="961" spans="7:7" s="227" customFormat="1" x14ac:dyDescent="0.2">
      <c r="G961" s="414"/>
    </row>
    <row r="962" spans="7:7" s="227" customFormat="1" x14ac:dyDescent="0.2">
      <c r="G962" s="414"/>
    </row>
    <row r="963" spans="7:7" s="227" customFormat="1" x14ac:dyDescent="0.2">
      <c r="G963" s="414"/>
    </row>
    <row r="964" spans="7:7" s="227" customFormat="1" x14ac:dyDescent="0.2">
      <c r="G964" s="414"/>
    </row>
    <row r="965" spans="7:7" s="227" customFormat="1" x14ac:dyDescent="0.2">
      <c r="G965" s="414"/>
    </row>
    <row r="966" spans="7:7" s="227" customFormat="1" x14ac:dyDescent="0.2">
      <c r="G966" s="414"/>
    </row>
    <row r="967" spans="7:7" s="227" customFormat="1" x14ac:dyDescent="0.2">
      <c r="G967" s="414"/>
    </row>
    <row r="968" spans="7:7" s="227" customFormat="1" x14ac:dyDescent="0.2">
      <c r="G968" s="414"/>
    </row>
    <row r="969" spans="7:7" s="227" customFormat="1" x14ac:dyDescent="0.2">
      <c r="G969" s="414"/>
    </row>
    <row r="970" spans="7:7" s="227" customFormat="1" x14ac:dyDescent="0.2">
      <c r="G970" s="414"/>
    </row>
    <row r="971" spans="7:7" s="227" customFormat="1" x14ac:dyDescent="0.2">
      <c r="G971" s="414"/>
    </row>
    <row r="972" spans="7:7" s="227" customFormat="1" x14ac:dyDescent="0.2">
      <c r="G972" s="414"/>
    </row>
    <row r="973" spans="7:7" s="227" customFormat="1" x14ac:dyDescent="0.2">
      <c r="G973" s="414"/>
    </row>
    <row r="974" spans="7:7" s="227" customFormat="1" x14ac:dyDescent="0.2">
      <c r="G974" s="414"/>
    </row>
    <row r="975" spans="7:7" s="227" customFormat="1" x14ac:dyDescent="0.2">
      <c r="G975" s="414"/>
    </row>
    <row r="976" spans="7:7" s="227" customFormat="1" x14ac:dyDescent="0.2">
      <c r="G976" s="414"/>
    </row>
    <row r="977" spans="7:7" s="227" customFormat="1" x14ac:dyDescent="0.2">
      <c r="G977" s="414"/>
    </row>
    <row r="978" spans="7:7" s="227" customFormat="1" x14ac:dyDescent="0.2">
      <c r="G978" s="414"/>
    </row>
    <row r="979" spans="7:7" s="227" customFormat="1" x14ac:dyDescent="0.2">
      <c r="G979" s="414"/>
    </row>
    <row r="980" spans="7:7" s="227" customFormat="1" x14ac:dyDescent="0.2">
      <c r="G980" s="414"/>
    </row>
    <row r="981" spans="7:7" s="227" customFormat="1" x14ac:dyDescent="0.2">
      <c r="G981" s="414"/>
    </row>
    <row r="982" spans="7:7" s="227" customFormat="1" x14ac:dyDescent="0.2">
      <c r="G982" s="414"/>
    </row>
    <row r="983" spans="7:7" s="227" customFormat="1" x14ac:dyDescent="0.2">
      <c r="G983" s="414"/>
    </row>
    <row r="984" spans="7:7" s="227" customFormat="1" x14ac:dyDescent="0.2">
      <c r="G984" s="414"/>
    </row>
    <row r="985" spans="7:7" s="227" customFormat="1" x14ac:dyDescent="0.2">
      <c r="G985" s="414"/>
    </row>
    <row r="986" spans="7:7" s="227" customFormat="1" x14ac:dyDescent="0.2">
      <c r="G986" s="414"/>
    </row>
    <row r="987" spans="7:7" s="227" customFormat="1" x14ac:dyDescent="0.2">
      <c r="G987" s="414"/>
    </row>
    <row r="988" spans="7:7" s="227" customFormat="1" x14ac:dyDescent="0.2">
      <c r="G988" s="414"/>
    </row>
    <row r="989" spans="7:7" s="227" customFormat="1" x14ac:dyDescent="0.2">
      <c r="G989" s="414"/>
    </row>
    <row r="990" spans="7:7" s="227" customFormat="1" x14ac:dyDescent="0.2">
      <c r="G990" s="414"/>
    </row>
    <row r="991" spans="7:7" s="227" customFormat="1" x14ac:dyDescent="0.2">
      <c r="G991" s="414"/>
    </row>
    <row r="992" spans="7:7" s="227" customFormat="1" x14ac:dyDescent="0.2">
      <c r="G992" s="414"/>
    </row>
    <row r="993" spans="7:7" s="227" customFormat="1" x14ac:dyDescent="0.2">
      <c r="G993" s="414"/>
    </row>
    <row r="994" spans="7:7" s="227" customFormat="1" x14ac:dyDescent="0.2">
      <c r="G994" s="414"/>
    </row>
    <row r="995" spans="7:7" s="227" customFormat="1" x14ac:dyDescent="0.2">
      <c r="G995" s="414"/>
    </row>
    <row r="996" spans="7:7" s="227" customFormat="1" x14ac:dyDescent="0.2">
      <c r="G996" s="414"/>
    </row>
    <row r="997" spans="7:7" s="227" customFormat="1" x14ac:dyDescent="0.2">
      <c r="G997" s="414"/>
    </row>
    <row r="998" spans="7:7" s="227" customFormat="1" x14ac:dyDescent="0.2">
      <c r="G998" s="414"/>
    </row>
    <row r="999" spans="7:7" s="227" customFormat="1" x14ac:dyDescent="0.2">
      <c r="G999" s="414"/>
    </row>
    <row r="1000" spans="7:7" s="227" customFormat="1" x14ac:dyDescent="0.2">
      <c r="G1000" s="414"/>
    </row>
    <row r="1001" spans="7:7" s="227" customFormat="1" x14ac:dyDescent="0.2">
      <c r="G1001" s="414"/>
    </row>
    <row r="1002" spans="7:7" s="227" customFormat="1" x14ac:dyDescent="0.2">
      <c r="G1002" s="414"/>
    </row>
    <row r="1003" spans="7:7" s="227" customFormat="1" x14ac:dyDescent="0.2">
      <c r="G1003" s="414"/>
    </row>
    <row r="1004" spans="7:7" s="227" customFormat="1" x14ac:dyDescent="0.2">
      <c r="G1004" s="414"/>
    </row>
    <row r="1005" spans="7:7" s="227" customFormat="1" x14ac:dyDescent="0.2">
      <c r="G1005" s="414"/>
    </row>
    <row r="1006" spans="7:7" s="227" customFormat="1" x14ac:dyDescent="0.2">
      <c r="G1006" s="414"/>
    </row>
    <row r="1007" spans="7:7" s="227" customFormat="1" x14ac:dyDescent="0.2">
      <c r="G1007" s="414"/>
    </row>
    <row r="1008" spans="7:7" s="227" customFormat="1" x14ac:dyDescent="0.2">
      <c r="G1008" s="414"/>
    </row>
    <row r="1009" spans="7:7" s="227" customFormat="1" x14ac:dyDescent="0.2">
      <c r="G1009" s="414"/>
    </row>
    <row r="1010" spans="7:7" s="227" customFormat="1" x14ac:dyDescent="0.2">
      <c r="G1010" s="414"/>
    </row>
    <row r="1011" spans="7:7" s="227" customFormat="1" x14ac:dyDescent="0.2">
      <c r="G1011" s="414"/>
    </row>
    <row r="1012" spans="7:7" s="227" customFormat="1" x14ac:dyDescent="0.2">
      <c r="G1012" s="414"/>
    </row>
    <row r="1013" spans="7:7" s="227" customFormat="1" x14ac:dyDescent="0.2">
      <c r="G1013" s="414"/>
    </row>
    <row r="1014" spans="7:7" s="227" customFormat="1" x14ac:dyDescent="0.2">
      <c r="G1014" s="414"/>
    </row>
    <row r="1015" spans="7:7" s="227" customFormat="1" x14ac:dyDescent="0.2">
      <c r="G1015" s="414"/>
    </row>
    <row r="1016" spans="7:7" s="227" customFormat="1" x14ac:dyDescent="0.2">
      <c r="G1016" s="414"/>
    </row>
    <row r="1017" spans="7:7" s="227" customFormat="1" x14ac:dyDescent="0.2">
      <c r="G1017" s="414"/>
    </row>
    <row r="1018" spans="7:7" s="227" customFormat="1" x14ac:dyDescent="0.2">
      <c r="G1018" s="414"/>
    </row>
    <row r="1019" spans="7:7" s="227" customFormat="1" x14ac:dyDescent="0.2">
      <c r="G1019" s="414"/>
    </row>
    <row r="1020" spans="7:7" s="227" customFormat="1" x14ac:dyDescent="0.2">
      <c r="G1020" s="414"/>
    </row>
    <row r="1021" spans="7:7" s="227" customFormat="1" x14ac:dyDescent="0.2">
      <c r="G1021" s="414"/>
    </row>
    <row r="1022" spans="7:7" s="227" customFormat="1" x14ac:dyDescent="0.2">
      <c r="G1022" s="414"/>
    </row>
    <row r="1023" spans="7:7" s="227" customFormat="1" x14ac:dyDescent="0.2">
      <c r="G1023" s="414"/>
    </row>
    <row r="1024" spans="7:7" s="227" customFormat="1" x14ac:dyDescent="0.2">
      <c r="G1024" s="414"/>
    </row>
    <row r="1025" spans="7:7" s="227" customFormat="1" x14ac:dyDescent="0.2">
      <c r="G1025" s="414"/>
    </row>
    <row r="1026" spans="7:7" s="227" customFormat="1" x14ac:dyDescent="0.2">
      <c r="G1026" s="414"/>
    </row>
    <row r="1027" spans="7:7" s="227" customFormat="1" x14ac:dyDescent="0.2">
      <c r="G1027" s="414"/>
    </row>
    <row r="1028" spans="7:7" s="227" customFormat="1" x14ac:dyDescent="0.2">
      <c r="G1028" s="414"/>
    </row>
    <row r="1029" spans="7:7" s="227" customFormat="1" x14ac:dyDescent="0.2">
      <c r="G1029" s="414"/>
    </row>
    <row r="1030" spans="7:7" s="227" customFormat="1" x14ac:dyDescent="0.2">
      <c r="G1030" s="414"/>
    </row>
    <row r="1031" spans="7:7" s="227" customFormat="1" x14ac:dyDescent="0.2">
      <c r="G1031" s="414"/>
    </row>
    <row r="1032" spans="7:7" s="227" customFormat="1" x14ac:dyDescent="0.2">
      <c r="G1032" s="414"/>
    </row>
    <row r="1033" spans="7:7" s="227" customFormat="1" x14ac:dyDescent="0.2">
      <c r="G1033" s="414"/>
    </row>
    <row r="1034" spans="7:7" s="227" customFormat="1" x14ac:dyDescent="0.2">
      <c r="G1034" s="414"/>
    </row>
    <row r="1035" spans="7:7" s="227" customFormat="1" x14ac:dyDescent="0.2">
      <c r="G1035" s="414"/>
    </row>
    <row r="1036" spans="7:7" s="227" customFormat="1" x14ac:dyDescent="0.2">
      <c r="G1036" s="414"/>
    </row>
    <row r="1037" spans="7:7" s="227" customFormat="1" x14ac:dyDescent="0.2">
      <c r="G1037" s="414"/>
    </row>
    <row r="1038" spans="7:7" s="227" customFormat="1" x14ac:dyDescent="0.2">
      <c r="G1038" s="414"/>
    </row>
    <row r="1039" spans="7:7" s="227" customFormat="1" x14ac:dyDescent="0.2">
      <c r="G1039" s="414"/>
    </row>
    <row r="1040" spans="7:7" s="227" customFormat="1" x14ac:dyDescent="0.2">
      <c r="G1040" s="414"/>
    </row>
    <row r="1041" spans="7:7" s="227" customFormat="1" x14ac:dyDescent="0.2">
      <c r="G1041" s="414"/>
    </row>
    <row r="1042" spans="7:7" s="227" customFormat="1" x14ac:dyDescent="0.2">
      <c r="G1042" s="414"/>
    </row>
    <row r="1043" spans="7:7" s="227" customFormat="1" x14ac:dyDescent="0.2">
      <c r="G1043" s="414"/>
    </row>
    <row r="1044" spans="7:7" s="227" customFormat="1" x14ac:dyDescent="0.2">
      <c r="G1044" s="414"/>
    </row>
    <row r="1045" spans="7:7" s="227" customFormat="1" x14ac:dyDescent="0.2">
      <c r="G1045" s="414"/>
    </row>
    <row r="1046" spans="7:7" s="227" customFormat="1" x14ac:dyDescent="0.2">
      <c r="G1046" s="414"/>
    </row>
    <row r="1047" spans="7:7" s="227" customFormat="1" x14ac:dyDescent="0.2">
      <c r="G1047" s="414"/>
    </row>
    <row r="1048" spans="7:7" s="227" customFormat="1" x14ac:dyDescent="0.2">
      <c r="G1048" s="414"/>
    </row>
    <row r="1049" spans="7:7" s="227" customFormat="1" x14ac:dyDescent="0.2">
      <c r="G1049" s="414"/>
    </row>
    <row r="1050" spans="7:7" s="227" customFormat="1" x14ac:dyDescent="0.2">
      <c r="G1050" s="414"/>
    </row>
    <row r="1051" spans="7:7" s="227" customFormat="1" x14ac:dyDescent="0.2">
      <c r="G1051" s="414"/>
    </row>
    <row r="1052" spans="7:7" s="227" customFormat="1" x14ac:dyDescent="0.2">
      <c r="G1052" s="414"/>
    </row>
    <row r="1053" spans="7:7" s="227" customFormat="1" x14ac:dyDescent="0.2">
      <c r="G1053" s="414"/>
    </row>
    <row r="1054" spans="7:7" s="227" customFormat="1" x14ac:dyDescent="0.2">
      <c r="G1054" s="414"/>
    </row>
    <row r="1055" spans="7:7" s="227" customFormat="1" x14ac:dyDescent="0.2">
      <c r="G1055" s="414"/>
    </row>
    <row r="1056" spans="7:7" s="227" customFormat="1" x14ac:dyDescent="0.2">
      <c r="G1056" s="414"/>
    </row>
    <row r="1057" spans="7:7" s="227" customFormat="1" x14ac:dyDescent="0.2">
      <c r="G1057" s="414"/>
    </row>
    <row r="1058" spans="7:7" s="227" customFormat="1" x14ac:dyDescent="0.2">
      <c r="G1058" s="414"/>
    </row>
    <row r="1059" spans="7:7" s="227" customFormat="1" x14ac:dyDescent="0.2">
      <c r="G1059" s="414"/>
    </row>
    <row r="1060" spans="7:7" s="227" customFormat="1" x14ac:dyDescent="0.2">
      <c r="G1060" s="414"/>
    </row>
    <row r="1061" spans="7:7" s="227" customFormat="1" x14ac:dyDescent="0.2">
      <c r="G1061" s="414"/>
    </row>
    <row r="1062" spans="7:7" s="227" customFormat="1" x14ac:dyDescent="0.2">
      <c r="G1062" s="414"/>
    </row>
    <row r="1063" spans="7:7" s="227" customFormat="1" x14ac:dyDescent="0.2">
      <c r="G1063" s="414"/>
    </row>
    <row r="1064" spans="7:7" s="227" customFormat="1" x14ac:dyDescent="0.2">
      <c r="G1064" s="414"/>
    </row>
    <row r="1065" spans="7:7" s="227" customFormat="1" x14ac:dyDescent="0.2">
      <c r="G1065" s="414"/>
    </row>
    <row r="1066" spans="7:7" s="227" customFormat="1" x14ac:dyDescent="0.2">
      <c r="G1066" s="414"/>
    </row>
    <row r="1067" spans="7:7" s="227" customFormat="1" x14ac:dyDescent="0.2">
      <c r="G1067" s="414"/>
    </row>
    <row r="1068" spans="7:7" s="227" customFormat="1" x14ac:dyDescent="0.2">
      <c r="G1068" s="414"/>
    </row>
    <row r="1069" spans="7:7" s="227" customFormat="1" x14ac:dyDescent="0.2">
      <c r="G1069" s="414"/>
    </row>
    <row r="1070" spans="7:7" s="227" customFormat="1" x14ac:dyDescent="0.2">
      <c r="G1070" s="414"/>
    </row>
    <row r="1071" spans="7:7" s="227" customFormat="1" x14ac:dyDescent="0.2">
      <c r="G1071" s="414"/>
    </row>
    <row r="1072" spans="7:7" s="227" customFormat="1" x14ac:dyDescent="0.2">
      <c r="G1072" s="414"/>
    </row>
    <row r="1073" spans="7:7" s="227" customFormat="1" x14ac:dyDescent="0.2">
      <c r="G1073" s="414"/>
    </row>
    <row r="1074" spans="7:7" s="227" customFormat="1" x14ac:dyDescent="0.2">
      <c r="G1074" s="414"/>
    </row>
    <row r="1075" spans="7:7" s="227" customFormat="1" x14ac:dyDescent="0.2">
      <c r="G1075" s="414"/>
    </row>
    <row r="1076" spans="7:7" s="227" customFormat="1" x14ac:dyDescent="0.2">
      <c r="G1076" s="414"/>
    </row>
    <row r="1077" spans="7:7" s="227" customFormat="1" x14ac:dyDescent="0.2">
      <c r="G1077" s="414"/>
    </row>
    <row r="1078" spans="7:7" s="227" customFormat="1" x14ac:dyDescent="0.2">
      <c r="G1078" s="414"/>
    </row>
    <row r="1079" spans="7:7" s="227" customFormat="1" x14ac:dyDescent="0.2">
      <c r="G1079" s="414"/>
    </row>
    <row r="1080" spans="7:7" s="227" customFormat="1" x14ac:dyDescent="0.2">
      <c r="G1080" s="414"/>
    </row>
    <row r="1081" spans="7:7" s="227" customFormat="1" x14ac:dyDescent="0.2">
      <c r="G1081" s="414"/>
    </row>
    <row r="1082" spans="7:7" s="227" customFormat="1" x14ac:dyDescent="0.2">
      <c r="G1082" s="414"/>
    </row>
    <row r="1083" spans="7:7" s="227" customFormat="1" x14ac:dyDescent="0.2">
      <c r="G1083" s="414"/>
    </row>
    <row r="1084" spans="7:7" s="227" customFormat="1" x14ac:dyDescent="0.2">
      <c r="G1084" s="414"/>
    </row>
    <row r="1085" spans="7:7" s="227" customFormat="1" x14ac:dyDescent="0.2">
      <c r="G1085" s="414"/>
    </row>
    <row r="1086" spans="7:7" s="227" customFormat="1" x14ac:dyDescent="0.2">
      <c r="G1086" s="414"/>
    </row>
    <row r="1087" spans="7:7" s="227" customFormat="1" x14ac:dyDescent="0.2">
      <c r="G1087" s="414"/>
    </row>
    <row r="1088" spans="7:7" s="227" customFormat="1" x14ac:dyDescent="0.2">
      <c r="G1088" s="414"/>
    </row>
    <row r="1089" spans="7:7" s="227" customFormat="1" x14ac:dyDescent="0.2">
      <c r="G1089" s="414"/>
    </row>
    <row r="1090" spans="7:7" s="227" customFormat="1" x14ac:dyDescent="0.2">
      <c r="G1090" s="414"/>
    </row>
    <row r="1091" spans="7:7" s="227" customFormat="1" x14ac:dyDescent="0.2">
      <c r="G1091" s="414"/>
    </row>
    <row r="1092" spans="7:7" s="227" customFormat="1" x14ac:dyDescent="0.2">
      <c r="G1092" s="414"/>
    </row>
    <row r="1093" spans="7:7" s="227" customFormat="1" x14ac:dyDescent="0.2">
      <c r="G1093" s="414"/>
    </row>
    <row r="1094" spans="7:7" s="227" customFormat="1" x14ac:dyDescent="0.2">
      <c r="G1094" s="414"/>
    </row>
    <row r="1095" spans="7:7" s="227" customFormat="1" x14ac:dyDescent="0.2">
      <c r="G1095" s="414"/>
    </row>
    <row r="1096" spans="7:7" s="227" customFormat="1" x14ac:dyDescent="0.2">
      <c r="G1096" s="414"/>
    </row>
    <row r="1097" spans="7:7" s="227" customFormat="1" x14ac:dyDescent="0.2">
      <c r="G1097" s="414"/>
    </row>
    <row r="1098" spans="7:7" s="227" customFormat="1" x14ac:dyDescent="0.2">
      <c r="G1098" s="414"/>
    </row>
    <row r="1099" spans="7:7" s="227" customFormat="1" x14ac:dyDescent="0.2">
      <c r="G1099" s="414"/>
    </row>
    <row r="1100" spans="7:7" s="227" customFormat="1" x14ac:dyDescent="0.2">
      <c r="G1100" s="414"/>
    </row>
    <row r="1101" spans="7:7" s="227" customFormat="1" x14ac:dyDescent="0.2">
      <c r="G1101" s="414"/>
    </row>
    <row r="1102" spans="7:7" s="227" customFormat="1" x14ac:dyDescent="0.2">
      <c r="G1102" s="414"/>
    </row>
    <row r="1103" spans="7:7" s="227" customFormat="1" x14ac:dyDescent="0.2">
      <c r="G1103" s="414"/>
    </row>
    <row r="1104" spans="7:7" s="227" customFormat="1" x14ac:dyDescent="0.2">
      <c r="G1104" s="414"/>
    </row>
    <row r="1105" spans="7:7" s="227" customFormat="1" x14ac:dyDescent="0.2">
      <c r="G1105" s="414"/>
    </row>
    <row r="1106" spans="7:7" s="227" customFormat="1" x14ac:dyDescent="0.2">
      <c r="G1106" s="414"/>
    </row>
    <row r="1107" spans="7:7" s="227" customFormat="1" x14ac:dyDescent="0.2">
      <c r="G1107" s="414"/>
    </row>
    <row r="1108" spans="7:7" s="227" customFormat="1" x14ac:dyDescent="0.2">
      <c r="G1108" s="414"/>
    </row>
    <row r="1109" spans="7:7" s="227" customFormat="1" x14ac:dyDescent="0.2">
      <c r="G1109" s="414"/>
    </row>
    <row r="1110" spans="7:7" s="227" customFormat="1" x14ac:dyDescent="0.2">
      <c r="G1110" s="414"/>
    </row>
    <row r="1111" spans="7:7" s="227" customFormat="1" x14ac:dyDescent="0.2">
      <c r="G1111" s="414"/>
    </row>
    <row r="1112" spans="7:7" s="227" customFormat="1" x14ac:dyDescent="0.2">
      <c r="G1112" s="414"/>
    </row>
    <row r="1113" spans="7:7" s="227" customFormat="1" x14ac:dyDescent="0.2">
      <c r="G1113" s="414"/>
    </row>
    <row r="1114" spans="7:7" s="227" customFormat="1" x14ac:dyDescent="0.2">
      <c r="G1114" s="414"/>
    </row>
    <row r="1115" spans="7:7" s="227" customFormat="1" x14ac:dyDescent="0.2">
      <c r="G1115" s="414"/>
    </row>
    <row r="1116" spans="7:7" s="227" customFormat="1" x14ac:dyDescent="0.2">
      <c r="G1116" s="414"/>
    </row>
    <row r="1117" spans="7:7" s="227" customFormat="1" x14ac:dyDescent="0.2">
      <c r="G1117" s="414"/>
    </row>
    <row r="1118" spans="7:7" s="227" customFormat="1" x14ac:dyDescent="0.2">
      <c r="G1118" s="414"/>
    </row>
    <row r="1119" spans="7:7" s="227" customFormat="1" x14ac:dyDescent="0.2">
      <c r="G1119" s="414"/>
    </row>
    <row r="1120" spans="7:7" s="227" customFormat="1" x14ac:dyDescent="0.2">
      <c r="G1120" s="414"/>
    </row>
    <row r="1121" spans="7:7" s="227" customFormat="1" x14ac:dyDescent="0.2">
      <c r="G1121" s="414"/>
    </row>
    <row r="1122" spans="7:7" s="227" customFormat="1" x14ac:dyDescent="0.2">
      <c r="G1122" s="414"/>
    </row>
    <row r="1123" spans="7:7" s="227" customFormat="1" x14ac:dyDescent="0.2">
      <c r="G1123" s="414"/>
    </row>
    <row r="1124" spans="7:7" s="227" customFormat="1" x14ac:dyDescent="0.2">
      <c r="G1124" s="414"/>
    </row>
    <row r="1125" spans="7:7" s="227" customFormat="1" x14ac:dyDescent="0.2">
      <c r="G1125" s="414"/>
    </row>
    <row r="1126" spans="7:7" s="227" customFormat="1" x14ac:dyDescent="0.2">
      <c r="G1126" s="414"/>
    </row>
    <row r="1127" spans="7:7" s="227" customFormat="1" x14ac:dyDescent="0.2">
      <c r="G1127" s="414"/>
    </row>
    <row r="1128" spans="7:7" s="227" customFormat="1" x14ac:dyDescent="0.2">
      <c r="G1128" s="414"/>
    </row>
    <row r="1129" spans="7:7" s="227" customFormat="1" x14ac:dyDescent="0.2">
      <c r="G1129" s="414"/>
    </row>
    <row r="1130" spans="7:7" s="227" customFormat="1" x14ac:dyDescent="0.2">
      <c r="G1130" s="414"/>
    </row>
    <row r="1131" spans="7:7" s="227" customFormat="1" x14ac:dyDescent="0.2">
      <c r="G1131" s="414"/>
    </row>
    <row r="1132" spans="7:7" s="227" customFormat="1" x14ac:dyDescent="0.2">
      <c r="G1132" s="414"/>
    </row>
    <row r="1133" spans="7:7" s="227" customFormat="1" x14ac:dyDescent="0.2">
      <c r="G1133" s="414"/>
    </row>
    <row r="1134" spans="7:7" s="227" customFormat="1" x14ac:dyDescent="0.2">
      <c r="G1134" s="414"/>
    </row>
    <row r="1135" spans="7:7" s="227" customFormat="1" x14ac:dyDescent="0.2">
      <c r="G1135" s="414"/>
    </row>
    <row r="1136" spans="7:7" s="227" customFormat="1" x14ac:dyDescent="0.2">
      <c r="G1136" s="414"/>
    </row>
    <row r="1137" spans="7:7" s="227" customFormat="1" x14ac:dyDescent="0.2">
      <c r="G1137" s="414"/>
    </row>
    <row r="1138" spans="7:7" s="227" customFormat="1" x14ac:dyDescent="0.2">
      <c r="G1138" s="414"/>
    </row>
    <row r="1139" spans="7:7" s="227" customFormat="1" x14ac:dyDescent="0.2">
      <c r="G1139" s="414"/>
    </row>
    <row r="1140" spans="7:7" s="227" customFormat="1" x14ac:dyDescent="0.2">
      <c r="G1140" s="414"/>
    </row>
    <row r="1141" spans="7:7" s="227" customFormat="1" x14ac:dyDescent="0.2">
      <c r="G1141" s="414"/>
    </row>
    <row r="1142" spans="7:7" s="227" customFormat="1" x14ac:dyDescent="0.2">
      <c r="G1142" s="414"/>
    </row>
    <row r="1143" spans="7:7" s="227" customFormat="1" x14ac:dyDescent="0.2">
      <c r="G1143" s="414"/>
    </row>
    <row r="1144" spans="7:7" s="227" customFormat="1" x14ac:dyDescent="0.2">
      <c r="G1144" s="414"/>
    </row>
    <row r="1145" spans="7:7" s="227" customFormat="1" x14ac:dyDescent="0.2">
      <c r="G1145" s="414"/>
    </row>
    <row r="1146" spans="7:7" s="227" customFormat="1" x14ac:dyDescent="0.2">
      <c r="G1146" s="414"/>
    </row>
    <row r="1147" spans="7:7" s="227" customFormat="1" x14ac:dyDescent="0.2">
      <c r="G1147" s="414"/>
    </row>
    <row r="1148" spans="7:7" s="227" customFormat="1" x14ac:dyDescent="0.2">
      <c r="G1148" s="414"/>
    </row>
    <row r="1149" spans="7:7" s="227" customFormat="1" x14ac:dyDescent="0.2">
      <c r="G1149" s="414"/>
    </row>
    <row r="1150" spans="7:7" s="227" customFormat="1" x14ac:dyDescent="0.2">
      <c r="G1150" s="414"/>
    </row>
    <row r="1151" spans="7:7" s="227" customFormat="1" x14ac:dyDescent="0.2">
      <c r="G1151" s="414"/>
    </row>
    <row r="1152" spans="7:7" s="227" customFormat="1" x14ac:dyDescent="0.2">
      <c r="G1152" s="414"/>
    </row>
    <row r="1153" spans="7:7" s="227" customFormat="1" x14ac:dyDescent="0.2">
      <c r="G1153" s="414"/>
    </row>
    <row r="1154" spans="7:7" s="227" customFormat="1" x14ac:dyDescent="0.2">
      <c r="G1154" s="414"/>
    </row>
    <row r="1155" spans="7:7" s="227" customFormat="1" x14ac:dyDescent="0.2">
      <c r="G1155" s="414"/>
    </row>
    <row r="1156" spans="7:7" s="227" customFormat="1" x14ac:dyDescent="0.2">
      <c r="G1156" s="414"/>
    </row>
    <row r="1157" spans="7:7" s="227" customFormat="1" x14ac:dyDescent="0.2">
      <c r="G1157" s="414"/>
    </row>
    <row r="1158" spans="7:7" s="227" customFormat="1" x14ac:dyDescent="0.2">
      <c r="G1158" s="414"/>
    </row>
    <row r="1159" spans="7:7" s="227" customFormat="1" x14ac:dyDescent="0.2">
      <c r="G1159" s="414"/>
    </row>
    <row r="1160" spans="7:7" s="227" customFormat="1" x14ac:dyDescent="0.2">
      <c r="G1160" s="414"/>
    </row>
    <row r="1161" spans="7:7" s="227" customFormat="1" x14ac:dyDescent="0.2">
      <c r="G1161" s="414"/>
    </row>
    <row r="1162" spans="7:7" s="227" customFormat="1" x14ac:dyDescent="0.2">
      <c r="G1162" s="414"/>
    </row>
    <row r="1163" spans="7:7" s="227" customFormat="1" x14ac:dyDescent="0.2">
      <c r="G1163" s="414"/>
    </row>
    <row r="1164" spans="7:7" s="227" customFormat="1" x14ac:dyDescent="0.2">
      <c r="G1164" s="414"/>
    </row>
    <row r="1165" spans="7:7" s="227" customFormat="1" x14ac:dyDescent="0.2">
      <c r="G1165" s="414"/>
    </row>
    <row r="1166" spans="7:7" s="227" customFormat="1" x14ac:dyDescent="0.2">
      <c r="G1166" s="414"/>
    </row>
    <row r="1167" spans="7:7" s="227" customFormat="1" x14ac:dyDescent="0.2">
      <c r="G1167" s="414"/>
    </row>
    <row r="1168" spans="7:7" s="227" customFormat="1" x14ac:dyDescent="0.2">
      <c r="G1168" s="414"/>
    </row>
    <row r="1169" spans="7:7" s="227" customFormat="1" x14ac:dyDescent="0.2">
      <c r="G1169" s="414"/>
    </row>
    <row r="1170" spans="7:7" s="227" customFormat="1" x14ac:dyDescent="0.2">
      <c r="G1170" s="414"/>
    </row>
    <row r="1171" spans="7:7" s="227" customFormat="1" x14ac:dyDescent="0.2">
      <c r="G1171" s="414"/>
    </row>
    <row r="1172" spans="7:7" s="227" customFormat="1" x14ac:dyDescent="0.2">
      <c r="G1172" s="414"/>
    </row>
    <row r="1173" spans="7:7" s="227" customFormat="1" x14ac:dyDescent="0.2">
      <c r="G1173" s="414"/>
    </row>
    <row r="1174" spans="7:7" s="227" customFormat="1" x14ac:dyDescent="0.2">
      <c r="G1174" s="414"/>
    </row>
    <row r="1175" spans="7:7" s="227" customFormat="1" x14ac:dyDescent="0.2">
      <c r="G1175" s="414"/>
    </row>
    <row r="1176" spans="7:7" s="227" customFormat="1" x14ac:dyDescent="0.2">
      <c r="G1176" s="414"/>
    </row>
    <row r="1177" spans="7:7" s="227" customFormat="1" x14ac:dyDescent="0.2">
      <c r="G1177" s="414"/>
    </row>
    <row r="1178" spans="7:7" s="227" customFormat="1" x14ac:dyDescent="0.2">
      <c r="G1178" s="414"/>
    </row>
    <row r="1179" spans="7:7" s="227" customFormat="1" x14ac:dyDescent="0.2">
      <c r="G1179" s="414"/>
    </row>
    <row r="1180" spans="7:7" s="227" customFormat="1" x14ac:dyDescent="0.2">
      <c r="G1180" s="414"/>
    </row>
    <row r="1181" spans="7:7" s="227" customFormat="1" x14ac:dyDescent="0.2">
      <c r="G1181" s="414"/>
    </row>
    <row r="1182" spans="7:7" s="227" customFormat="1" x14ac:dyDescent="0.2">
      <c r="G1182" s="414"/>
    </row>
    <row r="1183" spans="7:7" s="227" customFormat="1" x14ac:dyDescent="0.2">
      <c r="G1183" s="414"/>
    </row>
    <row r="1184" spans="7:7" s="227" customFormat="1" x14ac:dyDescent="0.2">
      <c r="G1184" s="414"/>
    </row>
    <row r="1185" spans="7:7" s="227" customFormat="1" x14ac:dyDescent="0.2">
      <c r="G1185" s="414"/>
    </row>
    <row r="1186" spans="7:7" s="227" customFormat="1" x14ac:dyDescent="0.2">
      <c r="G1186" s="414"/>
    </row>
    <row r="1187" spans="7:7" s="227" customFormat="1" x14ac:dyDescent="0.2">
      <c r="G1187" s="414"/>
    </row>
    <row r="1188" spans="7:7" s="227" customFormat="1" x14ac:dyDescent="0.2">
      <c r="G1188" s="414"/>
    </row>
    <row r="1189" spans="7:7" s="227" customFormat="1" x14ac:dyDescent="0.2">
      <c r="G1189" s="414"/>
    </row>
    <row r="1190" spans="7:7" s="227" customFormat="1" x14ac:dyDescent="0.2">
      <c r="G1190" s="414"/>
    </row>
    <row r="1191" spans="7:7" s="227" customFormat="1" x14ac:dyDescent="0.2">
      <c r="G1191" s="414"/>
    </row>
    <row r="1192" spans="7:7" s="227" customFormat="1" x14ac:dyDescent="0.2">
      <c r="G1192" s="414"/>
    </row>
    <row r="1193" spans="7:7" s="227" customFormat="1" x14ac:dyDescent="0.2">
      <c r="G1193" s="414"/>
    </row>
    <row r="1194" spans="7:7" s="227" customFormat="1" x14ac:dyDescent="0.2">
      <c r="G1194" s="414"/>
    </row>
    <row r="1195" spans="7:7" s="227" customFormat="1" x14ac:dyDescent="0.2">
      <c r="G1195" s="414"/>
    </row>
    <row r="1196" spans="7:7" s="227" customFormat="1" x14ac:dyDescent="0.2">
      <c r="G1196" s="414"/>
    </row>
    <row r="1197" spans="7:7" s="227" customFormat="1" x14ac:dyDescent="0.2">
      <c r="G1197" s="414"/>
    </row>
    <row r="1198" spans="7:7" s="227" customFormat="1" x14ac:dyDescent="0.2">
      <c r="G1198" s="414"/>
    </row>
    <row r="1199" spans="7:7" s="227" customFormat="1" x14ac:dyDescent="0.2">
      <c r="G1199" s="414"/>
    </row>
    <row r="1200" spans="7:7" s="227" customFormat="1" x14ac:dyDescent="0.2">
      <c r="G1200" s="414"/>
    </row>
    <row r="1201" spans="7:7" s="227" customFormat="1" x14ac:dyDescent="0.2">
      <c r="G1201" s="414"/>
    </row>
    <row r="1202" spans="7:7" s="227" customFormat="1" x14ac:dyDescent="0.2">
      <c r="G1202" s="414"/>
    </row>
    <row r="1203" spans="7:7" s="227" customFormat="1" x14ac:dyDescent="0.2">
      <c r="G1203" s="414"/>
    </row>
    <row r="1204" spans="7:7" s="227" customFormat="1" x14ac:dyDescent="0.2">
      <c r="G1204" s="414"/>
    </row>
    <row r="1205" spans="7:7" s="227" customFormat="1" x14ac:dyDescent="0.2">
      <c r="G1205" s="414"/>
    </row>
    <row r="1206" spans="7:7" s="227" customFormat="1" x14ac:dyDescent="0.2">
      <c r="G1206" s="414"/>
    </row>
    <row r="1207" spans="7:7" s="227" customFormat="1" x14ac:dyDescent="0.2">
      <c r="G1207" s="414"/>
    </row>
    <row r="1208" spans="7:7" s="227" customFormat="1" x14ac:dyDescent="0.2">
      <c r="G1208" s="414"/>
    </row>
    <row r="1209" spans="7:7" s="227" customFormat="1" x14ac:dyDescent="0.2">
      <c r="G1209" s="414"/>
    </row>
    <row r="1210" spans="7:7" s="227" customFormat="1" x14ac:dyDescent="0.2">
      <c r="G1210" s="414"/>
    </row>
    <row r="1211" spans="7:7" s="227" customFormat="1" x14ac:dyDescent="0.2">
      <c r="G1211" s="414"/>
    </row>
    <row r="1212" spans="7:7" s="227" customFormat="1" x14ac:dyDescent="0.2">
      <c r="G1212" s="414"/>
    </row>
    <row r="1213" spans="7:7" s="227" customFormat="1" x14ac:dyDescent="0.2">
      <c r="G1213" s="414"/>
    </row>
    <row r="1214" spans="7:7" s="227" customFormat="1" x14ac:dyDescent="0.2">
      <c r="G1214" s="414"/>
    </row>
    <row r="1215" spans="7:7" s="227" customFormat="1" x14ac:dyDescent="0.2">
      <c r="G1215" s="414"/>
    </row>
    <row r="1216" spans="7:7" s="227" customFormat="1" x14ac:dyDescent="0.2">
      <c r="G1216" s="414"/>
    </row>
    <row r="1217" spans="7:7" s="227" customFormat="1" x14ac:dyDescent="0.2">
      <c r="G1217" s="414"/>
    </row>
    <row r="1218" spans="7:7" s="227" customFormat="1" x14ac:dyDescent="0.2">
      <c r="G1218" s="414"/>
    </row>
    <row r="1219" spans="7:7" s="227" customFormat="1" x14ac:dyDescent="0.2">
      <c r="G1219" s="414"/>
    </row>
    <row r="1220" spans="7:7" s="227" customFormat="1" x14ac:dyDescent="0.2">
      <c r="G1220" s="414"/>
    </row>
    <row r="1221" spans="7:7" s="227" customFormat="1" x14ac:dyDescent="0.2">
      <c r="G1221" s="414"/>
    </row>
    <row r="1222" spans="7:7" s="227" customFormat="1" x14ac:dyDescent="0.2">
      <c r="G1222" s="414"/>
    </row>
    <row r="1223" spans="7:7" s="227" customFormat="1" x14ac:dyDescent="0.2">
      <c r="G1223" s="414"/>
    </row>
    <row r="1224" spans="7:7" s="227" customFormat="1" x14ac:dyDescent="0.2">
      <c r="G1224" s="414"/>
    </row>
    <row r="1225" spans="7:7" s="227" customFormat="1" x14ac:dyDescent="0.2">
      <c r="G1225" s="414"/>
    </row>
    <row r="1226" spans="7:7" s="227" customFormat="1" x14ac:dyDescent="0.2">
      <c r="G1226" s="414"/>
    </row>
    <row r="1227" spans="7:7" s="227" customFormat="1" x14ac:dyDescent="0.2">
      <c r="G1227" s="414"/>
    </row>
    <row r="1228" spans="7:7" s="227" customFormat="1" x14ac:dyDescent="0.2">
      <c r="G1228" s="414"/>
    </row>
    <row r="1229" spans="7:7" s="227" customFormat="1" x14ac:dyDescent="0.2">
      <c r="G1229" s="414"/>
    </row>
    <row r="1230" spans="7:7" s="227" customFormat="1" x14ac:dyDescent="0.2">
      <c r="G1230" s="414"/>
    </row>
    <row r="1231" spans="7:7" s="227" customFormat="1" x14ac:dyDescent="0.2">
      <c r="G1231" s="414"/>
    </row>
    <row r="1232" spans="7:7" s="227" customFormat="1" x14ac:dyDescent="0.2">
      <c r="G1232" s="414"/>
    </row>
    <row r="1233" spans="7:7" s="227" customFormat="1" x14ac:dyDescent="0.2">
      <c r="G1233" s="414"/>
    </row>
    <row r="1234" spans="7:7" s="227" customFormat="1" x14ac:dyDescent="0.2">
      <c r="G1234" s="414"/>
    </row>
    <row r="1235" spans="7:7" s="227" customFormat="1" x14ac:dyDescent="0.2">
      <c r="G1235" s="414"/>
    </row>
    <row r="1236" spans="7:7" s="227" customFormat="1" x14ac:dyDescent="0.2">
      <c r="G1236" s="414"/>
    </row>
    <row r="1237" spans="7:7" s="227" customFormat="1" x14ac:dyDescent="0.2">
      <c r="G1237" s="414"/>
    </row>
    <row r="1238" spans="7:7" s="227" customFormat="1" x14ac:dyDescent="0.2">
      <c r="G1238" s="414"/>
    </row>
    <row r="1239" spans="7:7" s="227" customFormat="1" x14ac:dyDescent="0.2">
      <c r="G1239" s="414"/>
    </row>
    <row r="1240" spans="7:7" s="227" customFormat="1" x14ac:dyDescent="0.2">
      <c r="G1240" s="414"/>
    </row>
    <row r="1241" spans="7:7" s="227" customFormat="1" x14ac:dyDescent="0.2">
      <c r="G1241" s="414"/>
    </row>
    <row r="1242" spans="7:7" s="227" customFormat="1" x14ac:dyDescent="0.2">
      <c r="G1242" s="414"/>
    </row>
    <row r="1243" spans="7:7" s="227" customFormat="1" x14ac:dyDescent="0.2">
      <c r="G1243" s="414"/>
    </row>
    <row r="1244" spans="7:7" s="227" customFormat="1" x14ac:dyDescent="0.2">
      <c r="G1244" s="414"/>
    </row>
    <row r="1245" spans="7:7" s="227" customFormat="1" x14ac:dyDescent="0.2">
      <c r="G1245" s="414"/>
    </row>
    <row r="1246" spans="7:7" s="227" customFormat="1" x14ac:dyDescent="0.2">
      <c r="G1246" s="414"/>
    </row>
    <row r="1247" spans="7:7" s="227" customFormat="1" x14ac:dyDescent="0.2">
      <c r="G1247" s="414"/>
    </row>
    <row r="1248" spans="7:7" s="227" customFormat="1" x14ac:dyDescent="0.2">
      <c r="G1248" s="414"/>
    </row>
    <row r="1249" spans="7:7" s="227" customFormat="1" x14ac:dyDescent="0.2">
      <c r="G1249" s="414"/>
    </row>
    <row r="1250" spans="7:7" s="227" customFormat="1" x14ac:dyDescent="0.2">
      <c r="G1250" s="414"/>
    </row>
    <row r="1251" spans="7:7" s="227" customFormat="1" x14ac:dyDescent="0.2">
      <c r="G1251" s="414"/>
    </row>
    <row r="1252" spans="7:7" s="227" customFormat="1" x14ac:dyDescent="0.2">
      <c r="G1252" s="414"/>
    </row>
    <row r="1253" spans="7:7" s="227" customFormat="1" x14ac:dyDescent="0.2">
      <c r="G1253" s="414"/>
    </row>
    <row r="1254" spans="7:7" s="227" customFormat="1" x14ac:dyDescent="0.2">
      <c r="G1254" s="414"/>
    </row>
    <row r="1255" spans="7:7" s="227" customFormat="1" x14ac:dyDescent="0.2">
      <c r="G1255" s="414"/>
    </row>
    <row r="1256" spans="7:7" s="227" customFormat="1" x14ac:dyDescent="0.2">
      <c r="G1256" s="414"/>
    </row>
    <row r="1257" spans="7:7" s="227" customFormat="1" x14ac:dyDescent="0.2">
      <c r="G1257" s="414"/>
    </row>
    <row r="1258" spans="7:7" s="227" customFormat="1" x14ac:dyDescent="0.2">
      <c r="G1258" s="414"/>
    </row>
    <row r="1259" spans="7:7" s="227" customFormat="1" x14ac:dyDescent="0.2">
      <c r="G1259" s="414"/>
    </row>
    <row r="1260" spans="7:7" s="227" customFormat="1" x14ac:dyDescent="0.2">
      <c r="G1260" s="414"/>
    </row>
    <row r="1261" spans="7:7" s="227" customFormat="1" x14ac:dyDescent="0.2">
      <c r="G1261" s="414"/>
    </row>
    <row r="1262" spans="7:7" s="227" customFormat="1" x14ac:dyDescent="0.2">
      <c r="G1262" s="414"/>
    </row>
    <row r="1263" spans="7:7" s="227" customFormat="1" x14ac:dyDescent="0.2">
      <c r="G1263" s="414"/>
    </row>
    <row r="1264" spans="7:7" s="227" customFormat="1" x14ac:dyDescent="0.2">
      <c r="G1264" s="414"/>
    </row>
    <row r="1265" spans="7:7" s="227" customFormat="1" x14ac:dyDescent="0.2">
      <c r="G1265" s="414"/>
    </row>
    <row r="1266" spans="7:7" s="227" customFormat="1" x14ac:dyDescent="0.2">
      <c r="G1266" s="414"/>
    </row>
    <row r="1267" spans="7:7" s="227" customFormat="1" x14ac:dyDescent="0.2">
      <c r="G1267" s="414"/>
    </row>
    <row r="1268" spans="7:7" s="227" customFormat="1" x14ac:dyDescent="0.2">
      <c r="G1268" s="414"/>
    </row>
    <row r="1269" spans="7:7" s="227" customFormat="1" x14ac:dyDescent="0.2">
      <c r="G1269" s="414"/>
    </row>
    <row r="1270" spans="7:7" s="227" customFormat="1" x14ac:dyDescent="0.2">
      <c r="G1270" s="414"/>
    </row>
    <row r="1271" spans="7:7" s="227" customFormat="1" x14ac:dyDescent="0.2">
      <c r="G1271" s="414"/>
    </row>
    <row r="1272" spans="7:7" s="227" customFormat="1" x14ac:dyDescent="0.2">
      <c r="G1272" s="414"/>
    </row>
    <row r="1273" spans="7:7" s="227" customFormat="1" x14ac:dyDescent="0.2">
      <c r="G1273" s="414"/>
    </row>
    <row r="1274" spans="7:7" s="227" customFormat="1" x14ac:dyDescent="0.2">
      <c r="G1274" s="414"/>
    </row>
    <row r="1275" spans="7:7" s="227" customFormat="1" x14ac:dyDescent="0.2">
      <c r="G1275" s="414"/>
    </row>
    <row r="1276" spans="7:7" s="227" customFormat="1" x14ac:dyDescent="0.2">
      <c r="G1276" s="414"/>
    </row>
    <row r="1277" spans="7:7" s="227" customFormat="1" x14ac:dyDescent="0.2">
      <c r="G1277" s="414"/>
    </row>
    <row r="1278" spans="7:7" s="227" customFormat="1" x14ac:dyDescent="0.2">
      <c r="G1278" s="414"/>
    </row>
    <row r="1279" spans="7:7" s="227" customFormat="1" x14ac:dyDescent="0.2">
      <c r="G1279" s="414"/>
    </row>
    <row r="1280" spans="7:7" s="227" customFormat="1" x14ac:dyDescent="0.2">
      <c r="G1280" s="414"/>
    </row>
    <row r="1281" spans="7:7" s="227" customFormat="1" x14ac:dyDescent="0.2">
      <c r="G1281" s="414"/>
    </row>
    <row r="1282" spans="7:7" s="227" customFormat="1" x14ac:dyDescent="0.2">
      <c r="G1282" s="414"/>
    </row>
    <row r="1283" spans="7:7" s="227" customFormat="1" x14ac:dyDescent="0.2">
      <c r="G1283" s="414"/>
    </row>
    <row r="1284" spans="7:7" s="227" customFormat="1" x14ac:dyDescent="0.2">
      <c r="G1284" s="414"/>
    </row>
    <row r="1285" spans="7:7" s="227" customFormat="1" x14ac:dyDescent="0.2">
      <c r="G1285" s="414"/>
    </row>
    <row r="1286" spans="7:7" s="227" customFormat="1" x14ac:dyDescent="0.2">
      <c r="G1286" s="414"/>
    </row>
    <row r="1287" spans="7:7" s="227" customFormat="1" x14ac:dyDescent="0.2">
      <c r="G1287" s="414"/>
    </row>
    <row r="1288" spans="7:7" s="227" customFormat="1" x14ac:dyDescent="0.2">
      <c r="G1288" s="414"/>
    </row>
    <row r="1289" spans="7:7" s="227" customFormat="1" x14ac:dyDescent="0.2">
      <c r="G1289" s="414"/>
    </row>
    <row r="1290" spans="7:7" s="227" customFormat="1" x14ac:dyDescent="0.2">
      <c r="G1290" s="414"/>
    </row>
    <row r="1291" spans="7:7" s="227" customFormat="1" x14ac:dyDescent="0.2">
      <c r="G1291" s="414"/>
    </row>
    <row r="1292" spans="7:7" s="227" customFormat="1" x14ac:dyDescent="0.2">
      <c r="G1292" s="414"/>
    </row>
    <row r="1293" spans="7:7" s="227" customFormat="1" x14ac:dyDescent="0.2">
      <c r="G1293" s="414"/>
    </row>
    <row r="1294" spans="7:7" s="227" customFormat="1" x14ac:dyDescent="0.2">
      <c r="G1294" s="414"/>
    </row>
    <row r="1295" spans="7:7" s="227" customFormat="1" x14ac:dyDescent="0.2">
      <c r="G1295" s="414"/>
    </row>
    <row r="1296" spans="7:7" s="227" customFormat="1" x14ac:dyDescent="0.2">
      <c r="G1296" s="414"/>
    </row>
    <row r="1297" spans="7:7" s="227" customFormat="1" x14ac:dyDescent="0.2">
      <c r="G1297" s="414"/>
    </row>
    <row r="1298" spans="7:7" s="227" customFormat="1" x14ac:dyDescent="0.2">
      <c r="G1298" s="414"/>
    </row>
    <row r="1299" spans="7:7" s="227" customFormat="1" x14ac:dyDescent="0.2">
      <c r="G1299" s="414"/>
    </row>
    <row r="1300" spans="7:7" s="227" customFormat="1" x14ac:dyDescent="0.2">
      <c r="G1300" s="414"/>
    </row>
    <row r="1301" spans="7:7" s="227" customFormat="1" x14ac:dyDescent="0.2">
      <c r="G1301" s="414"/>
    </row>
    <row r="1302" spans="7:7" s="227" customFormat="1" x14ac:dyDescent="0.2">
      <c r="G1302" s="414"/>
    </row>
    <row r="1303" spans="7:7" s="227" customFormat="1" x14ac:dyDescent="0.2">
      <c r="G1303" s="414"/>
    </row>
    <row r="1304" spans="7:7" s="227" customFormat="1" x14ac:dyDescent="0.2">
      <c r="G1304" s="414"/>
    </row>
    <row r="1305" spans="7:7" s="227" customFormat="1" x14ac:dyDescent="0.2">
      <c r="G1305" s="414"/>
    </row>
    <row r="1306" spans="7:7" s="227" customFormat="1" x14ac:dyDescent="0.2">
      <c r="G1306" s="414"/>
    </row>
    <row r="1307" spans="7:7" s="227" customFormat="1" x14ac:dyDescent="0.2">
      <c r="G1307" s="414"/>
    </row>
    <row r="1308" spans="7:7" s="227" customFormat="1" x14ac:dyDescent="0.2">
      <c r="G1308" s="414"/>
    </row>
    <row r="1309" spans="7:7" s="227" customFormat="1" x14ac:dyDescent="0.2">
      <c r="G1309" s="414"/>
    </row>
    <row r="1310" spans="7:7" s="227" customFormat="1" x14ac:dyDescent="0.2">
      <c r="G1310" s="414"/>
    </row>
    <row r="1311" spans="7:7" s="227" customFormat="1" x14ac:dyDescent="0.2">
      <c r="G1311" s="414"/>
    </row>
    <row r="1312" spans="7:7" s="227" customFormat="1" x14ac:dyDescent="0.2">
      <c r="G1312" s="414"/>
    </row>
    <row r="1313" spans="7:7" s="227" customFormat="1" x14ac:dyDescent="0.2">
      <c r="G1313" s="414"/>
    </row>
    <row r="1314" spans="7:7" s="227" customFormat="1" x14ac:dyDescent="0.2">
      <c r="G1314" s="414"/>
    </row>
    <row r="1315" spans="7:7" s="227" customFormat="1" x14ac:dyDescent="0.2">
      <c r="G1315" s="414"/>
    </row>
    <row r="1316" spans="7:7" s="227" customFormat="1" x14ac:dyDescent="0.2">
      <c r="G1316" s="414"/>
    </row>
    <row r="1317" spans="7:7" s="227" customFormat="1" x14ac:dyDescent="0.2">
      <c r="G1317" s="414"/>
    </row>
    <row r="1318" spans="7:7" s="227" customFormat="1" x14ac:dyDescent="0.2">
      <c r="G1318" s="414"/>
    </row>
    <row r="1319" spans="7:7" s="227" customFormat="1" x14ac:dyDescent="0.2">
      <c r="G1319" s="414"/>
    </row>
    <row r="1320" spans="7:7" s="227" customFormat="1" x14ac:dyDescent="0.2">
      <c r="G1320" s="414"/>
    </row>
    <row r="1321" spans="7:7" s="227" customFormat="1" x14ac:dyDescent="0.2">
      <c r="G1321" s="414"/>
    </row>
    <row r="1322" spans="7:7" s="227" customFormat="1" x14ac:dyDescent="0.2">
      <c r="G1322" s="414"/>
    </row>
    <row r="1323" spans="7:7" s="227" customFormat="1" x14ac:dyDescent="0.2">
      <c r="G1323" s="414"/>
    </row>
    <row r="1324" spans="7:7" s="227" customFormat="1" x14ac:dyDescent="0.2">
      <c r="G1324" s="414"/>
    </row>
    <row r="1325" spans="7:7" s="227" customFormat="1" x14ac:dyDescent="0.2">
      <c r="G1325" s="414"/>
    </row>
    <row r="1326" spans="7:7" s="227" customFormat="1" x14ac:dyDescent="0.2">
      <c r="G1326" s="414"/>
    </row>
    <row r="1327" spans="7:7" s="227" customFormat="1" x14ac:dyDescent="0.2">
      <c r="G1327" s="414"/>
    </row>
    <row r="1328" spans="7:7" s="227" customFormat="1" x14ac:dyDescent="0.2">
      <c r="G1328" s="414"/>
    </row>
    <row r="1329" spans="7:7" s="227" customFormat="1" x14ac:dyDescent="0.2">
      <c r="G1329" s="414"/>
    </row>
    <row r="1330" spans="7:7" s="227" customFormat="1" x14ac:dyDescent="0.2">
      <c r="G1330" s="414"/>
    </row>
    <row r="1331" spans="7:7" s="227" customFormat="1" x14ac:dyDescent="0.2">
      <c r="G1331" s="414"/>
    </row>
    <row r="1332" spans="7:7" s="227" customFormat="1" x14ac:dyDescent="0.2">
      <c r="G1332" s="414"/>
    </row>
    <row r="1333" spans="7:7" s="227" customFormat="1" x14ac:dyDescent="0.2">
      <c r="G1333" s="414"/>
    </row>
    <row r="1334" spans="7:7" s="227" customFormat="1" x14ac:dyDescent="0.2">
      <c r="G1334" s="414"/>
    </row>
    <row r="1335" spans="7:7" s="227" customFormat="1" x14ac:dyDescent="0.2">
      <c r="G1335" s="414"/>
    </row>
    <row r="1336" spans="7:7" s="227" customFormat="1" x14ac:dyDescent="0.2">
      <c r="G1336" s="414"/>
    </row>
    <row r="1337" spans="7:7" s="227" customFormat="1" x14ac:dyDescent="0.2">
      <c r="G1337" s="414"/>
    </row>
    <row r="1338" spans="7:7" s="227" customFormat="1" x14ac:dyDescent="0.2">
      <c r="G1338" s="414"/>
    </row>
    <row r="1339" spans="7:7" s="227" customFormat="1" x14ac:dyDescent="0.2">
      <c r="G1339" s="414"/>
    </row>
    <row r="1340" spans="7:7" s="227" customFormat="1" x14ac:dyDescent="0.2">
      <c r="G1340" s="414"/>
    </row>
    <row r="1341" spans="7:7" s="227" customFormat="1" x14ac:dyDescent="0.2">
      <c r="G1341" s="414"/>
    </row>
    <row r="1342" spans="7:7" s="227" customFormat="1" x14ac:dyDescent="0.2">
      <c r="G1342" s="414"/>
    </row>
    <row r="1343" spans="7:7" s="227" customFormat="1" x14ac:dyDescent="0.2">
      <c r="G1343" s="414"/>
    </row>
    <row r="1344" spans="7:7" s="227" customFormat="1" x14ac:dyDescent="0.2">
      <c r="G1344" s="414"/>
    </row>
    <row r="1345" spans="7:7" s="227" customFormat="1" x14ac:dyDescent="0.2">
      <c r="G1345" s="414"/>
    </row>
    <row r="1346" spans="7:7" s="227" customFormat="1" x14ac:dyDescent="0.2">
      <c r="G1346" s="414"/>
    </row>
    <row r="1347" spans="7:7" s="227" customFormat="1" x14ac:dyDescent="0.2">
      <c r="G1347" s="414"/>
    </row>
    <row r="1348" spans="7:7" s="227" customFormat="1" x14ac:dyDescent="0.2">
      <c r="G1348" s="414"/>
    </row>
    <row r="1349" spans="7:7" s="227" customFormat="1" x14ac:dyDescent="0.2">
      <c r="G1349" s="414"/>
    </row>
    <row r="1350" spans="7:7" s="227" customFormat="1" x14ac:dyDescent="0.2">
      <c r="G1350" s="414"/>
    </row>
    <row r="1351" spans="7:7" s="227" customFormat="1" x14ac:dyDescent="0.2">
      <c r="G1351" s="414"/>
    </row>
    <row r="1352" spans="7:7" s="227" customFormat="1" x14ac:dyDescent="0.2">
      <c r="G1352" s="414"/>
    </row>
    <row r="1353" spans="7:7" s="227" customFormat="1" x14ac:dyDescent="0.2">
      <c r="G1353" s="414"/>
    </row>
    <row r="1354" spans="7:7" s="227" customFormat="1" x14ac:dyDescent="0.2">
      <c r="G1354" s="414"/>
    </row>
    <row r="1355" spans="7:7" s="227" customFormat="1" x14ac:dyDescent="0.2">
      <c r="G1355" s="414"/>
    </row>
    <row r="1356" spans="7:7" s="227" customFormat="1" x14ac:dyDescent="0.2">
      <c r="G1356" s="414"/>
    </row>
    <row r="1357" spans="7:7" s="227" customFormat="1" x14ac:dyDescent="0.2">
      <c r="G1357" s="414"/>
    </row>
    <row r="1358" spans="7:7" s="227" customFormat="1" x14ac:dyDescent="0.2">
      <c r="G1358" s="414"/>
    </row>
    <row r="1359" spans="7:7" s="227" customFormat="1" x14ac:dyDescent="0.2">
      <c r="G1359" s="414"/>
    </row>
    <row r="1360" spans="7:7" s="227" customFormat="1" x14ac:dyDescent="0.2">
      <c r="G1360" s="414"/>
    </row>
    <row r="1361" spans="7:7" s="227" customFormat="1" x14ac:dyDescent="0.2">
      <c r="G1361" s="414"/>
    </row>
    <row r="1362" spans="7:7" s="227" customFormat="1" x14ac:dyDescent="0.2">
      <c r="G1362" s="414"/>
    </row>
    <row r="1363" spans="7:7" s="227" customFormat="1" x14ac:dyDescent="0.2">
      <c r="G1363" s="414"/>
    </row>
    <row r="1364" spans="7:7" s="227" customFormat="1" x14ac:dyDescent="0.2">
      <c r="G1364" s="414"/>
    </row>
    <row r="1365" spans="7:7" s="227" customFormat="1" x14ac:dyDescent="0.2">
      <c r="G1365" s="414"/>
    </row>
    <row r="1366" spans="7:7" s="227" customFormat="1" x14ac:dyDescent="0.2">
      <c r="G1366" s="414"/>
    </row>
    <row r="1367" spans="7:7" s="227" customFormat="1" x14ac:dyDescent="0.2">
      <c r="G1367" s="414"/>
    </row>
    <row r="1368" spans="7:7" s="227" customFormat="1" x14ac:dyDescent="0.2">
      <c r="G1368" s="414"/>
    </row>
    <row r="1369" spans="7:7" s="227" customFormat="1" x14ac:dyDescent="0.2">
      <c r="G1369" s="414"/>
    </row>
    <row r="1370" spans="7:7" s="227" customFormat="1" x14ac:dyDescent="0.2">
      <c r="G1370" s="414"/>
    </row>
    <row r="1371" spans="7:7" s="227" customFormat="1" x14ac:dyDescent="0.2">
      <c r="G1371" s="414"/>
    </row>
    <row r="1372" spans="7:7" s="227" customFormat="1" x14ac:dyDescent="0.2">
      <c r="G1372" s="414"/>
    </row>
    <row r="1373" spans="7:7" s="227" customFormat="1" x14ac:dyDescent="0.2">
      <c r="G1373" s="414"/>
    </row>
    <row r="1374" spans="7:7" s="227" customFormat="1" x14ac:dyDescent="0.2">
      <c r="G1374" s="414"/>
    </row>
    <row r="1375" spans="7:7" s="227" customFormat="1" x14ac:dyDescent="0.2">
      <c r="G1375" s="414"/>
    </row>
    <row r="1376" spans="7:7" s="227" customFormat="1" x14ac:dyDescent="0.2">
      <c r="G1376" s="414"/>
    </row>
    <row r="1377" spans="7:7" s="227" customFormat="1" x14ac:dyDescent="0.2">
      <c r="G1377" s="414"/>
    </row>
    <row r="1378" spans="7:7" s="227" customFormat="1" x14ac:dyDescent="0.2">
      <c r="G1378" s="414"/>
    </row>
    <row r="1379" spans="7:7" s="227" customFormat="1" x14ac:dyDescent="0.2">
      <c r="G1379" s="414"/>
    </row>
    <row r="1380" spans="7:7" s="227" customFormat="1" x14ac:dyDescent="0.2">
      <c r="G1380" s="414"/>
    </row>
    <row r="1381" spans="7:7" s="227" customFormat="1" x14ac:dyDescent="0.2">
      <c r="G1381" s="414"/>
    </row>
    <row r="1382" spans="7:7" s="227" customFormat="1" x14ac:dyDescent="0.2">
      <c r="G1382" s="414"/>
    </row>
    <row r="1383" spans="7:7" s="227" customFormat="1" x14ac:dyDescent="0.2">
      <c r="G1383" s="414"/>
    </row>
    <row r="1384" spans="7:7" s="227" customFormat="1" x14ac:dyDescent="0.2">
      <c r="G1384" s="414"/>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Morgan Hill</v>
      </c>
      <c r="C3" s="288"/>
    </row>
    <row r="4" spans="1:5" ht="18" customHeight="1" x14ac:dyDescent="0.25">
      <c r="A4" s="289" t="s">
        <v>36</v>
      </c>
      <c r="B4" s="207">
        <f>'Start Here'!B5</f>
        <v>2019</v>
      </c>
      <c r="C4" s="290" t="s">
        <v>48</v>
      </c>
    </row>
    <row r="7" spans="1:5" ht="16.5" thickBot="1" x14ac:dyDescent="0.3">
      <c r="A7" s="607"/>
      <c r="B7" s="607"/>
      <c r="C7" s="607"/>
    </row>
    <row r="8" spans="1:5" ht="15" customHeight="1" x14ac:dyDescent="0.25">
      <c r="A8" s="619" t="s">
        <v>1763</v>
      </c>
      <c r="B8" s="620"/>
      <c r="C8" s="620"/>
      <c r="D8" s="620"/>
    </row>
    <row r="9" spans="1:5" x14ac:dyDescent="0.25">
      <c r="A9" s="589" t="s">
        <v>15</v>
      </c>
      <c r="B9" s="586"/>
      <c r="C9" s="586"/>
      <c r="D9" s="78" t="s">
        <v>56</v>
      </c>
      <c r="E9" s="295"/>
    </row>
    <row r="10" spans="1:5" x14ac:dyDescent="0.25">
      <c r="A10" s="594" t="s">
        <v>16</v>
      </c>
      <c r="B10" s="595"/>
      <c r="C10" s="296" t="s">
        <v>5</v>
      </c>
      <c r="D10" s="79">
        <f>'Table A2'!Q12</f>
        <v>0</v>
      </c>
      <c r="E10" s="295" t="s">
        <v>1507</v>
      </c>
    </row>
    <row r="11" spans="1:5" x14ac:dyDescent="0.25">
      <c r="A11" s="596"/>
      <c r="B11" s="597"/>
      <c r="C11" s="210" t="s">
        <v>20</v>
      </c>
      <c r="D11" s="79">
        <f>'Table A2'!R12</f>
        <v>0</v>
      </c>
      <c r="E11" s="295" t="s">
        <v>1508</v>
      </c>
    </row>
    <row r="12" spans="1:5" x14ac:dyDescent="0.25">
      <c r="A12" s="594" t="s">
        <v>17</v>
      </c>
      <c r="B12" s="595"/>
      <c r="C12" s="210" t="s">
        <v>5</v>
      </c>
      <c r="D12" s="79">
        <f>'Table A2'!S12</f>
        <v>11</v>
      </c>
      <c r="E12" s="295" t="s">
        <v>1509</v>
      </c>
    </row>
    <row r="13" spans="1:5" x14ac:dyDescent="0.25">
      <c r="A13" s="598"/>
      <c r="B13" s="599"/>
      <c r="C13" s="210" t="s">
        <v>20</v>
      </c>
      <c r="D13" s="79">
        <f>'Table A2'!T12</f>
        <v>0</v>
      </c>
      <c r="E13" s="295" t="s">
        <v>1510</v>
      </c>
    </row>
    <row r="14" spans="1:5" x14ac:dyDescent="0.25">
      <c r="A14" s="594" t="s">
        <v>18</v>
      </c>
      <c r="B14" s="595"/>
      <c r="C14" s="210" t="s">
        <v>5</v>
      </c>
      <c r="D14" s="79">
        <f>'Table A2'!U12</f>
        <v>1</v>
      </c>
      <c r="E14" s="295" t="s">
        <v>1511</v>
      </c>
    </row>
    <row r="15" spans="1:5" x14ac:dyDescent="0.25">
      <c r="A15" s="598"/>
      <c r="B15" s="599"/>
      <c r="C15" s="210" t="s">
        <v>20</v>
      </c>
      <c r="D15" s="79">
        <f>'Table A2'!V12</f>
        <v>13</v>
      </c>
      <c r="E15" s="295" t="s">
        <v>1512</v>
      </c>
    </row>
    <row r="16" spans="1:5" ht="28.5" customHeight="1" thickBot="1" x14ac:dyDescent="0.3">
      <c r="A16" s="600" t="s">
        <v>19</v>
      </c>
      <c r="B16" s="601"/>
      <c r="C16" s="211"/>
      <c r="D16" s="80">
        <f>'Table A2'!W12</f>
        <v>142</v>
      </c>
      <c r="E16" s="295" t="s">
        <v>1513</v>
      </c>
    </row>
    <row r="17" spans="1:10" ht="16.5" thickTop="1" thickBot="1" x14ac:dyDescent="0.3">
      <c r="A17" s="614" t="s">
        <v>1750</v>
      </c>
      <c r="B17" s="615"/>
      <c r="C17" s="294"/>
      <c r="D17" s="81">
        <f>SUM(D10:D16)</f>
        <v>167</v>
      </c>
      <c r="E17" s="291" t="s">
        <v>1514</v>
      </c>
    </row>
    <row r="18" spans="1:10" ht="29.25" customHeight="1" x14ac:dyDescent="0.25">
      <c r="A18" s="474" t="s">
        <v>1761</v>
      </c>
      <c r="B18" s="474"/>
      <c r="C18" s="474"/>
      <c r="D18" s="474"/>
    </row>
    <row r="20" spans="1:10" ht="15.75" thickBot="1" x14ac:dyDescent="0.3"/>
    <row r="21" spans="1:10" ht="15" customHeight="1" x14ac:dyDescent="0.25">
      <c r="A21" s="616" t="s">
        <v>1764</v>
      </c>
      <c r="B21" s="617"/>
      <c r="C21" s="617"/>
      <c r="D21" s="186"/>
    </row>
    <row r="22" spans="1:10" ht="15" customHeight="1" x14ac:dyDescent="0.25">
      <c r="A22" s="605" t="s">
        <v>83</v>
      </c>
      <c r="B22" s="610"/>
      <c r="C22" s="611"/>
      <c r="D22" s="212">
        <f>COUNTIF('Table A'!P13:P1001,"&gt;0")</f>
        <v>10</v>
      </c>
      <c r="E22" s="291" t="s">
        <v>1492</v>
      </c>
    </row>
    <row r="23" spans="1:10" ht="17.25" customHeight="1" x14ac:dyDescent="0.25">
      <c r="A23" s="605" t="s">
        <v>66</v>
      </c>
      <c r="B23" s="610"/>
      <c r="C23" s="611"/>
      <c r="D23" s="212">
        <f>'Table A'!P12</f>
        <v>101</v>
      </c>
      <c r="E23" s="291" t="s">
        <v>1493</v>
      </c>
    </row>
    <row r="24" spans="1:10" ht="15" customHeight="1" x14ac:dyDescent="0.25">
      <c r="A24" s="605" t="s">
        <v>67</v>
      </c>
      <c r="B24" s="610"/>
      <c r="C24" s="611"/>
      <c r="D24" s="212">
        <f>'Table A'!Q12</f>
        <v>77</v>
      </c>
      <c r="E24" s="291" t="s">
        <v>1494</v>
      </c>
    </row>
    <row r="25" spans="1:10" ht="15.75" customHeight="1" thickBot="1" x14ac:dyDescent="0.3">
      <c r="A25" s="608" t="s">
        <v>68</v>
      </c>
      <c r="B25" s="612"/>
      <c r="C25" s="613"/>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616" t="s">
        <v>69</v>
      </c>
      <c r="B28" s="617"/>
      <c r="C28" s="617"/>
      <c r="D28" s="618"/>
      <c r="H28" s="82"/>
      <c r="I28" s="82"/>
      <c r="J28" s="82"/>
    </row>
    <row r="29" spans="1:10" x14ac:dyDescent="0.25">
      <c r="A29" s="605" t="s">
        <v>70</v>
      </c>
      <c r="B29" s="606"/>
      <c r="C29" s="606"/>
      <c r="D29" s="215">
        <f>'Table A'!S12</f>
        <v>0</v>
      </c>
      <c r="E29" s="291" t="s">
        <v>1496</v>
      </c>
    </row>
    <row r="30" spans="1:10" x14ac:dyDescent="0.25">
      <c r="A30" s="605" t="s">
        <v>71</v>
      </c>
      <c r="B30" s="606"/>
      <c r="C30" s="606"/>
      <c r="D30" s="215">
        <f>SUMPRODUCT((YEAR('Table A'!$H13:$H1001)='Start Here'!$B$5)*('Table A'!$S13:$S1001="Yes-Approved")*('Table A'!$Q13:$Q1001))</f>
        <v>0</v>
      </c>
      <c r="E30" s="291" t="s">
        <v>1497</v>
      </c>
    </row>
    <row r="31" spans="1:10" x14ac:dyDescent="0.25">
      <c r="A31" s="605" t="s">
        <v>72</v>
      </c>
      <c r="B31" s="606"/>
      <c r="C31" s="606"/>
      <c r="D31" s="216">
        <f>SUMPRODUCT((YEAR('Table A'!$H13:$H1001)='Start Here'!$B$5)*('Table A'!$S13:$S1001="Yes-Approved"))</f>
        <v>0</v>
      </c>
      <c r="E31" s="291" t="s">
        <v>1498</v>
      </c>
    </row>
    <row r="32" spans="1:10" ht="15.75" thickBot="1" x14ac:dyDescent="0.3">
      <c r="A32" s="608" t="s">
        <v>73</v>
      </c>
      <c r="B32" s="609"/>
      <c r="C32" s="609"/>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602" t="s">
        <v>107</v>
      </c>
      <c r="B36" s="603"/>
      <c r="C36" s="603"/>
      <c r="D36" s="604"/>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F5354A23-88C9-42D2-9F5F-CA349ADA6E29}"/>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office/infopath/2007/PartnerControls"/>
    <ds:schemaRef ds:uri="http://www.w3.org/XML/1998/namespace"/>
    <ds:schemaRef ds:uri="http://purl.org/dc/elements/1.1/"/>
    <ds:schemaRef ds:uri="http://schemas.microsoft.com/office/2006/documentManagement/types"/>
    <ds:schemaRef ds:uri="http://schemas.microsoft.com/office/2006/metadata/properties"/>
    <ds:schemaRef ds:uri="http://purl.org/dc/dcmitype/"/>
    <ds:schemaRef ds:uri="http://purl.org/dc/terms/"/>
    <ds:schemaRef ds:uri="f8c6e0e8-a3c1-43e3-a215-cf247e4c98e7"/>
    <ds:schemaRef ds:uri="http://schemas.openxmlformats.org/package/2006/metadata/core-propertie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Christie Thomas</cp:lastModifiedBy>
  <cp:lastPrinted>2019-12-20T22:14:22Z</cp:lastPrinted>
  <dcterms:created xsi:type="dcterms:W3CDTF">2018-09-27T21:13:30Z</dcterms:created>
  <dcterms:modified xsi:type="dcterms:W3CDTF">2020-03-02T19:53:35Z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