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docProps/app.xml" ContentType="application/vnd.openxmlformats-officedocument.extended-properties+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defaultThemeVersion="124226"/>
  <mc:AlternateContent xmlns:mc="http://schemas.openxmlformats.org/markup-compatibility/2006">
    <mc:Choice Requires="x15">
      <x15ac:absPath xmlns:x15ac="http://schemas.microsoft.com/office/spreadsheetml/2010/11/ac" url="\\hqfiles\groups\HPD\APR\apr2018\APR's recieved\"/>
    </mc:Choice>
  </mc:AlternateContent>
  <xr:revisionPtr revIDLastSave="0" documentId="13_ncr:1_{092632C4-5ED3-48B7-8D9B-808ADD8C4D3C}" xr6:coauthVersionLast="43" xr6:coauthVersionMax="43" xr10:uidLastSave="{00000000-0000-0000-0000-000000000000}"/>
  <bookViews>
    <workbookView xWindow="23880" yWindow="-120" windowWidth="24240" windowHeight="13140" activeTab="2" xr2:uid="{00000000-000D-0000-FFFF-FFFF00000000}"/>
  </bookViews>
  <sheets>
    <sheet name="Start Here" sheetId="3" r:id="rId1"/>
    <sheet name="Table A" sheetId="2" r:id="rId2"/>
    <sheet name="Table A2" sheetId="4" r:id="rId3"/>
    <sheet name="Table B" sheetId="11" r:id="rId4"/>
    <sheet name="Table C" sheetId="12" r:id="rId5"/>
    <sheet name="Table D" sheetId="7" r:id="rId6"/>
    <sheet name="Table E" sheetId="8" r:id="rId7"/>
    <sheet name="Table F" sheetId="9" r:id="rId8"/>
    <sheet name="Summary" sheetId="10" r:id="rId9"/>
  </sheets>
  <externalReferences>
    <externalReference r:id="rId10"/>
  </externalReferences>
  <definedNames>
    <definedName name="ADU">'Table A2'!$F$13</definedName>
    <definedName name="_xlnm.Print_Area" localSheetId="8">Summary!$A$2:$E$44</definedName>
    <definedName name="_xlnm.Print_Area" localSheetId="1">'Table A'!$A$7:$T$60</definedName>
    <definedName name="_xlnm.Print_Area" localSheetId="2">'Table A2'!$A$7:$AS$60</definedName>
    <definedName name="_xlnm.Print_Area" localSheetId="3">'Table B'!$A$7:$N$22</definedName>
    <definedName name="_xlnm.Print_Area" localSheetId="4">'Table C'!$A$8:$R$26</definedName>
    <definedName name="_xlnm.Print_Area" localSheetId="5">'Table D'!$A$7:$D$80</definedName>
    <definedName name="_xlnm.Print_Area" localSheetId="6">'Table E'!$A$8:$J$29</definedName>
    <definedName name="_xlnm.Print_Area" localSheetId="7">'Table F'!$A$1:$J$19</definedName>
    <definedName name="_xlnm.Print_Titles" localSheetId="1">'Table A'!$A:$D,'Table A'!$7:$11</definedName>
    <definedName name="_xlnm.Print_Titles" localSheetId="2">'Table A2'!$B:$D,'Table A2'!$7:$11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 i="12" l="1"/>
  <c r="B5" i="12"/>
  <c r="C5" i="12"/>
  <c r="F13" i="12"/>
  <c r="G13" i="12"/>
  <c r="H13" i="12"/>
  <c r="I13" i="12"/>
  <c r="P13" i="12"/>
  <c r="Q13" i="12"/>
  <c r="B4" i="11" l="1"/>
  <c r="D11" i="11" s="1"/>
  <c r="B5" i="11"/>
  <c r="C5" i="11"/>
  <c r="C14" i="11" l="1"/>
  <c r="C18" i="11"/>
  <c r="D18" i="11"/>
  <c r="D15" i="11"/>
  <c r="E11" i="11"/>
  <c r="D17" i="11"/>
  <c r="D14" i="11"/>
  <c r="D12" i="11"/>
  <c r="D16" i="11"/>
  <c r="D13" i="11"/>
  <c r="C16" i="11"/>
  <c r="C12" i="11"/>
  <c r="B3" i="10"/>
  <c r="B4" i="10"/>
  <c r="C15" i="10"/>
  <c r="C37" i="10"/>
  <c r="B38" i="10"/>
  <c r="C38" i="10"/>
  <c r="B4" i="9"/>
  <c r="B5" i="9"/>
  <c r="C5" i="9"/>
  <c r="E13" i="9"/>
  <c r="I13" i="9"/>
  <c r="E14" i="9"/>
  <c r="I14" i="9"/>
  <c r="I16" i="9" s="1"/>
  <c r="E15" i="9"/>
  <c r="I15" i="9"/>
  <c r="B16" i="9"/>
  <c r="C16" i="9"/>
  <c r="D16" i="9"/>
  <c r="F16" i="9"/>
  <c r="G16" i="9"/>
  <c r="H16" i="9"/>
  <c r="B4" i="8"/>
  <c r="B5" i="8"/>
  <c r="C5" i="8"/>
  <c r="E13" i="8"/>
  <c r="F13" i="8"/>
  <c r="G13" i="8"/>
  <c r="H13" i="8"/>
  <c r="I13" i="8"/>
  <c r="B4" i="7"/>
  <c r="B5" i="7"/>
  <c r="C5" i="7"/>
  <c r="B4" i="4"/>
  <c r="B5" i="4"/>
  <c r="H12" i="4"/>
  <c r="C10" i="10" s="1"/>
  <c r="I12" i="4"/>
  <c r="C11" i="10" s="1"/>
  <c r="J12" i="4"/>
  <c r="C12" i="10" s="1"/>
  <c r="K12" i="4"/>
  <c r="C13" i="10" s="1"/>
  <c r="L12" i="4"/>
  <c r="C14" i="10" s="1"/>
  <c r="M12" i="4"/>
  <c r="N12" i="4"/>
  <c r="C16" i="10" s="1"/>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P409" i="4"/>
  <c r="P410" i="4"/>
  <c r="P411" i="4"/>
  <c r="P412" i="4"/>
  <c r="P413" i="4"/>
  <c r="P414" i="4"/>
  <c r="P415" i="4"/>
  <c r="P416" i="4"/>
  <c r="P417" i="4"/>
  <c r="P418" i="4"/>
  <c r="P419" i="4"/>
  <c r="P420" i="4"/>
  <c r="P421" i="4"/>
  <c r="P422" i="4"/>
  <c r="P423" i="4"/>
  <c r="P424" i="4"/>
  <c r="P425" i="4"/>
  <c r="P426" i="4"/>
  <c r="P427" i="4"/>
  <c r="P428" i="4"/>
  <c r="P429" i="4"/>
  <c r="P430" i="4"/>
  <c r="P431" i="4"/>
  <c r="P432" i="4"/>
  <c r="P433" i="4"/>
  <c r="P434" i="4"/>
  <c r="P435" i="4"/>
  <c r="P436" i="4"/>
  <c r="P437" i="4"/>
  <c r="P438" i="4"/>
  <c r="P439" i="4"/>
  <c r="P440" i="4"/>
  <c r="P441" i="4"/>
  <c r="P442" i="4"/>
  <c r="P443" i="4"/>
  <c r="P444" i="4"/>
  <c r="P445" i="4"/>
  <c r="P446" i="4"/>
  <c r="P447" i="4"/>
  <c r="P448" i="4"/>
  <c r="P449" i="4"/>
  <c r="P450" i="4"/>
  <c r="P451" i="4"/>
  <c r="P452" i="4"/>
  <c r="P453" i="4"/>
  <c r="P454" i="4"/>
  <c r="P455" i="4"/>
  <c r="P456" i="4"/>
  <c r="P457" i="4"/>
  <c r="P458" i="4"/>
  <c r="P459" i="4"/>
  <c r="P460" i="4"/>
  <c r="P461" i="4"/>
  <c r="P462" i="4"/>
  <c r="P463" i="4"/>
  <c r="P464" i="4"/>
  <c r="P465" i="4"/>
  <c r="P466" i="4"/>
  <c r="P467" i="4"/>
  <c r="P468" i="4"/>
  <c r="P469" i="4"/>
  <c r="P470" i="4"/>
  <c r="P471" i="4"/>
  <c r="P472" i="4"/>
  <c r="P473" i="4"/>
  <c r="P474" i="4"/>
  <c r="P475" i="4"/>
  <c r="P476" i="4"/>
  <c r="P477" i="4"/>
  <c r="P478" i="4"/>
  <c r="P479" i="4"/>
  <c r="P480" i="4"/>
  <c r="P481" i="4"/>
  <c r="P482" i="4"/>
  <c r="P483" i="4"/>
  <c r="P484" i="4"/>
  <c r="P485" i="4"/>
  <c r="P486" i="4"/>
  <c r="P487" i="4"/>
  <c r="P488" i="4"/>
  <c r="P489" i="4"/>
  <c r="P490" i="4"/>
  <c r="P491" i="4"/>
  <c r="P492" i="4"/>
  <c r="P493" i="4"/>
  <c r="P494" i="4"/>
  <c r="P495" i="4"/>
  <c r="P496" i="4"/>
  <c r="P497" i="4"/>
  <c r="P498" i="4"/>
  <c r="P499" i="4"/>
  <c r="P500" i="4"/>
  <c r="P501" i="4"/>
  <c r="P502" i="4"/>
  <c r="P503" i="4"/>
  <c r="P504" i="4"/>
  <c r="P505" i="4"/>
  <c r="P506" i="4"/>
  <c r="P507" i="4"/>
  <c r="P508" i="4"/>
  <c r="P509" i="4"/>
  <c r="P510" i="4"/>
  <c r="P511" i="4"/>
  <c r="P512" i="4"/>
  <c r="P513" i="4"/>
  <c r="P514" i="4"/>
  <c r="P515" i="4"/>
  <c r="P516" i="4"/>
  <c r="P517" i="4"/>
  <c r="P518" i="4"/>
  <c r="P519" i="4"/>
  <c r="P520" i="4"/>
  <c r="P521" i="4"/>
  <c r="P522" i="4"/>
  <c r="P523" i="4"/>
  <c r="P524" i="4"/>
  <c r="P525" i="4"/>
  <c r="P526" i="4"/>
  <c r="P527" i="4"/>
  <c r="P528" i="4"/>
  <c r="P529" i="4"/>
  <c r="P530" i="4"/>
  <c r="P531" i="4"/>
  <c r="P532" i="4"/>
  <c r="P533" i="4"/>
  <c r="P534" i="4"/>
  <c r="P535" i="4"/>
  <c r="P536" i="4"/>
  <c r="P537" i="4"/>
  <c r="P538" i="4"/>
  <c r="P539" i="4"/>
  <c r="P540" i="4"/>
  <c r="P541" i="4"/>
  <c r="P542" i="4"/>
  <c r="P543" i="4"/>
  <c r="P544" i="4"/>
  <c r="P545" i="4"/>
  <c r="P546" i="4"/>
  <c r="P547" i="4"/>
  <c r="P548" i="4"/>
  <c r="P549" i="4"/>
  <c r="P550" i="4"/>
  <c r="P551" i="4"/>
  <c r="P552" i="4"/>
  <c r="P553" i="4"/>
  <c r="P554" i="4"/>
  <c r="P555" i="4"/>
  <c r="P556" i="4"/>
  <c r="P557" i="4"/>
  <c r="P558" i="4"/>
  <c r="P559" i="4"/>
  <c r="P560" i="4"/>
  <c r="P561" i="4"/>
  <c r="P562" i="4"/>
  <c r="P563" i="4"/>
  <c r="P564" i="4"/>
  <c r="P565" i="4"/>
  <c r="P566" i="4"/>
  <c r="P567" i="4"/>
  <c r="P568" i="4"/>
  <c r="P569" i="4"/>
  <c r="P570" i="4"/>
  <c r="P571" i="4"/>
  <c r="P572" i="4"/>
  <c r="P573" i="4"/>
  <c r="P574" i="4"/>
  <c r="P575" i="4"/>
  <c r="P576" i="4"/>
  <c r="P577" i="4"/>
  <c r="P578" i="4"/>
  <c r="P579" i="4"/>
  <c r="P580" i="4"/>
  <c r="P581" i="4"/>
  <c r="P582" i="4"/>
  <c r="P583" i="4"/>
  <c r="P584" i="4"/>
  <c r="P585" i="4"/>
  <c r="P586" i="4"/>
  <c r="P587" i="4"/>
  <c r="P588" i="4"/>
  <c r="P589" i="4"/>
  <c r="P590" i="4"/>
  <c r="P591" i="4"/>
  <c r="P592" i="4"/>
  <c r="P593" i="4"/>
  <c r="P594" i="4"/>
  <c r="P595" i="4"/>
  <c r="P596" i="4"/>
  <c r="P597" i="4"/>
  <c r="P598" i="4"/>
  <c r="P599" i="4"/>
  <c r="P600" i="4"/>
  <c r="P601" i="4"/>
  <c r="P602" i="4"/>
  <c r="P603" i="4"/>
  <c r="P604" i="4"/>
  <c r="P605" i="4"/>
  <c r="P606" i="4"/>
  <c r="P607" i="4"/>
  <c r="P608" i="4"/>
  <c r="P609" i="4"/>
  <c r="P610" i="4"/>
  <c r="P611" i="4"/>
  <c r="P612" i="4"/>
  <c r="P613" i="4"/>
  <c r="P614" i="4"/>
  <c r="P615" i="4"/>
  <c r="P616" i="4"/>
  <c r="P617" i="4"/>
  <c r="P618" i="4"/>
  <c r="P619" i="4"/>
  <c r="P620" i="4"/>
  <c r="P621" i="4"/>
  <c r="P622" i="4"/>
  <c r="P623" i="4"/>
  <c r="P624" i="4"/>
  <c r="P625" i="4"/>
  <c r="P626" i="4"/>
  <c r="P627" i="4"/>
  <c r="P628" i="4"/>
  <c r="P629" i="4"/>
  <c r="P630" i="4"/>
  <c r="P631" i="4"/>
  <c r="P632" i="4"/>
  <c r="P633" i="4"/>
  <c r="P634" i="4"/>
  <c r="P635" i="4"/>
  <c r="P636" i="4"/>
  <c r="P637" i="4"/>
  <c r="P638" i="4"/>
  <c r="P639" i="4"/>
  <c r="P640" i="4"/>
  <c r="P641" i="4"/>
  <c r="P642" i="4"/>
  <c r="P643" i="4"/>
  <c r="P644" i="4"/>
  <c r="P645" i="4"/>
  <c r="P646" i="4"/>
  <c r="P647" i="4"/>
  <c r="P648" i="4"/>
  <c r="P649" i="4"/>
  <c r="P650" i="4"/>
  <c r="P651" i="4"/>
  <c r="P652" i="4"/>
  <c r="P653" i="4"/>
  <c r="P654" i="4"/>
  <c r="P655" i="4"/>
  <c r="P656" i="4"/>
  <c r="P657" i="4"/>
  <c r="P658" i="4"/>
  <c r="P659" i="4"/>
  <c r="P660" i="4"/>
  <c r="P661" i="4"/>
  <c r="P662" i="4"/>
  <c r="P663" i="4"/>
  <c r="P664" i="4"/>
  <c r="P665" i="4"/>
  <c r="P666" i="4"/>
  <c r="P667" i="4"/>
  <c r="P668" i="4"/>
  <c r="P669" i="4"/>
  <c r="P670" i="4"/>
  <c r="P671" i="4"/>
  <c r="P672" i="4"/>
  <c r="P673" i="4"/>
  <c r="P674" i="4"/>
  <c r="P675" i="4"/>
  <c r="P676" i="4"/>
  <c r="P677" i="4"/>
  <c r="P678" i="4"/>
  <c r="P679" i="4"/>
  <c r="P680" i="4"/>
  <c r="P681" i="4"/>
  <c r="P682" i="4"/>
  <c r="P683" i="4"/>
  <c r="P684" i="4"/>
  <c r="P685" i="4"/>
  <c r="P686" i="4"/>
  <c r="P687" i="4"/>
  <c r="P688" i="4"/>
  <c r="P689" i="4"/>
  <c r="P690" i="4"/>
  <c r="P691" i="4"/>
  <c r="P692" i="4"/>
  <c r="P693" i="4"/>
  <c r="P694" i="4"/>
  <c r="P695" i="4"/>
  <c r="P696" i="4"/>
  <c r="P697" i="4"/>
  <c r="P698" i="4"/>
  <c r="P699" i="4"/>
  <c r="P700" i="4"/>
  <c r="P701" i="4"/>
  <c r="P702" i="4"/>
  <c r="P703" i="4"/>
  <c r="P704" i="4"/>
  <c r="P705" i="4"/>
  <c r="P706" i="4"/>
  <c r="P707" i="4"/>
  <c r="P708" i="4"/>
  <c r="P709" i="4"/>
  <c r="P710" i="4"/>
  <c r="P711" i="4"/>
  <c r="P712" i="4"/>
  <c r="P713" i="4"/>
  <c r="P714" i="4"/>
  <c r="P715" i="4"/>
  <c r="P716" i="4"/>
  <c r="P717" i="4"/>
  <c r="P718" i="4"/>
  <c r="P719" i="4"/>
  <c r="P720" i="4"/>
  <c r="P721" i="4"/>
  <c r="P722" i="4"/>
  <c r="P723" i="4"/>
  <c r="P724" i="4"/>
  <c r="P725" i="4"/>
  <c r="P726" i="4"/>
  <c r="P727" i="4"/>
  <c r="P728" i="4"/>
  <c r="P729" i="4"/>
  <c r="P730" i="4"/>
  <c r="P731" i="4"/>
  <c r="P732" i="4"/>
  <c r="P733" i="4"/>
  <c r="P734" i="4"/>
  <c r="P735" i="4"/>
  <c r="P736" i="4"/>
  <c r="P737" i="4"/>
  <c r="P738" i="4"/>
  <c r="P739" i="4"/>
  <c r="P740" i="4"/>
  <c r="P741" i="4"/>
  <c r="P742" i="4"/>
  <c r="P743" i="4"/>
  <c r="P744" i="4"/>
  <c r="P745" i="4"/>
  <c r="P746" i="4"/>
  <c r="P747" i="4"/>
  <c r="P748" i="4"/>
  <c r="P749" i="4"/>
  <c r="P750" i="4"/>
  <c r="P751" i="4"/>
  <c r="P752" i="4"/>
  <c r="P753" i="4"/>
  <c r="P754" i="4"/>
  <c r="P755" i="4"/>
  <c r="P756" i="4"/>
  <c r="P757" i="4"/>
  <c r="P758" i="4"/>
  <c r="P759" i="4"/>
  <c r="P760" i="4"/>
  <c r="P761" i="4"/>
  <c r="P762" i="4"/>
  <c r="P763" i="4"/>
  <c r="P764" i="4"/>
  <c r="P765" i="4"/>
  <c r="P766" i="4"/>
  <c r="P767" i="4"/>
  <c r="P768" i="4"/>
  <c r="P769" i="4"/>
  <c r="P770" i="4"/>
  <c r="P771" i="4"/>
  <c r="P772" i="4"/>
  <c r="P773" i="4"/>
  <c r="P774" i="4"/>
  <c r="P775" i="4"/>
  <c r="P776" i="4"/>
  <c r="P777" i="4"/>
  <c r="P778" i="4"/>
  <c r="P779" i="4"/>
  <c r="P780" i="4"/>
  <c r="P781" i="4"/>
  <c r="P782" i="4"/>
  <c r="P783" i="4"/>
  <c r="P784" i="4"/>
  <c r="P785" i="4"/>
  <c r="P786" i="4"/>
  <c r="P787" i="4"/>
  <c r="P788" i="4"/>
  <c r="P789" i="4"/>
  <c r="P790" i="4"/>
  <c r="P791" i="4"/>
  <c r="P792" i="4"/>
  <c r="P793" i="4"/>
  <c r="P794" i="4"/>
  <c r="P795" i="4"/>
  <c r="P796" i="4"/>
  <c r="P797" i="4"/>
  <c r="P798" i="4"/>
  <c r="P799" i="4"/>
  <c r="P800" i="4"/>
  <c r="P801" i="4"/>
  <c r="P802" i="4"/>
  <c r="P803" i="4"/>
  <c r="P804" i="4"/>
  <c r="P805" i="4"/>
  <c r="P806" i="4"/>
  <c r="P807" i="4"/>
  <c r="P808" i="4"/>
  <c r="P809" i="4"/>
  <c r="P810" i="4"/>
  <c r="P811" i="4"/>
  <c r="P812" i="4"/>
  <c r="P813" i="4"/>
  <c r="P814" i="4"/>
  <c r="P815" i="4"/>
  <c r="P816" i="4"/>
  <c r="P817" i="4"/>
  <c r="P818" i="4"/>
  <c r="P819" i="4"/>
  <c r="P820" i="4"/>
  <c r="P821" i="4"/>
  <c r="P822" i="4"/>
  <c r="P823" i="4"/>
  <c r="P824" i="4"/>
  <c r="P825" i="4"/>
  <c r="P826" i="4"/>
  <c r="P827" i="4"/>
  <c r="P828" i="4"/>
  <c r="P829" i="4"/>
  <c r="P830" i="4"/>
  <c r="P831" i="4"/>
  <c r="P832" i="4"/>
  <c r="P833" i="4"/>
  <c r="P834" i="4"/>
  <c r="P835" i="4"/>
  <c r="P836" i="4"/>
  <c r="P837" i="4"/>
  <c r="P838" i="4"/>
  <c r="P839" i="4"/>
  <c r="P840" i="4"/>
  <c r="P841" i="4"/>
  <c r="P842" i="4"/>
  <c r="P843" i="4"/>
  <c r="P844" i="4"/>
  <c r="P845" i="4"/>
  <c r="P846" i="4"/>
  <c r="P847" i="4"/>
  <c r="P848" i="4"/>
  <c r="P849" i="4"/>
  <c r="P850" i="4"/>
  <c r="P851" i="4"/>
  <c r="P852" i="4"/>
  <c r="P853" i="4"/>
  <c r="P854" i="4"/>
  <c r="P855" i="4"/>
  <c r="P856" i="4"/>
  <c r="P857" i="4"/>
  <c r="P858" i="4"/>
  <c r="P859" i="4"/>
  <c r="P860" i="4"/>
  <c r="P861" i="4"/>
  <c r="P862" i="4"/>
  <c r="P863" i="4"/>
  <c r="P864" i="4"/>
  <c r="P865" i="4"/>
  <c r="P866" i="4"/>
  <c r="P867" i="4"/>
  <c r="P868" i="4"/>
  <c r="P869" i="4"/>
  <c r="P870" i="4"/>
  <c r="P871" i="4"/>
  <c r="P872" i="4"/>
  <c r="P873" i="4"/>
  <c r="P874" i="4"/>
  <c r="P875" i="4"/>
  <c r="P876" i="4"/>
  <c r="P877" i="4"/>
  <c r="P878" i="4"/>
  <c r="P879" i="4"/>
  <c r="P880" i="4"/>
  <c r="P881" i="4"/>
  <c r="P882" i="4"/>
  <c r="P883" i="4"/>
  <c r="P884" i="4"/>
  <c r="P885" i="4"/>
  <c r="P886" i="4"/>
  <c r="P887" i="4"/>
  <c r="P888" i="4"/>
  <c r="P889" i="4"/>
  <c r="P890" i="4"/>
  <c r="P891" i="4"/>
  <c r="P892" i="4"/>
  <c r="P893" i="4"/>
  <c r="P894" i="4"/>
  <c r="P895" i="4"/>
  <c r="P896" i="4"/>
  <c r="P897" i="4"/>
  <c r="P898" i="4"/>
  <c r="P899" i="4"/>
  <c r="P900" i="4"/>
  <c r="P901" i="4"/>
  <c r="P902" i="4"/>
  <c r="P903" i="4"/>
  <c r="P904" i="4"/>
  <c r="P905" i="4"/>
  <c r="P906" i="4"/>
  <c r="P907" i="4"/>
  <c r="P908" i="4"/>
  <c r="P909" i="4"/>
  <c r="P910" i="4"/>
  <c r="P911" i="4"/>
  <c r="P912" i="4"/>
  <c r="P913" i="4"/>
  <c r="P914" i="4"/>
  <c r="P915" i="4"/>
  <c r="P916" i="4"/>
  <c r="P917" i="4"/>
  <c r="P918" i="4"/>
  <c r="P919" i="4"/>
  <c r="P920" i="4"/>
  <c r="P921" i="4"/>
  <c r="P922" i="4"/>
  <c r="P923" i="4"/>
  <c r="P924" i="4"/>
  <c r="P925" i="4"/>
  <c r="P926" i="4"/>
  <c r="P927" i="4"/>
  <c r="P928" i="4"/>
  <c r="P929" i="4"/>
  <c r="P930" i="4"/>
  <c r="P931" i="4"/>
  <c r="P932" i="4"/>
  <c r="P933" i="4"/>
  <c r="P934" i="4"/>
  <c r="P935" i="4"/>
  <c r="P936" i="4"/>
  <c r="P937" i="4"/>
  <c r="P938" i="4"/>
  <c r="P939" i="4"/>
  <c r="P940" i="4"/>
  <c r="P941" i="4"/>
  <c r="P942" i="4"/>
  <c r="P943" i="4"/>
  <c r="P944" i="4"/>
  <c r="P945" i="4"/>
  <c r="P946" i="4"/>
  <c r="P947" i="4"/>
  <c r="P948" i="4"/>
  <c r="P949" i="4"/>
  <c r="P950" i="4"/>
  <c r="P951" i="4"/>
  <c r="P952" i="4"/>
  <c r="P953" i="4"/>
  <c r="P954" i="4"/>
  <c r="P955" i="4"/>
  <c r="P956" i="4"/>
  <c r="P957" i="4"/>
  <c r="P958" i="4"/>
  <c r="P959" i="4"/>
  <c r="P960" i="4"/>
  <c r="P961" i="4"/>
  <c r="P962" i="4"/>
  <c r="P963" i="4"/>
  <c r="P964" i="4"/>
  <c r="P965" i="4"/>
  <c r="P966" i="4"/>
  <c r="P967" i="4"/>
  <c r="P968" i="4"/>
  <c r="P969" i="4"/>
  <c r="P970" i="4"/>
  <c r="P971" i="4"/>
  <c r="P972" i="4"/>
  <c r="P973" i="4"/>
  <c r="P974" i="4"/>
  <c r="P975" i="4"/>
  <c r="P976" i="4"/>
  <c r="P977" i="4"/>
  <c r="P978" i="4"/>
  <c r="P979" i="4"/>
  <c r="P980" i="4"/>
  <c r="P981" i="4"/>
  <c r="P982" i="4"/>
  <c r="P983" i="4"/>
  <c r="P984" i="4"/>
  <c r="P985" i="4"/>
  <c r="P986" i="4"/>
  <c r="P987" i="4"/>
  <c r="P988" i="4"/>
  <c r="P989" i="4"/>
  <c r="P990" i="4"/>
  <c r="P991" i="4"/>
  <c r="P992" i="4"/>
  <c r="P993" i="4"/>
  <c r="P994" i="4"/>
  <c r="P995" i="4"/>
  <c r="P996" i="4"/>
  <c r="P997" i="4"/>
  <c r="P998" i="4"/>
  <c r="P999" i="4"/>
  <c r="P1000" i="4"/>
  <c r="Q12" i="4"/>
  <c r="R12" i="4"/>
  <c r="S12" i="4"/>
  <c r="T12" i="4"/>
  <c r="U12" i="4"/>
  <c r="V12" i="4"/>
  <c r="W12" i="4"/>
  <c r="Y13" i="4"/>
  <c r="Y14" i="4"/>
  <c r="Y15" i="4"/>
  <c r="Y16" i="4"/>
  <c r="Y17" i="4"/>
  <c r="Y18" i="4"/>
  <c r="Y19" i="4"/>
  <c r="Y20" i="4"/>
  <c r="Y21" i="4"/>
  <c r="Y22" i="4"/>
  <c r="Y23" i="4"/>
  <c r="Y24" i="4"/>
  <c r="Y25" i="4"/>
  <c r="Y26" i="4"/>
  <c r="Y27" i="4"/>
  <c r="Y28" i="4"/>
  <c r="Y29" i="4"/>
  <c r="Y30" i="4"/>
  <c r="Y31" i="4"/>
  <c r="Y32" i="4"/>
  <c r="Y33" i="4"/>
  <c r="Y34" i="4"/>
  <c r="Y35" i="4"/>
  <c r="Y36" i="4"/>
  <c r="Y37" i="4"/>
  <c r="Y38" i="4"/>
  <c r="Y39" i="4"/>
  <c r="Y40" i="4"/>
  <c r="Y41" i="4"/>
  <c r="Y42" i="4"/>
  <c r="Y43" i="4"/>
  <c r="Y44" i="4"/>
  <c r="Y45" i="4"/>
  <c r="Y46" i="4"/>
  <c r="Y47" i="4"/>
  <c r="Y48" i="4"/>
  <c r="Y49" i="4"/>
  <c r="Y50" i="4"/>
  <c r="Y51" i="4"/>
  <c r="Y52" i="4"/>
  <c r="Y53" i="4"/>
  <c r="Y54" i="4"/>
  <c r="Y55" i="4"/>
  <c r="Y56" i="4"/>
  <c r="Y57" i="4"/>
  <c r="Y58" i="4"/>
  <c r="Y59" i="4"/>
  <c r="Y60" i="4"/>
  <c r="Y61" i="4"/>
  <c r="Y62" i="4"/>
  <c r="Y63" i="4"/>
  <c r="Y64" i="4"/>
  <c r="Y65" i="4"/>
  <c r="Y66" i="4"/>
  <c r="Y67" i="4"/>
  <c r="Y68" i="4"/>
  <c r="Y69" i="4"/>
  <c r="Y70" i="4"/>
  <c r="Y71" i="4"/>
  <c r="Y72" i="4"/>
  <c r="Y73" i="4"/>
  <c r="Y74" i="4"/>
  <c r="Y75" i="4"/>
  <c r="Y76" i="4"/>
  <c r="Y77" i="4"/>
  <c r="Y78" i="4"/>
  <c r="Y79" i="4"/>
  <c r="Y80" i="4"/>
  <c r="Y81" i="4"/>
  <c r="Y82" i="4"/>
  <c r="Y83" i="4"/>
  <c r="Y84" i="4"/>
  <c r="Y85" i="4"/>
  <c r="Y86" i="4"/>
  <c r="Y87" i="4"/>
  <c r="Y88" i="4"/>
  <c r="Y89" i="4"/>
  <c r="Y90" i="4"/>
  <c r="Y91" i="4"/>
  <c r="Y92" i="4"/>
  <c r="Y93" i="4"/>
  <c r="Y94" i="4"/>
  <c r="Y95" i="4"/>
  <c r="Y96" i="4"/>
  <c r="Y97" i="4"/>
  <c r="Y98" i="4"/>
  <c r="Y99" i="4"/>
  <c r="Y100" i="4"/>
  <c r="Y101" i="4"/>
  <c r="Y102" i="4"/>
  <c r="Y103" i="4"/>
  <c r="Y104" i="4"/>
  <c r="Y105" i="4"/>
  <c r="Y106" i="4"/>
  <c r="Y107" i="4"/>
  <c r="Y108" i="4"/>
  <c r="Y109" i="4"/>
  <c r="Y110" i="4"/>
  <c r="Y111" i="4"/>
  <c r="Y112" i="4"/>
  <c r="Y113" i="4"/>
  <c r="Y114" i="4"/>
  <c r="Y115" i="4"/>
  <c r="Y116" i="4"/>
  <c r="Y117" i="4"/>
  <c r="Y118" i="4"/>
  <c r="Y119" i="4"/>
  <c r="Y120" i="4"/>
  <c r="Y121" i="4"/>
  <c r="Y122" i="4"/>
  <c r="Y123" i="4"/>
  <c r="Y124" i="4"/>
  <c r="Y125" i="4"/>
  <c r="Y126" i="4"/>
  <c r="Y127" i="4"/>
  <c r="Y128" i="4"/>
  <c r="Y129" i="4"/>
  <c r="Y130" i="4"/>
  <c r="Y131" i="4"/>
  <c r="Y132" i="4"/>
  <c r="Y133" i="4"/>
  <c r="Y134" i="4"/>
  <c r="Y135" i="4"/>
  <c r="Y136" i="4"/>
  <c r="Y137" i="4"/>
  <c r="Y138" i="4"/>
  <c r="Y139" i="4"/>
  <c r="Y140" i="4"/>
  <c r="Y141" i="4"/>
  <c r="Y142" i="4"/>
  <c r="Y143" i="4"/>
  <c r="Y144" i="4"/>
  <c r="Y145" i="4"/>
  <c r="Y146" i="4"/>
  <c r="Y147" i="4"/>
  <c r="Y148" i="4"/>
  <c r="Y149" i="4"/>
  <c r="Y150" i="4"/>
  <c r="Y151" i="4"/>
  <c r="Y152" i="4"/>
  <c r="Y153" i="4"/>
  <c r="Y154" i="4"/>
  <c r="Y155" i="4"/>
  <c r="Y156" i="4"/>
  <c r="Y157" i="4"/>
  <c r="Y158" i="4"/>
  <c r="Y159" i="4"/>
  <c r="Y160" i="4"/>
  <c r="Y161" i="4"/>
  <c r="Y162" i="4"/>
  <c r="Y163" i="4"/>
  <c r="Y164" i="4"/>
  <c r="Y165" i="4"/>
  <c r="Y166" i="4"/>
  <c r="Y167" i="4"/>
  <c r="Y168" i="4"/>
  <c r="Y169" i="4"/>
  <c r="Y170" i="4"/>
  <c r="Y171" i="4"/>
  <c r="Y172" i="4"/>
  <c r="Y173" i="4"/>
  <c r="Y174" i="4"/>
  <c r="Y175" i="4"/>
  <c r="Y176" i="4"/>
  <c r="Y177" i="4"/>
  <c r="Y178" i="4"/>
  <c r="Y179" i="4"/>
  <c r="Y180" i="4"/>
  <c r="Y181" i="4"/>
  <c r="Y182" i="4"/>
  <c r="Y183" i="4"/>
  <c r="Y184" i="4"/>
  <c r="Y185" i="4"/>
  <c r="Y186" i="4"/>
  <c r="Y187" i="4"/>
  <c r="Y188" i="4"/>
  <c r="Y189" i="4"/>
  <c r="Y190" i="4"/>
  <c r="Y191" i="4"/>
  <c r="Y192" i="4"/>
  <c r="Y193" i="4"/>
  <c r="Y194" i="4"/>
  <c r="Y195" i="4"/>
  <c r="Y196" i="4"/>
  <c r="Y197" i="4"/>
  <c r="Y198" i="4"/>
  <c r="Y199" i="4"/>
  <c r="Y200" i="4"/>
  <c r="Y201" i="4"/>
  <c r="Y202" i="4"/>
  <c r="Y203" i="4"/>
  <c r="Y204" i="4"/>
  <c r="Y205" i="4"/>
  <c r="Y206" i="4"/>
  <c r="Y207" i="4"/>
  <c r="Y208" i="4"/>
  <c r="Y209" i="4"/>
  <c r="Y210" i="4"/>
  <c r="Y211" i="4"/>
  <c r="Y212" i="4"/>
  <c r="Y213" i="4"/>
  <c r="Y214" i="4"/>
  <c r="Y215" i="4"/>
  <c r="Y216" i="4"/>
  <c r="Y217" i="4"/>
  <c r="Y218" i="4"/>
  <c r="Y219" i="4"/>
  <c r="Y220" i="4"/>
  <c r="Y221" i="4"/>
  <c r="Y222" i="4"/>
  <c r="Y223" i="4"/>
  <c r="Y224" i="4"/>
  <c r="Y225" i="4"/>
  <c r="Y226" i="4"/>
  <c r="Y227" i="4"/>
  <c r="Y228" i="4"/>
  <c r="Y229" i="4"/>
  <c r="Y230" i="4"/>
  <c r="Y231" i="4"/>
  <c r="Y232" i="4"/>
  <c r="Y233" i="4"/>
  <c r="Y234" i="4"/>
  <c r="Y235" i="4"/>
  <c r="Y236" i="4"/>
  <c r="Y237" i="4"/>
  <c r="Y238" i="4"/>
  <c r="Y239" i="4"/>
  <c r="Y240" i="4"/>
  <c r="Y241" i="4"/>
  <c r="Y242" i="4"/>
  <c r="Y243" i="4"/>
  <c r="Y244" i="4"/>
  <c r="Y245" i="4"/>
  <c r="Y246" i="4"/>
  <c r="Y247" i="4"/>
  <c r="Y248" i="4"/>
  <c r="Y249" i="4"/>
  <c r="Y250" i="4"/>
  <c r="Y251" i="4"/>
  <c r="Y252" i="4"/>
  <c r="Y253" i="4"/>
  <c r="Y254" i="4"/>
  <c r="Y255" i="4"/>
  <c r="Y256" i="4"/>
  <c r="Y257" i="4"/>
  <c r="Y258" i="4"/>
  <c r="Y259" i="4"/>
  <c r="Y260" i="4"/>
  <c r="Y261" i="4"/>
  <c r="Y262" i="4"/>
  <c r="Y263" i="4"/>
  <c r="Y264" i="4"/>
  <c r="Y265" i="4"/>
  <c r="Y266" i="4"/>
  <c r="Y267" i="4"/>
  <c r="Y268" i="4"/>
  <c r="Y269" i="4"/>
  <c r="Y270" i="4"/>
  <c r="Y271" i="4"/>
  <c r="Y272" i="4"/>
  <c r="Y273" i="4"/>
  <c r="Y274" i="4"/>
  <c r="Y275" i="4"/>
  <c r="Y276" i="4"/>
  <c r="Y277" i="4"/>
  <c r="Y278" i="4"/>
  <c r="Y279" i="4"/>
  <c r="Y280" i="4"/>
  <c r="Y281" i="4"/>
  <c r="Y282" i="4"/>
  <c r="Y283" i="4"/>
  <c r="Y284" i="4"/>
  <c r="Y285" i="4"/>
  <c r="Y286" i="4"/>
  <c r="Y287" i="4"/>
  <c r="Y288" i="4"/>
  <c r="Y289" i="4"/>
  <c r="Y290" i="4"/>
  <c r="Y291" i="4"/>
  <c r="Y292" i="4"/>
  <c r="Y293" i="4"/>
  <c r="Y294" i="4"/>
  <c r="Y295" i="4"/>
  <c r="Y296" i="4"/>
  <c r="Y297" i="4"/>
  <c r="Y298" i="4"/>
  <c r="Y299" i="4"/>
  <c r="Y300" i="4"/>
  <c r="Y301" i="4"/>
  <c r="Y302" i="4"/>
  <c r="Y303" i="4"/>
  <c r="Y304" i="4"/>
  <c r="Y305" i="4"/>
  <c r="Y306" i="4"/>
  <c r="Y307" i="4"/>
  <c r="Y308" i="4"/>
  <c r="Y309" i="4"/>
  <c r="Y310" i="4"/>
  <c r="Y311" i="4"/>
  <c r="Y312" i="4"/>
  <c r="Y313" i="4"/>
  <c r="Y314" i="4"/>
  <c r="Y315" i="4"/>
  <c r="Y316" i="4"/>
  <c r="Y317" i="4"/>
  <c r="Y318" i="4"/>
  <c r="Y319" i="4"/>
  <c r="Y320" i="4"/>
  <c r="Y321" i="4"/>
  <c r="Y322" i="4"/>
  <c r="Y323" i="4"/>
  <c r="Y324" i="4"/>
  <c r="Y325" i="4"/>
  <c r="Y326" i="4"/>
  <c r="Y327" i="4"/>
  <c r="Y328" i="4"/>
  <c r="Y329" i="4"/>
  <c r="Y330" i="4"/>
  <c r="Y331" i="4"/>
  <c r="Y332" i="4"/>
  <c r="Y333" i="4"/>
  <c r="Y334" i="4"/>
  <c r="Y335" i="4"/>
  <c r="Y336" i="4"/>
  <c r="Y337" i="4"/>
  <c r="Y338" i="4"/>
  <c r="Y339" i="4"/>
  <c r="Y340" i="4"/>
  <c r="Y341" i="4"/>
  <c r="Y342" i="4"/>
  <c r="Y343" i="4"/>
  <c r="Y344" i="4"/>
  <c r="Y345" i="4"/>
  <c r="Y346" i="4"/>
  <c r="Y347" i="4"/>
  <c r="Y348" i="4"/>
  <c r="Y349" i="4"/>
  <c r="Y350" i="4"/>
  <c r="Y351" i="4"/>
  <c r="Y352" i="4"/>
  <c r="Y353" i="4"/>
  <c r="Y354" i="4"/>
  <c r="Y355" i="4"/>
  <c r="Y356" i="4"/>
  <c r="Y357" i="4"/>
  <c r="Y358" i="4"/>
  <c r="Y359" i="4"/>
  <c r="Y360" i="4"/>
  <c r="Y361" i="4"/>
  <c r="Y362" i="4"/>
  <c r="Y363" i="4"/>
  <c r="Y364" i="4"/>
  <c r="Y365" i="4"/>
  <c r="Y366" i="4"/>
  <c r="Y367" i="4"/>
  <c r="Y368" i="4"/>
  <c r="Y369" i="4"/>
  <c r="Y370" i="4"/>
  <c r="Y371" i="4"/>
  <c r="Y372" i="4"/>
  <c r="Y373" i="4"/>
  <c r="Y374" i="4"/>
  <c r="Y375" i="4"/>
  <c r="Y376" i="4"/>
  <c r="Y377" i="4"/>
  <c r="Y378" i="4"/>
  <c r="Y379" i="4"/>
  <c r="Y380" i="4"/>
  <c r="Y381" i="4"/>
  <c r="Y382" i="4"/>
  <c r="Y383" i="4"/>
  <c r="Y384" i="4"/>
  <c r="Y385" i="4"/>
  <c r="Y386" i="4"/>
  <c r="Y387" i="4"/>
  <c r="Y388" i="4"/>
  <c r="Y389" i="4"/>
  <c r="Y390" i="4"/>
  <c r="Y391" i="4"/>
  <c r="Y392" i="4"/>
  <c r="Y393" i="4"/>
  <c r="Y394" i="4"/>
  <c r="Y395" i="4"/>
  <c r="Y396" i="4"/>
  <c r="Y397" i="4"/>
  <c r="Y398" i="4"/>
  <c r="Y399" i="4"/>
  <c r="Y400" i="4"/>
  <c r="Y401" i="4"/>
  <c r="Y402" i="4"/>
  <c r="Y403" i="4"/>
  <c r="Y404" i="4"/>
  <c r="Y405" i="4"/>
  <c r="Y406" i="4"/>
  <c r="Y407" i="4"/>
  <c r="Y408" i="4"/>
  <c r="Y409" i="4"/>
  <c r="Y410" i="4"/>
  <c r="Y411" i="4"/>
  <c r="Y412" i="4"/>
  <c r="Y413" i="4"/>
  <c r="Y414" i="4"/>
  <c r="Y415" i="4"/>
  <c r="Y416" i="4"/>
  <c r="Y417" i="4"/>
  <c r="Y418" i="4"/>
  <c r="Y419" i="4"/>
  <c r="Y420" i="4"/>
  <c r="Y421" i="4"/>
  <c r="Y422" i="4"/>
  <c r="Y423" i="4"/>
  <c r="Y424" i="4"/>
  <c r="Y425" i="4"/>
  <c r="Y426" i="4"/>
  <c r="Y427" i="4"/>
  <c r="Y428" i="4"/>
  <c r="Y429" i="4"/>
  <c r="Y430" i="4"/>
  <c r="Y431" i="4"/>
  <c r="Y432" i="4"/>
  <c r="Y433" i="4"/>
  <c r="Y434" i="4"/>
  <c r="Y435" i="4"/>
  <c r="Y436" i="4"/>
  <c r="Y437" i="4"/>
  <c r="Y438" i="4"/>
  <c r="Y439" i="4"/>
  <c r="Y440" i="4"/>
  <c r="Y441" i="4"/>
  <c r="Y442" i="4"/>
  <c r="Y443" i="4"/>
  <c r="Y444" i="4"/>
  <c r="Y445" i="4"/>
  <c r="Y446" i="4"/>
  <c r="Y447" i="4"/>
  <c r="Y448" i="4"/>
  <c r="Y449" i="4"/>
  <c r="Y450" i="4"/>
  <c r="Y451" i="4"/>
  <c r="Y452" i="4"/>
  <c r="Y453" i="4"/>
  <c r="Y454" i="4"/>
  <c r="Y455" i="4"/>
  <c r="Y456" i="4"/>
  <c r="Y457" i="4"/>
  <c r="Y458" i="4"/>
  <c r="Y459" i="4"/>
  <c r="Y460" i="4"/>
  <c r="Y461" i="4"/>
  <c r="Y462" i="4"/>
  <c r="Y463" i="4"/>
  <c r="Y464" i="4"/>
  <c r="Y465" i="4"/>
  <c r="Y466" i="4"/>
  <c r="Y467" i="4"/>
  <c r="Y468" i="4"/>
  <c r="Y469" i="4"/>
  <c r="Y470" i="4"/>
  <c r="Y471" i="4"/>
  <c r="Y472" i="4"/>
  <c r="Y473" i="4"/>
  <c r="Y474" i="4"/>
  <c r="Y475" i="4"/>
  <c r="Y476" i="4"/>
  <c r="Y477" i="4"/>
  <c r="Y478" i="4"/>
  <c r="Y479" i="4"/>
  <c r="Y480" i="4"/>
  <c r="Y481" i="4"/>
  <c r="Y482" i="4"/>
  <c r="Y483" i="4"/>
  <c r="Y484" i="4"/>
  <c r="Y485" i="4"/>
  <c r="Y486" i="4"/>
  <c r="Y487" i="4"/>
  <c r="Y488" i="4"/>
  <c r="Y489" i="4"/>
  <c r="Y490" i="4"/>
  <c r="Y491" i="4"/>
  <c r="Y492" i="4"/>
  <c r="Y493" i="4"/>
  <c r="Y494" i="4"/>
  <c r="Y495" i="4"/>
  <c r="Y496" i="4"/>
  <c r="Y497" i="4"/>
  <c r="Y498" i="4"/>
  <c r="Y499" i="4"/>
  <c r="Y500" i="4"/>
  <c r="Y501" i="4"/>
  <c r="Y502" i="4"/>
  <c r="Y503" i="4"/>
  <c r="Y504" i="4"/>
  <c r="Y505" i="4"/>
  <c r="Y506" i="4"/>
  <c r="Y507" i="4"/>
  <c r="Y508" i="4"/>
  <c r="Y509" i="4"/>
  <c r="Y510" i="4"/>
  <c r="Y511" i="4"/>
  <c r="Y512" i="4"/>
  <c r="Y513" i="4"/>
  <c r="Y514" i="4"/>
  <c r="Y515" i="4"/>
  <c r="Y516" i="4"/>
  <c r="Y517" i="4"/>
  <c r="Y518" i="4"/>
  <c r="Y519" i="4"/>
  <c r="Y520" i="4"/>
  <c r="Y521" i="4"/>
  <c r="Y522" i="4"/>
  <c r="Y523" i="4"/>
  <c r="Y524" i="4"/>
  <c r="Y525" i="4"/>
  <c r="Y526" i="4"/>
  <c r="Y527" i="4"/>
  <c r="Y528" i="4"/>
  <c r="Y529" i="4"/>
  <c r="Y530" i="4"/>
  <c r="Y531" i="4"/>
  <c r="Y532" i="4"/>
  <c r="Y533" i="4"/>
  <c r="Y534" i="4"/>
  <c r="Y535" i="4"/>
  <c r="Y536" i="4"/>
  <c r="Y537" i="4"/>
  <c r="Y538" i="4"/>
  <c r="Y539" i="4"/>
  <c r="Y540" i="4"/>
  <c r="Y541" i="4"/>
  <c r="Y542" i="4"/>
  <c r="Y543" i="4"/>
  <c r="Y544" i="4"/>
  <c r="Y545" i="4"/>
  <c r="Y546" i="4"/>
  <c r="Y547" i="4"/>
  <c r="Y548" i="4"/>
  <c r="Y549" i="4"/>
  <c r="Y550" i="4"/>
  <c r="Y551" i="4"/>
  <c r="Y552" i="4"/>
  <c r="Y553" i="4"/>
  <c r="Y554" i="4"/>
  <c r="Y555" i="4"/>
  <c r="Y556" i="4"/>
  <c r="Y557" i="4"/>
  <c r="Y558" i="4"/>
  <c r="Y559" i="4"/>
  <c r="Y560" i="4"/>
  <c r="Y561" i="4"/>
  <c r="Y562" i="4"/>
  <c r="Y563" i="4"/>
  <c r="Y564" i="4"/>
  <c r="Y565" i="4"/>
  <c r="Y566" i="4"/>
  <c r="Y567" i="4"/>
  <c r="Y568" i="4"/>
  <c r="Y569" i="4"/>
  <c r="Y570" i="4"/>
  <c r="Y571" i="4"/>
  <c r="Y572" i="4"/>
  <c r="Y573" i="4"/>
  <c r="Y574" i="4"/>
  <c r="Y575" i="4"/>
  <c r="Y576" i="4"/>
  <c r="Y577" i="4"/>
  <c r="Y578" i="4"/>
  <c r="Y579" i="4"/>
  <c r="Y580" i="4"/>
  <c r="Y581" i="4"/>
  <c r="Y582" i="4"/>
  <c r="Y583" i="4"/>
  <c r="Y584" i="4"/>
  <c r="Y585" i="4"/>
  <c r="Y586" i="4"/>
  <c r="Y587" i="4"/>
  <c r="Y588" i="4"/>
  <c r="Y589" i="4"/>
  <c r="Y590" i="4"/>
  <c r="Y591" i="4"/>
  <c r="Y592" i="4"/>
  <c r="Y593" i="4"/>
  <c r="Y594" i="4"/>
  <c r="Y595" i="4"/>
  <c r="Y596" i="4"/>
  <c r="Y597" i="4"/>
  <c r="Y598" i="4"/>
  <c r="Y599" i="4"/>
  <c r="Y600" i="4"/>
  <c r="Y601" i="4"/>
  <c r="Y602" i="4"/>
  <c r="Y603" i="4"/>
  <c r="Y604" i="4"/>
  <c r="Y605" i="4"/>
  <c r="Y606" i="4"/>
  <c r="Y607" i="4"/>
  <c r="Y608" i="4"/>
  <c r="Y609" i="4"/>
  <c r="Y610" i="4"/>
  <c r="Y611" i="4"/>
  <c r="Y612" i="4"/>
  <c r="Y613" i="4"/>
  <c r="Y614" i="4"/>
  <c r="Y615" i="4"/>
  <c r="Y616" i="4"/>
  <c r="Y617" i="4"/>
  <c r="Y618" i="4"/>
  <c r="Y619" i="4"/>
  <c r="Y620" i="4"/>
  <c r="Y621" i="4"/>
  <c r="Y622" i="4"/>
  <c r="Y623" i="4"/>
  <c r="Y624" i="4"/>
  <c r="Y625" i="4"/>
  <c r="Y626" i="4"/>
  <c r="Y627" i="4"/>
  <c r="Y628" i="4"/>
  <c r="Y629" i="4"/>
  <c r="Y630" i="4"/>
  <c r="Y631" i="4"/>
  <c r="Y632" i="4"/>
  <c r="Y633" i="4"/>
  <c r="Y634" i="4"/>
  <c r="Y635" i="4"/>
  <c r="Y636" i="4"/>
  <c r="Y637" i="4"/>
  <c r="Y638" i="4"/>
  <c r="Y639" i="4"/>
  <c r="Y640" i="4"/>
  <c r="Y641" i="4"/>
  <c r="Y642" i="4"/>
  <c r="Y643" i="4"/>
  <c r="Y644" i="4"/>
  <c r="Y645" i="4"/>
  <c r="Y646" i="4"/>
  <c r="Y647" i="4"/>
  <c r="Y648" i="4"/>
  <c r="Y649" i="4"/>
  <c r="Y650" i="4"/>
  <c r="Y651" i="4"/>
  <c r="Y652" i="4"/>
  <c r="Y653" i="4"/>
  <c r="Y654" i="4"/>
  <c r="Y655" i="4"/>
  <c r="Y656" i="4"/>
  <c r="Y657" i="4"/>
  <c r="Y658" i="4"/>
  <c r="Y659" i="4"/>
  <c r="Y660" i="4"/>
  <c r="Y661" i="4"/>
  <c r="Y662" i="4"/>
  <c r="Y663" i="4"/>
  <c r="Y664" i="4"/>
  <c r="Y665" i="4"/>
  <c r="Y666" i="4"/>
  <c r="Y667" i="4"/>
  <c r="Y668" i="4"/>
  <c r="Y669" i="4"/>
  <c r="Y670" i="4"/>
  <c r="Y671" i="4"/>
  <c r="Y672" i="4"/>
  <c r="Y673" i="4"/>
  <c r="Y674" i="4"/>
  <c r="Y675" i="4"/>
  <c r="Y676" i="4"/>
  <c r="Y677" i="4"/>
  <c r="Y678" i="4"/>
  <c r="Y679" i="4"/>
  <c r="Y680" i="4"/>
  <c r="Y681" i="4"/>
  <c r="Y682" i="4"/>
  <c r="Y683" i="4"/>
  <c r="Y684" i="4"/>
  <c r="Y685" i="4"/>
  <c r="Y686" i="4"/>
  <c r="Y687" i="4"/>
  <c r="Y688" i="4"/>
  <c r="Y689" i="4"/>
  <c r="Y690" i="4"/>
  <c r="Y691" i="4"/>
  <c r="Y692" i="4"/>
  <c r="Y693" i="4"/>
  <c r="Y694" i="4"/>
  <c r="Y695" i="4"/>
  <c r="Y696" i="4"/>
  <c r="Y697" i="4"/>
  <c r="Y698" i="4"/>
  <c r="Y699" i="4"/>
  <c r="Y700" i="4"/>
  <c r="Y701" i="4"/>
  <c r="Y702" i="4"/>
  <c r="Y703" i="4"/>
  <c r="Y704" i="4"/>
  <c r="Y705" i="4"/>
  <c r="Y706" i="4"/>
  <c r="Y707" i="4"/>
  <c r="Y708" i="4"/>
  <c r="Y709" i="4"/>
  <c r="Y710" i="4"/>
  <c r="Y711" i="4"/>
  <c r="Y712" i="4"/>
  <c r="Y713" i="4"/>
  <c r="Y714" i="4"/>
  <c r="Y715" i="4"/>
  <c r="Y716" i="4"/>
  <c r="Y717" i="4"/>
  <c r="Y718" i="4"/>
  <c r="Y719" i="4"/>
  <c r="Y720" i="4"/>
  <c r="Y721" i="4"/>
  <c r="Y722" i="4"/>
  <c r="Y723" i="4"/>
  <c r="Y724" i="4"/>
  <c r="Y725" i="4"/>
  <c r="Y726" i="4"/>
  <c r="Y727" i="4"/>
  <c r="Y728" i="4"/>
  <c r="Y729" i="4"/>
  <c r="Y730" i="4"/>
  <c r="Y731" i="4"/>
  <c r="Y732" i="4"/>
  <c r="Y733" i="4"/>
  <c r="Y734" i="4"/>
  <c r="Y735" i="4"/>
  <c r="Y736" i="4"/>
  <c r="Y737" i="4"/>
  <c r="Y738" i="4"/>
  <c r="Y739" i="4"/>
  <c r="Y740" i="4"/>
  <c r="Y741" i="4"/>
  <c r="Y742" i="4"/>
  <c r="Y743" i="4"/>
  <c r="Y744" i="4"/>
  <c r="Y745" i="4"/>
  <c r="Y746" i="4"/>
  <c r="Y747" i="4"/>
  <c r="Y748" i="4"/>
  <c r="Y749" i="4"/>
  <c r="Y750" i="4"/>
  <c r="Y751" i="4"/>
  <c r="Y752" i="4"/>
  <c r="Y753" i="4"/>
  <c r="Y754" i="4"/>
  <c r="Y755" i="4"/>
  <c r="Y756" i="4"/>
  <c r="Y757" i="4"/>
  <c r="Y758" i="4"/>
  <c r="Y759" i="4"/>
  <c r="Y760" i="4"/>
  <c r="Y761" i="4"/>
  <c r="Y762" i="4"/>
  <c r="Y763" i="4"/>
  <c r="Y764" i="4"/>
  <c r="Y765" i="4"/>
  <c r="Y766" i="4"/>
  <c r="Y767" i="4"/>
  <c r="Y768" i="4"/>
  <c r="Y769" i="4"/>
  <c r="Y770" i="4"/>
  <c r="Y771" i="4"/>
  <c r="Y772" i="4"/>
  <c r="Y773" i="4"/>
  <c r="Y774" i="4"/>
  <c r="Y775" i="4"/>
  <c r="Y776" i="4"/>
  <c r="Y777" i="4"/>
  <c r="Y778" i="4"/>
  <c r="Y779" i="4"/>
  <c r="Y780" i="4"/>
  <c r="Y781" i="4"/>
  <c r="Y782" i="4"/>
  <c r="Y783" i="4"/>
  <c r="Y784" i="4"/>
  <c r="Y785" i="4"/>
  <c r="Y786" i="4"/>
  <c r="Y787" i="4"/>
  <c r="Y788" i="4"/>
  <c r="Y789" i="4"/>
  <c r="Y790" i="4"/>
  <c r="Y791" i="4"/>
  <c r="Y792" i="4"/>
  <c r="Y793" i="4"/>
  <c r="Y794" i="4"/>
  <c r="Y795" i="4"/>
  <c r="Y796" i="4"/>
  <c r="Y797" i="4"/>
  <c r="Y798" i="4"/>
  <c r="Y799" i="4"/>
  <c r="Y800" i="4"/>
  <c r="Y801" i="4"/>
  <c r="Y802" i="4"/>
  <c r="Y803" i="4"/>
  <c r="Y804" i="4"/>
  <c r="Y805" i="4"/>
  <c r="Y806" i="4"/>
  <c r="Y807" i="4"/>
  <c r="Y808" i="4"/>
  <c r="Y809" i="4"/>
  <c r="Y810" i="4"/>
  <c r="Y811" i="4"/>
  <c r="Y812" i="4"/>
  <c r="Y813" i="4"/>
  <c r="Y814" i="4"/>
  <c r="Y815" i="4"/>
  <c r="Y816" i="4"/>
  <c r="Y817" i="4"/>
  <c r="Y818" i="4"/>
  <c r="Y819" i="4"/>
  <c r="Y820" i="4"/>
  <c r="Y821" i="4"/>
  <c r="Y822" i="4"/>
  <c r="Y823" i="4"/>
  <c r="Y824" i="4"/>
  <c r="Y825" i="4"/>
  <c r="Y826" i="4"/>
  <c r="Y827" i="4"/>
  <c r="Y828" i="4"/>
  <c r="Y829" i="4"/>
  <c r="Y830" i="4"/>
  <c r="Y831" i="4"/>
  <c r="Y832" i="4"/>
  <c r="Y833" i="4"/>
  <c r="Y834" i="4"/>
  <c r="Y835" i="4"/>
  <c r="Y836" i="4"/>
  <c r="Y837" i="4"/>
  <c r="Y838" i="4"/>
  <c r="Y839" i="4"/>
  <c r="Y840" i="4"/>
  <c r="Y841" i="4"/>
  <c r="Y842" i="4"/>
  <c r="Y843" i="4"/>
  <c r="Y844" i="4"/>
  <c r="Y845" i="4"/>
  <c r="Y846" i="4"/>
  <c r="Y847" i="4"/>
  <c r="Y848" i="4"/>
  <c r="Y849" i="4"/>
  <c r="Y850" i="4"/>
  <c r="Y851" i="4"/>
  <c r="Y852" i="4"/>
  <c r="Y853" i="4"/>
  <c r="Y854" i="4"/>
  <c r="Y855" i="4"/>
  <c r="Y856" i="4"/>
  <c r="Y857" i="4"/>
  <c r="Y858" i="4"/>
  <c r="Y859" i="4"/>
  <c r="Y860" i="4"/>
  <c r="Y861" i="4"/>
  <c r="Y862" i="4"/>
  <c r="Y863" i="4"/>
  <c r="Y864" i="4"/>
  <c r="Y865" i="4"/>
  <c r="Y866" i="4"/>
  <c r="Y867" i="4"/>
  <c r="Y868" i="4"/>
  <c r="Y869" i="4"/>
  <c r="Y870" i="4"/>
  <c r="Y871" i="4"/>
  <c r="Y872" i="4"/>
  <c r="Y873" i="4"/>
  <c r="Y874" i="4"/>
  <c r="Y875" i="4"/>
  <c r="Y876" i="4"/>
  <c r="Y877" i="4"/>
  <c r="Y878" i="4"/>
  <c r="Y879" i="4"/>
  <c r="Y880" i="4"/>
  <c r="Y881" i="4"/>
  <c r="Y882" i="4"/>
  <c r="Y883" i="4"/>
  <c r="Y884" i="4"/>
  <c r="Y885" i="4"/>
  <c r="Y886" i="4"/>
  <c r="Y887" i="4"/>
  <c r="Y888" i="4"/>
  <c r="Y889" i="4"/>
  <c r="Y890" i="4"/>
  <c r="Y891" i="4"/>
  <c r="Y892" i="4"/>
  <c r="Y893" i="4"/>
  <c r="Y894" i="4"/>
  <c r="Y895" i="4"/>
  <c r="Y896" i="4"/>
  <c r="Y897" i="4"/>
  <c r="Y898" i="4"/>
  <c r="Y899" i="4"/>
  <c r="Y900" i="4"/>
  <c r="Y901" i="4"/>
  <c r="Y902" i="4"/>
  <c r="Y903" i="4"/>
  <c r="Y904" i="4"/>
  <c r="Y905" i="4"/>
  <c r="Y906" i="4"/>
  <c r="Y907" i="4"/>
  <c r="Y908" i="4"/>
  <c r="Y909" i="4"/>
  <c r="Y910" i="4"/>
  <c r="Y911" i="4"/>
  <c r="Y912" i="4"/>
  <c r="Y913" i="4"/>
  <c r="Y914" i="4"/>
  <c r="Y915" i="4"/>
  <c r="Y916" i="4"/>
  <c r="Y917" i="4"/>
  <c r="Y918" i="4"/>
  <c r="Y919" i="4"/>
  <c r="Y920" i="4"/>
  <c r="Y921" i="4"/>
  <c r="Y922" i="4"/>
  <c r="Y923" i="4"/>
  <c r="Y924" i="4"/>
  <c r="Y925" i="4"/>
  <c r="Y926" i="4"/>
  <c r="Y927" i="4"/>
  <c r="Y928" i="4"/>
  <c r="Y929" i="4"/>
  <c r="Y930" i="4"/>
  <c r="Y931" i="4"/>
  <c r="Y932" i="4"/>
  <c r="Y933" i="4"/>
  <c r="Y934" i="4"/>
  <c r="Y935" i="4"/>
  <c r="Y936" i="4"/>
  <c r="Y937" i="4"/>
  <c r="Y938" i="4"/>
  <c r="Y939" i="4"/>
  <c r="Y940" i="4"/>
  <c r="Y941" i="4"/>
  <c r="Y942" i="4"/>
  <c r="Y943" i="4"/>
  <c r="Y944" i="4"/>
  <c r="Y945" i="4"/>
  <c r="Y946" i="4"/>
  <c r="Y947" i="4"/>
  <c r="Y948" i="4"/>
  <c r="Y949" i="4"/>
  <c r="Y950" i="4"/>
  <c r="Y951" i="4"/>
  <c r="Y952" i="4"/>
  <c r="Y953" i="4"/>
  <c r="Y954" i="4"/>
  <c r="Y955" i="4"/>
  <c r="Y956" i="4"/>
  <c r="Y957" i="4"/>
  <c r="Y958" i="4"/>
  <c r="Y959" i="4"/>
  <c r="Y960" i="4"/>
  <c r="Y961" i="4"/>
  <c r="Y962" i="4"/>
  <c r="Y963" i="4"/>
  <c r="Y964" i="4"/>
  <c r="Y965" i="4"/>
  <c r="Y966" i="4"/>
  <c r="Y967" i="4"/>
  <c r="Y968" i="4"/>
  <c r="Y969" i="4"/>
  <c r="Y970" i="4"/>
  <c r="Y971" i="4"/>
  <c r="Y972" i="4"/>
  <c r="Y973" i="4"/>
  <c r="Y974" i="4"/>
  <c r="Y975" i="4"/>
  <c r="Y976" i="4"/>
  <c r="Y977" i="4"/>
  <c r="Y978" i="4"/>
  <c r="Y979" i="4"/>
  <c r="Y980" i="4"/>
  <c r="Y981" i="4"/>
  <c r="Y982" i="4"/>
  <c r="Y983" i="4"/>
  <c r="Y984" i="4"/>
  <c r="Y985" i="4"/>
  <c r="Y986" i="4"/>
  <c r="Y987" i="4"/>
  <c r="Y988" i="4"/>
  <c r="Y989" i="4"/>
  <c r="Y990" i="4"/>
  <c r="Y991" i="4"/>
  <c r="Y992" i="4"/>
  <c r="Y993" i="4"/>
  <c r="Y994" i="4"/>
  <c r="Y995" i="4"/>
  <c r="Y996" i="4"/>
  <c r="Y997" i="4"/>
  <c r="Y998" i="4"/>
  <c r="Y999" i="4"/>
  <c r="Y1000" i="4"/>
  <c r="Z12" i="4"/>
  <c r="AA12" i="4"/>
  <c r="AB12" i="4"/>
  <c r="AC12" i="4"/>
  <c r="AD12" i="4"/>
  <c r="AE12" i="4"/>
  <c r="AF12" i="4"/>
  <c r="AH13" i="4"/>
  <c r="AH14" i="4"/>
  <c r="AH15" i="4"/>
  <c r="AH16" i="4"/>
  <c r="AH17" i="4"/>
  <c r="AH18" i="4"/>
  <c r="AH19" i="4"/>
  <c r="AH20" i="4"/>
  <c r="AH21" i="4"/>
  <c r="AH22" i="4"/>
  <c r="AH23" i="4"/>
  <c r="AH24" i="4"/>
  <c r="AH25" i="4"/>
  <c r="AH26" i="4"/>
  <c r="AH27" i="4"/>
  <c r="AH28" i="4"/>
  <c r="AH29" i="4"/>
  <c r="AH30" i="4"/>
  <c r="AH31" i="4"/>
  <c r="AH32" i="4"/>
  <c r="AH33" i="4"/>
  <c r="AH34" i="4"/>
  <c r="AH35" i="4"/>
  <c r="AH36" i="4"/>
  <c r="AH37" i="4"/>
  <c r="AH38" i="4"/>
  <c r="AH39" i="4"/>
  <c r="AH40" i="4"/>
  <c r="AH41" i="4"/>
  <c r="AH42" i="4"/>
  <c r="AH43" i="4"/>
  <c r="AH44" i="4"/>
  <c r="AH45" i="4"/>
  <c r="AH46" i="4"/>
  <c r="AH47" i="4"/>
  <c r="AH48" i="4"/>
  <c r="AH49" i="4"/>
  <c r="AH50" i="4"/>
  <c r="AH51" i="4"/>
  <c r="AH52" i="4"/>
  <c r="AH53" i="4"/>
  <c r="AH54" i="4"/>
  <c r="AH55" i="4"/>
  <c r="AH56" i="4"/>
  <c r="AH57" i="4"/>
  <c r="AH58" i="4"/>
  <c r="AH59" i="4"/>
  <c r="AH60" i="4"/>
  <c r="AH61" i="4"/>
  <c r="AH62" i="4"/>
  <c r="AH63" i="4"/>
  <c r="AH64" i="4"/>
  <c r="AH65" i="4"/>
  <c r="AH66" i="4"/>
  <c r="AH67" i="4"/>
  <c r="AH68" i="4"/>
  <c r="AH69" i="4"/>
  <c r="AH70" i="4"/>
  <c r="AH71" i="4"/>
  <c r="AH72" i="4"/>
  <c r="AH73" i="4"/>
  <c r="AH74" i="4"/>
  <c r="AH75" i="4"/>
  <c r="AH76" i="4"/>
  <c r="AH77" i="4"/>
  <c r="AH78" i="4"/>
  <c r="AH79" i="4"/>
  <c r="AH80" i="4"/>
  <c r="AH81" i="4"/>
  <c r="AH82" i="4"/>
  <c r="AH83" i="4"/>
  <c r="AH84" i="4"/>
  <c r="AH85" i="4"/>
  <c r="AH86" i="4"/>
  <c r="AH87" i="4"/>
  <c r="AH88" i="4"/>
  <c r="AH89" i="4"/>
  <c r="AH90" i="4"/>
  <c r="AH91" i="4"/>
  <c r="AH92" i="4"/>
  <c r="AH93" i="4"/>
  <c r="AH94" i="4"/>
  <c r="AH95" i="4"/>
  <c r="AH96" i="4"/>
  <c r="AH97" i="4"/>
  <c r="AH98" i="4"/>
  <c r="AH99" i="4"/>
  <c r="AH100" i="4"/>
  <c r="AH101" i="4"/>
  <c r="AH102" i="4"/>
  <c r="AH103" i="4"/>
  <c r="AH104" i="4"/>
  <c r="AH105" i="4"/>
  <c r="AH106" i="4"/>
  <c r="AH107" i="4"/>
  <c r="AH108" i="4"/>
  <c r="AH109" i="4"/>
  <c r="AH110" i="4"/>
  <c r="AH111" i="4"/>
  <c r="AH112" i="4"/>
  <c r="AH113" i="4"/>
  <c r="AH114" i="4"/>
  <c r="AH115" i="4"/>
  <c r="AH116" i="4"/>
  <c r="AH117" i="4"/>
  <c r="AH118" i="4"/>
  <c r="AH119" i="4"/>
  <c r="AH120" i="4"/>
  <c r="AH121" i="4"/>
  <c r="AH122" i="4"/>
  <c r="AH123" i="4"/>
  <c r="AH124" i="4"/>
  <c r="AH125" i="4"/>
  <c r="AH126" i="4"/>
  <c r="AH127" i="4"/>
  <c r="AH128" i="4"/>
  <c r="AH129" i="4"/>
  <c r="AH130" i="4"/>
  <c r="AH131" i="4"/>
  <c r="AH132" i="4"/>
  <c r="AH133" i="4"/>
  <c r="AH134" i="4"/>
  <c r="AH135" i="4"/>
  <c r="AH136" i="4"/>
  <c r="AH137" i="4"/>
  <c r="AH138" i="4"/>
  <c r="AH139" i="4"/>
  <c r="AH140" i="4"/>
  <c r="AH141" i="4"/>
  <c r="AH142" i="4"/>
  <c r="AH143" i="4"/>
  <c r="AH144" i="4"/>
  <c r="AH145" i="4"/>
  <c r="AH146" i="4"/>
  <c r="AH147" i="4"/>
  <c r="AH148" i="4"/>
  <c r="AH149" i="4"/>
  <c r="AH150" i="4"/>
  <c r="AH151" i="4"/>
  <c r="AH152" i="4"/>
  <c r="AH153" i="4"/>
  <c r="AH154" i="4"/>
  <c r="AH155" i="4"/>
  <c r="AH156" i="4"/>
  <c r="AH157" i="4"/>
  <c r="AH158" i="4"/>
  <c r="AH159" i="4"/>
  <c r="AH160" i="4"/>
  <c r="AH161" i="4"/>
  <c r="AH162" i="4"/>
  <c r="AH163" i="4"/>
  <c r="AH164" i="4"/>
  <c r="AH165" i="4"/>
  <c r="AH166" i="4"/>
  <c r="AH167" i="4"/>
  <c r="AH168" i="4"/>
  <c r="AH169" i="4"/>
  <c r="AH170" i="4"/>
  <c r="AH171" i="4"/>
  <c r="AH172" i="4"/>
  <c r="AH173" i="4"/>
  <c r="AH174" i="4"/>
  <c r="AH175" i="4"/>
  <c r="AH176" i="4"/>
  <c r="AH177" i="4"/>
  <c r="AH178" i="4"/>
  <c r="AH179" i="4"/>
  <c r="AH180" i="4"/>
  <c r="AH181" i="4"/>
  <c r="AH182" i="4"/>
  <c r="AH183" i="4"/>
  <c r="AH184" i="4"/>
  <c r="AH185" i="4"/>
  <c r="AH186" i="4"/>
  <c r="AH187" i="4"/>
  <c r="AH188" i="4"/>
  <c r="AH189" i="4"/>
  <c r="AH190" i="4"/>
  <c r="AH191" i="4"/>
  <c r="AH192" i="4"/>
  <c r="AH193" i="4"/>
  <c r="AH194" i="4"/>
  <c r="AH195" i="4"/>
  <c r="AH196" i="4"/>
  <c r="AH197" i="4"/>
  <c r="AH198" i="4"/>
  <c r="AH199" i="4"/>
  <c r="AH200" i="4"/>
  <c r="AH201" i="4"/>
  <c r="AH202" i="4"/>
  <c r="AH203" i="4"/>
  <c r="AH204" i="4"/>
  <c r="AH205" i="4"/>
  <c r="AH206" i="4"/>
  <c r="AH207" i="4"/>
  <c r="AH208" i="4"/>
  <c r="AH209" i="4"/>
  <c r="AH210" i="4"/>
  <c r="AH211" i="4"/>
  <c r="AH212" i="4"/>
  <c r="AH213" i="4"/>
  <c r="AH214" i="4"/>
  <c r="AH215" i="4"/>
  <c r="AH216" i="4"/>
  <c r="AH217" i="4"/>
  <c r="AH218" i="4"/>
  <c r="AH219" i="4"/>
  <c r="AH220" i="4"/>
  <c r="AH221" i="4"/>
  <c r="AH222" i="4"/>
  <c r="AH223" i="4"/>
  <c r="AH224" i="4"/>
  <c r="AH225" i="4"/>
  <c r="AH226" i="4"/>
  <c r="AH227" i="4"/>
  <c r="AH228" i="4"/>
  <c r="AH229" i="4"/>
  <c r="AH230" i="4"/>
  <c r="AH231" i="4"/>
  <c r="AH232" i="4"/>
  <c r="AH233" i="4"/>
  <c r="AH234" i="4"/>
  <c r="AH235" i="4"/>
  <c r="AH236" i="4"/>
  <c r="AH237" i="4"/>
  <c r="AH238" i="4"/>
  <c r="AH239" i="4"/>
  <c r="AH240" i="4"/>
  <c r="AH241" i="4"/>
  <c r="AH242" i="4"/>
  <c r="AH243" i="4"/>
  <c r="AH244" i="4"/>
  <c r="AH245" i="4"/>
  <c r="AH246" i="4"/>
  <c r="AH247" i="4"/>
  <c r="AH248" i="4"/>
  <c r="AH249" i="4"/>
  <c r="AH250" i="4"/>
  <c r="AH251" i="4"/>
  <c r="AH252" i="4"/>
  <c r="AH253" i="4"/>
  <c r="AH254" i="4"/>
  <c r="AH255" i="4"/>
  <c r="AH256" i="4"/>
  <c r="AH257" i="4"/>
  <c r="AH258" i="4"/>
  <c r="AH259" i="4"/>
  <c r="AH260" i="4"/>
  <c r="AH261" i="4"/>
  <c r="AH262" i="4"/>
  <c r="AH263" i="4"/>
  <c r="AH264" i="4"/>
  <c r="AH265" i="4"/>
  <c r="AH266" i="4"/>
  <c r="AH267" i="4"/>
  <c r="AH268" i="4"/>
  <c r="AH269" i="4"/>
  <c r="AH270" i="4"/>
  <c r="AH271" i="4"/>
  <c r="AH272" i="4"/>
  <c r="AH273" i="4"/>
  <c r="AH274" i="4"/>
  <c r="AH275" i="4"/>
  <c r="AH276" i="4"/>
  <c r="AH277" i="4"/>
  <c r="AH278" i="4"/>
  <c r="AH279" i="4"/>
  <c r="AH280" i="4"/>
  <c r="AH281" i="4"/>
  <c r="AH282" i="4"/>
  <c r="AH283" i="4"/>
  <c r="AH284" i="4"/>
  <c r="AH285" i="4"/>
  <c r="AH286" i="4"/>
  <c r="AH287" i="4"/>
  <c r="AH288" i="4"/>
  <c r="AH289" i="4"/>
  <c r="AH290" i="4"/>
  <c r="AH291" i="4"/>
  <c r="AH292" i="4"/>
  <c r="AH293" i="4"/>
  <c r="AH294" i="4"/>
  <c r="AH295" i="4"/>
  <c r="AH296" i="4"/>
  <c r="AH297" i="4"/>
  <c r="AH298" i="4"/>
  <c r="AH299" i="4"/>
  <c r="AH300" i="4"/>
  <c r="AH301" i="4"/>
  <c r="AH302" i="4"/>
  <c r="AH303" i="4"/>
  <c r="AH304" i="4"/>
  <c r="AH305" i="4"/>
  <c r="AH306" i="4"/>
  <c r="AH307" i="4"/>
  <c r="AH308" i="4"/>
  <c r="AH309" i="4"/>
  <c r="AH310" i="4"/>
  <c r="AH311" i="4"/>
  <c r="AH312" i="4"/>
  <c r="AH313" i="4"/>
  <c r="AH314" i="4"/>
  <c r="AH315" i="4"/>
  <c r="AH316" i="4"/>
  <c r="AH317" i="4"/>
  <c r="AH318" i="4"/>
  <c r="AH319" i="4"/>
  <c r="AH320" i="4"/>
  <c r="AH321" i="4"/>
  <c r="AH322" i="4"/>
  <c r="AH323" i="4"/>
  <c r="AH324" i="4"/>
  <c r="AH325" i="4"/>
  <c r="AH326" i="4"/>
  <c r="AH327" i="4"/>
  <c r="AH328" i="4"/>
  <c r="AH329" i="4"/>
  <c r="AH330" i="4"/>
  <c r="AH331" i="4"/>
  <c r="AH332" i="4"/>
  <c r="AH333" i="4"/>
  <c r="AH334" i="4"/>
  <c r="AH335" i="4"/>
  <c r="AH336" i="4"/>
  <c r="AH337" i="4"/>
  <c r="AH338" i="4"/>
  <c r="AH339" i="4"/>
  <c r="AH340" i="4"/>
  <c r="AH341" i="4"/>
  <c r="AH342" i="4"/>
  <c r="AH343" i="4"/>
  <c r="AH344" i="4"/>
  <c r="AH345" i="4"/>
  <c r="AH346" i="4"/>
  <c r="AH347" i="4"/>
  <c r="AH348" i="4"/>
  <c r="AH349" i="4"/>
  <c r="AH350" i="4"/>
  <c r="AH351" i="4"/>
  <c r="AH352" i="4"/>
  <c r="AH353" i="4"/>
  <c r="AH354" i="4"/>
  <c r="AH355" i="4"/>
  <c r="AH356" i="4"/>
  <c r="AH357" i="4"/>
  <c r="AH358" i="4"/>
  <c r="AH359" i="4"/>
  <c r="AH360" i="4"/>
  <c r="AH361" i="4"/>
  <c r="AH362" i="4"/>
  <c r="AH363" i="4"/>
  <c r="AH364" i="4"/>
  <c r="AH365" i="4"/>
  <c r="AH366" i="4"/>
  <c r="AH367" i="4"/>
  <c r="AH368" i="4"/>
  <c r="AH369" i="4"/>
  <c r="AH370" i="4"/>
  <c r="AH371" i="4"/>
  <c r="AH372" i="4"/>
  <c r="AH373" i="4"/>
  <c r="AH374" i="4"/>
  <c r="AH375" i="4"/>
  <c r="AH376" i="4"/>
  <c r="AH377" i="4"/>
  <c r="AH378" i="4"/>
  <c r="AH379" i="4"/>
  <c r="AH380" i="4"/>
  <c r="AH381" i="4"/>
  <c r="AH382" i="4"/>
  <c r="AH383" i="4"/>
  <c r="AH384" i="4"/>
  <c r="AH385" i="4"/>
  <c r="AH386" i="4"/>
  <c r="AH387" i="4"/>
  <c r="AH388" i="4"/>
  <c r="AH389" i="4"/>
  <c r="AH390" i="4"/>
  <c r="AH391" i="4"/>
  <c r="AH392" i="4"/>
  <c r="AH393" i="4"/>
  <c r="AH394" i="4"/>
  <c r="AH395" i="4"/>
  <c r="AH396" i="4"/>
  <c r="AH397" i="4"/>
  <c r="AH398" i="4"/>
  <c r="AH399" i="4"/>
  <c r="AH400" i="4"/>
  <c r="AH401" i="4"/>
  <c r="AH402" i="4"/>
  <c r="AH403" i="4"/>
  <c r="AH404" i="4"/>
  <c r="AH405" i="4"/>
  <c r="AH406" i="4"/>
  <c r="AH407" i="4"/>
  <c r="AH408" i="4"/>
  <c r="AH409" i="4"/>
  <c r="AH410" i="4"/>
  <c r="AH411" i="4"/>
  <c r="AH412" i="4"/>
  <c r="AH413" i="4"/>
  <c r="AH414" i="4"/>
  <c r="AH415" i="4"/>
  <c r="AH416" i="4"/>
  <c r="AH417" i="4"/>
  <c r="AH418" i="4"/>
  <c r="AH419" i="4"/>
  <c r="AH420" i="4"/>
  <c r="AH421" i="4"/>
  <c r="AH422" i="4"/>
  <c r="AH423" i="4"/>
  <c r="AH424" i="4"/>
  <c r="AH425" i="4"/>
  <c r="AH426" i="4"/>
  <c r="AH427" i="4"/>
  <c r="AH428" i="4"/>
  <c r="AH429" i="4"/>
  <c r="AH430" i="4"/>
  <c r="AH431" i="4"/>
  <c r="AH432" i="4"/>
  <c r="AH433" i="4"/>
  <c r="AH434" i="4"/>
  <c r="AH435" i="4"/>
  <c r="AH436" i="4"/>
  <c r="AH437" i="4"/>
  <c r="AH438" i="4"/>
  <c r="AH439" i="4"/>
  <c r="AH440" i="4"/>
  <c r="AH441" i="4"/>
  <c r="AH442" i="4"/>
  <c r="AH443" i="4"/>
  <c r="AH444" i="4"/>
  <c r="AH445" i="4"/>
  <c r="AH446" i="4"/>
  <c r="AH447" i="4"/>
  <c r="AH448" i="4"/>
  <c r="AH449" i="4"/>
  <c r="AH450" i="4"/>
  <c r="AH451" i="4"/>
  <c r="AH452" i="4"/>
  <c r="AH453" i="4"/>
  <c r="AH454" i="4"/>
  <c r="AH455" i="4"/>
  <c r="AH456" i="4"/>
  <c r="AH457" i="4"/>
  <c r="AH458" i="4"/>
  <c r="AH459" i="4"/>
  <c r="AH460" i="4"/>
  <c r="AH461" i="4"/>
  <c r="AH462" i="4"/>
  <c r="AH463" i="4"/>
  <c r="AH464" i="4"/>
  <c r="AH465" i="4"/>
  <c r="AH466" i="4"/>
  <c r="AH467" i="4"/>
  <c r="AH468" i="4"/>
  <c r="AH469" i="4"/>
  <c r="AH470" i="4"/>
  <c r="AH471" i="4"/>
  <c r="AH472" i="4"/>
  <c r="AH473" i="4"/>
  <c r="AH474" i="4"/>
  <c r="AH475" i="4"/>
  <c r="AH476" i="4"/>
  <c r="AH477" i="4"/>
  <c r="AH478" i="4"/>
  <c r="AH479" i="4"/>
  <c r="AH480" i="4"/>
  <c r="AH481" i="4"/>
  <c r="AH482" i="4"/>
  <c r="AH483" i="4"/>
  <c r="AH484" i="4"/>
  <c r="AH485" i="4"/>
  <c r="AH486" i="4"/>
  <c r="AH487" i="4"/>
  <c r="AH488" i="4"/>
  <c r="AH489" i="4"/>
  <c r="AH490" i="4"/>
  <c r="AH491" i="4"/>
  <c r="AH492" i="4"/>
  <c r="AH493" i="4"/>
  <c r="AH494" i="4"/>
  <c r="AH495" i="4"/>
  <c r="AH496" i="4"/>
  <c r="AH497" i="4"/>
  <c r="AH498" i="4"/>
  <c r="AH499" i="4"/>
  <c r="AH500" i="4"/>
  <c r="AH501" i="4"/>
  <c r="AH502" i="4"/>
  <c r="AH503" i="4"/>
  <c r="AH504" i="4"/>
  <c r="AH505" i="4"/>
  <c r="AH506" i="4"/>
  <c r="AH507" i="4"/>
  <c r="AH508" i="4"/>
  <c r="AH509" i="4"/>
  <c r="AH510" i="4"/>
  <c r="AH511" i="4"/>
  <c r="AH512" i="4"/>
  <c r="AH513" i="4"/>
  <c r="AH514" i="4"/>
  <c r="AH515" i="4"/>
  <c r="AH516" i="4"/>
  <c r="AH517" i="4"/>
  <c r="AH518" i="4"/>
  <c r="AH519" i="4"/>
  <c r="AH520" i="4"/>
  <c r="AH521" i="4"/>
  <c r="AH522" i="4"/>
  <c r="AH523" i="4"/>
  <c r="AH524" i="4"/>
  <c r="AH525" i="4"/>
  <c r="AH526" i="4"/>
  <c r="AH527" i="4"/>
  <c r="AH528" i="4"/>
  <c r="AH529" i="4"/>
  <c r="AH530" i="4"/>
  <c r="AH531" i="4"/>
  <c r="AH532" i="4"/>
  <c r="AH533" i="4"/>
  <c r="AH534" i="4"/>
  <c r="AH535" i="4"/>
  <c r="AH536" i="4"/>
  <c r="AH537" i="4"/>
  <c r="AH538" i="4"/>
  <c r="AH539" i="4"/>
  <c r="AH540" i="4"/>
  <c r="AH541" i="4"/>
  <c r="AH542" i="4"/>
  <c r="AH543" i="4"/>
  <c r="AH544" i="4"/>
  <c r="AH545" i="4"/>
  <c r="AH546" i="4"/>
  <c r="AH547" i="4"/>
  <c r="AH548" i="4"/>
  <c r="AH549" i="4"/>
  <c r="AH550" i="4"/>
  <c r="AH551" i="4"/>
  <c r="AH552" i="4"/>
  <c r="AH553" i="4"/>
  <c r="AH554" i="4"/>
  <c r="AH555" i="4"/>
  <c r="AH556" i="4"/>
  <c r="AH557" i="4"/>
  <c r="AH558" i="4"/>
  <c r="AH559" i="4"/>
  <c r="AH560" i="4"/>
  <c r="AH561" i="4"/>
  <c r="AH562" i="4"/>
  <c r="AH563" i="4"/>
  <c r="AH564" i="4"/>
  <c r="AH565" i="4"/>
  <c r="AH566" i="4"/>
  <c r="AH567" i="4"/>
  <c r="AH568" i="4"/>
  <c r="AH569" i="4"/>
  <c r="AH570" i="4"/>
  <c r="AH571" i="4"/>
  <c r="AH572" i="4"/>
  <c r="AH573" i="4"/>
  <c r="AH574" i="4"/>
  <c r="AH575" i="4"/>
  <c r="AH576" i="4"/>
  <c r="AH577" i="4"/>
  <c r="AH578" i="4"/>
  <c r="AH579" i="4"/>
  <c r="AH580" i="4"/>
  <c r="AH581" i="4"/>
  <c r="AH582" i="4"/>
  <c r="AH583" i="4"/>
  <c r="AH584" i="4"/>
  <c r="AH585" i="4"/>
  <c r="AH586" i="4"/>
  <c r="AH587" i="4"/>
  <c r="AH588" i="4"/>
  <c r="AH589" i="4"/>
  <c r="AH590" i="4"/>
  <c r="AH591" i="4"/>
  <c r="AH592" i="4"/>
  <c r="AH593" i="4"/>
  <c r="AH594" i="4"/>
  <c r="AH595" i="4"/>
  <c r="AH596" i="4"/>
  <c r="AH597" i="4"/>
  <c r="AH598" i="4"/>
  <c r="AH599" i="4"/>
  <c r="AH600" i="4"/>
  <c r="AH601" i="4"/>
  <c r="AH602" i="4"/>
  <c r="AH603" i="4"/>
  <c r="AH604" i="4"/>
  <c r="AH605" i="4"/>
  <c r="AH606" i="4"/>
  <c r="AH607" i="4"/>
  <c r="AH608" i="4"/>
  <c r="AH609" i="4"/>
  <c r="AH610" i="4"/>
  <c r="AH611" i="4"/>
  <c r="AH612" i="4"/>
  <c r="AH613" i="4"/>
  <c r="AH614" i="4"/>
  <c r="AH615" i="4"/>
  <c r="AH616" i="4"/>
  <c r="AH617" i="4"/>
  <c r="AH618" i="4"/>
  <c r="AH619" i="4"/>
  <c r="AH620" i="4"/>
  <c r="AH621" i="4"/>
  <c r="AH622" i="4"/>
  <c r="AH623" i="4"/>
  <c r="AH624" i="4"/>
  <c r="AH625" i="4"/>
  <c r="AH626" i="4"/>
  <c r="AH627" i="4"/>
  <c r="AH628" i="4"/>
  <c r="AH629" i="4"/>
  <c r="AH630" i="4"/>
  <c r="AH631" i="4"/>
  <c r="AH632" i="4"/>
  <c r="AH633" i="4"/>
  <c r="AH634" i="4"/>
  <c r="AH635" i="4"/>
  <c r="AH636" i="4"/>
  <c r="AH637" i="4"/>
  <c r="AH638" i="4"/>
  <c r="AH639" i="4"/>
  <c r="AH640" i="4"/>
  <c r="AH641" i="4"/>
  <c r="AH642" i="4"/>
  <c r="AH643" i="4"/>
  <c r="AH644" i="4"/>
  <c r="AH645" i="4"/>
  <c r="AH646" i="4"/>
  <c r="AH647" i="4"/>
  <c r="AH648" i="4"/>
  <c r="AH649" i="4"/>
  <c r="AH650" i="4"/>
  <c r="AH651" i="4"/>
  <c r="AH652" i="4"/>
  <c r="AH653" i="4"/>
  <c r="AH654" i="4"/>
  <c r="AH655" i="4"/>
  <c r="AH656" i="4"/>
  <c r="AH657" i="4"/>
  <c r="AH658" i="4"/>
  <c r="AH659" i="4"/>
  <c r="AH660" i="4"/>
  <c r="AH661" i="4"/>
  <c r="AH662" i="4"/>
  <c r="AH663" i="4"/>
  <c r="AH664" i="4"/>
  <c r="AH665" i="4"/>
  <c r="AH666" i="4"/>
  <c r="AH667" i="4"/>
  <c r="AH668" i="4"/>
  <c r="AH669" i="4"/>
  <c r="AH670" i="4"/>
  <c r="AH671" i="4"/>
  <c r="AH672" i="4"/>
  <c r="AH673" i="4"/>
  <c r="AH674" i="4"/>
  <c r="AH675" i="4"/>
  <c r="AH676" i="4"/>
  <c r="AH677" i="4"/>
  <c r="AH678" i="4"/>
  <c r="AH679" i="4"/>
  <c r="AH680" i="4"/>
  <c r="AH681" i="4"/>
  <c r="AH682" i="4"/>
  <c r="AH683" i="4"/>
  <c r="AH684" i="4"/>
  <c r="AH685" i="4"/>
  <c r="AH686" i="4"/>
  <c r="AH687" i="4"/>
  <c r="AH688" i="4"/>
  <c r="AH689" i="4"/>
  <c r="AH690" i="4"/>
  <c r="AH691" i="4"/>
  <c r="AH692" i="4"/>
  <c r="AH693" i="4"/>
  <c r="AH694" i="4"/>
  <c r="AH695" i="4"/>
  <c r="AH696" i="4"/>
  <c r="AH697" i="4"/>
  <c r="AH698" i="4"/>
  <c r="AH699" i="4"/>
  <c r="AH700" i="4"/>
  <c r="AH701" i="4"/>
  <c r="AH702" i="4"/>
  <c r="AH703" i="4"/>
  <c r="AH704" i="4"/>
  <c r="AH705" i="4"/>
  <c r="AH706" i="4"/>
  <c r="AH707" i="4"/>
  <c r="AH708" i="4"/>
  <c r="AH709" i="4"/>
  <c r="AH710" i="4"/>
  <c r="AH711" i="4"/>
  <c r="AH712" i="4"/>
  <c r="AH713" i="4"/>
  <c r="AH714" i="4"/>
  <c r="AH715" i="4"/>
  <c r="AH716" i="4"/>
  <c r="AH717" i="4"/>
  <c r="AH718" i="4"/>
  <c r="AH719" i="4"/>
  <c r="AH720" i="4"/>
  <c r="AH721" i="4"/>
  <c r="AH722" i="4"/>
  <c r="AH723" i="4"/>
  <c r="AH724" i="4"/>
  <c r="AH725" i="4"/>
  <c r="AH726" i="4"/>
  <c r="AH727" i="4"/>
  <c r="AH728" i="4"/>
  <c r="AH729" i="4"/>
  <c r="AH730" i="4"/>
  <c r="AH731" i="4"/>
  <c r="AH732" i="4"/>
  <c r="AH733" i="4"/>
  <c r="AH734" i="4"/>
  <c r="AH735" i="4"/>
  <c r="AH736" i="4"/>
  <c r="AH737" i="4"/>
  <c r="AH738" i="4"/>
  <c r="AH739" i="4"/>
  <c r="AH740" i="4"/>
  <c r="AH741" i="4"/>
  <c r="AH742" i="4"/>
  <c r="AH743" i="4"/>
  <c r="AH744" i="4"/>
  <c r="AH745" i="4"/>
  <c r="AH746" i="4"/>
  <c r="AH747" i="4"/>
  <c r="AH748" i="4"/>
  <c r="AH749" i="4"/>
  <c r="AH750" i="4"/>
  <c r="AH751" i="4"/>
  <c r="AH752" i="4"/>
  <c r="AH753" i="4"/>
  <c r="AH754" i="4"/>
  <c r="AH755" i="4"/>
  <c r="AH756" i="4"/>
  <c r="AH757" i="4"/>
  <c r="AH758" i="4"/>
  <c r="AH759" i="4"/>
  <c r="AH760" i="4"/>
  <c r="AH761" i="4"/>
  <c r="AH762" i="4"/>
  <c r="AH763" i="4"/>
  <c r="AH764" i="4"/>
  <c r="AH765" i="4"/>
  <c r="AH766" i="4"/>
  <c r="AH767" i="4"/>
  <c r="AH768" i="4"/>
  <c r="AH769" i="4"/>
  <c r="AH770" i="4"/>
  <c r="AH771" i="4"/>
  <c r="AH772" i="4"/>
  <c r="AH773" i="4"/>
  <c r="AH774" i="4"/>
  <c r="AH775" i="4"/>
  <c r="AH776" i="4"/>
  <c r="AH777" i="4"/>
  <c r="AH778" i="4"/>
  <c r="AH779" i="4"/>
  <c r="AH780" i="4"/>
  <c r="AH781" i="4"/>
  <c r="AH782" i="4"/>
  <c r="AH783" i="4"/>
  <c r="AH784" i="4"/>
  <c r="AH785" i="4"/>
  <c r="AH786" i="4"/>
  <c r="AH787" i="4"/>
  <c r="AH788" i="4"/>
  <c r="AH789" i="4"/>
  <c r="AH790" i="4"/>
  <c r="AH791" i="4"/>
  <c r="AH792" i="4"/>
  <c r="AH793" i="4"/>
  <c r="AH794" i="4"/>
  <c r="AH795" i="4"/>
  <c r="AH796" i="4"/>
  <c r="AH797" i="4"/>
  <c r="AH798" i="4"/>
  <c r="AH799" i="4"/>
  <c r="AH800" i="4"/>
  <c r="AH801" i="4"/>
  <c r="AH802" i="4"/>
  <c r="AH803" i="4"/>
  <c r="AH804" i="4"/>
  <c r="AH805" i="4"/>
  <c r="AH806" i="4"/>
  <c r="AH807" i="4"/>
  <c r="AH808" i="4"/>
  <c r="AH809" i="4"/>
  <c r="AH810" i="4"/>
  <c r="AH811" i="4"/>
  <c r="AH812" i="4"/>
  <c r="AH813" i="4"/>
  <c r="AH814" i="4"/>
  <c r="AH815" i="4"/>
  <c r="AH816" i="4"/>
  <c r="AH817" i="4"/>
  <c r="AH818" i="4"/>
  <c r="AH819" i="4"/>
  <c r="AH820" i="4"/>
  <c r="AH821" i="4"/>
  <c r="AH822" i="4"/>
  <c r="AH823" i="4"/>
  <c r="AH824" i="4"/>
  <c r="AH825" i="4"/>
  <c r="AH826" i="4"/>
  <c r="AH827" i="4"/>
  <c r="AH828" i="4"/>
  <c r="AH829" i="4"/>
  <c r="AH830" i="4"/>
  <c r="AH831" i="4"/>
  <c r="AH832" i="4"/>
  <c r="AH833" i="4"/>
  <c r="AH834" i="4"/>
  <c r="AH835" i="4"/>
  <c r="AH836" i="4"/>
  <c r="AH837" i="4"/>
  <c r="AH838" i="4"/>
  <c r="AH839" i="4"/>
  <c r="AH840" i="4"/>
  <c r="AH841" i="4"/>
  <c r="AH842" i="4"/>
  <c r="AH843" i="4"/>
  <c r="AH844" i="4"/>
  <c r="AH845" i="4"/>
  <c r="AH846" i="4"/>
  <c r="AH847" i="4"/>
  <c r="AH848" i="4"/>
  <c r="AH849" i="4"/>
  <c r="AH850" i="4"/>
  <c r="AH851" i="4"/>
  <c r="AH852" i="4"/>
  <c r="AH853" i="4"/>
  <c r="AH854" i="4"/>
  <c r="AH855" i="4"/>
  <c r="AH856" i="4"/>
  <c r="AH857" i="4"/>
  <c r="AH858" i="4"/>
  <c r="AH859" i="4"/>
  <c r="AH860" i="4"/>
  <c r="AH861" i="4"/>
  <c r="AH862" i="4"/>
  <c r="AH863" i="4"/>
  <c r="AH864" i="4"/>
  <c r="AH865" i="4"/>
  <c r="AH866" i="4"/>
  <c r="AH867" i="4"/>
  <c r="AH868" i="4"/>
  <c r="AH869" i="4"/>
  <c r="AH870" i="4"/>
  <c r="AH871" i="4"/>
  <c r="AH872" i="4"/>
  <c r="AH873" i="4"/>
  <c r="AH874" i="4"/>
  <c r="AH875" i="4"/>
  <c r="AH876" i="4"/>
  <c r="AH877" i="4"/>
  <c r="AH878" i="4"/>
  <c r="AH879" i="4"/>
  <c r="AH880" i="4"/>
  <c r="AH881" i="4"/>
  <c r="AH882" i="4"/>
  <c r="AH883" i="4"/>
  <c r="AH884" i="4"/>
  <c r="AH885" i="4"/>
  <c r="AH886" i="4"/>
  <c r="AH887" i="4"/>
  <c r="AH888" i="4"/>
  <c r="AH889" i="4"/>
  <c r="AH890" i="4"/>
  <c r="AH891" i="4"/>
  <c r="AH892" i="4"/>
  <c r="AH893" i="4"/>
  <c r="AH894" i="4"/>
  <c r="AH895" i="4"/>
  <c r="AH896" i="4"/>
  <c r="AH897" i="4"/>
  <c r="AH898" i="4"/>
  <c r="AH899" i="4"/>
  <c r="AH900" i="4"/>
  <c r="AH901" i="4"/>
  <c r="AH902" i="4"/>
  <c r="AH903" i="4"/>
  <c r="AH904" i="4"/>
  <c r="AH905" i="4"/>
  <c r="AH906" i="4"/>
  <c r="AH907" i="4"/>
  <c r="AH908" i="4"/>
  <c r="AH909" i="4"/>
  <c r="AH910" i="4"/>
  <c r="AH911" i="4"/>
  <c r="AH912" i="4"/>
  <c r="AH913" i="4"/>
  <c r="AH914" i="4"/>
  <c r="AH915" i="4"/>
  <c r="AH916" i="4"/>
  <c r="AH917" i="4"/>
  <c r="AH918" i="4"/>
  <c r="AH919" i="4"/>
  <c r="AH920" i="4"/>
  <c r="AH921" i="4"/>
  <c r="AH922" i="4"/>
  <c r="AH923" i="4"/>
  <c r="AH924" i="4"/>
  <c r="AH925" i="4"/>
  <c r="AH926" i="4"/>
  <c r="AH927" i="4"/>
  <c r="AH928" i="4"/>
  <c r="AH929" i="4"/>
  <c r="AH930" i="4"/>
  <c r="AH931" i="4"/>
  <c r="AH932" i="4"/>
  <c r="AH933" i="4"/>
  <c r="AH934" i="4"/>
  <c r="AH935" i="4"/>
  <c r="AH936" i="4"/>
  <c r="AH937" i="4"/>
  <c r="AH938" i="4"/>
  <c r="AH939" i="4"/>
  <c r="AH940" i="4"/>
  <c r="AH941" i="4"/>
  <c r="AH942" i="4"/>
  <c r="AH943" i="4"/>
  <c r="AH944" i="4"/>
  <c r="AH945" i="4"/>
  <c r="AH946" i="4"/>
  <c r="AH947" i="4"/>
  <c r="AH948" i="4"/>
  <c r="AH949" i="4"/>
  <c r="AH950" i="4"/>
  <c r="AH951" i="4"/>
  <c r="AH952" i="4"/>
  <c r="AH953" i="4"/>
  <c r="AH954" i="4"/>
  <c r="AH955" i="4"/>
  <c r="AH956" i="4"/>
  <c r="AH957" i="4"/>
  <c r="AH958" i="4"/>
  <c r="AH959" i="4"/>
  <c r="AH960" i="4"/>
  <c r="AH961" i="4"/>
  <c r="AH962" i="4"/>
  <c r="AH963" i="4"/>
  <c r="AH964" i="4"/>
  <c r="AH965" i="4"/>
  <c r="AH966" i="4"/>
  <c r="AH967" i="4"/>
  <c r="AH968" i="4"/>
  <c r="AH969" i="4"/>
  <c r="AH970" i="4"/>
  <c r="AH971" i="4"/>
  <c r="AH972" i="4"/>
  <c r="AH973" i="4"/>
  <c r="AH974" i="4"/>
  <c r="AH975" i="4"/>
  <c r="AH976" i="4"/>
  <c r="AH977" i="4"/>
  <c r="AH978" i="4"/>
  <c r="AH979" i="4"/>
  <c r="AH980" i="4"/>
  <c r="AH981" i="4"/>
  <c r="AH982" i="4"/>
  <c r="AH983" i="4"/>
  <c r="AH984" i="4"/>
  <c r="AH985" i="4"/>
  <c r="AH986" i="4"/>
  <c r="AH987" i="4"/>
  <c r="AH988" i="4"/>
  <c r="AH989" i="4"/>
  <c r="AH990" i="4"/>
  <c r="AH991" i="4"/>
  <c r="AH992" i="4"/>
  <c r="AH993" i="4"/>
  <c r="AH994" i="4"/>
  <c r="AH995" i="4"/>
  <c r="AH996" i="4"/>
  <c r="AH997" i="4"/>
  <c r="AH998" i="4"/>
  <c r="AH999" i="4"/>
  <c r="AH1000" i="4"/>
  <c r="AI12" i="4"/>
  <c r="AJ12" i="4"/>
  <c r="B39" i="10" s="1"/>
  <c r="AP12" i="4"/>
  <c r="AQ12" i="4"/>
  <c r="AR12" i="4"/>
  <c r="D37" i="4"/>
  <c r="D39" i="4"/>
  <c r="B4" i="2"/>
  <c r="B5" i="2"/>
  <c r="C5" i="2"/>
  <c r="I12" i="2"/>
  <c r="J12" i="2"/>
  <c r="K12" i="2"/>
  <c r="L12" i="2"/>
  <c r="M12" i="2"/>
  <c r="N12" i="2"/>
  <c r="O12" i="2"/>
  <c r="P13" i="2"/>
  <c r="P14" i="2"/>
  <c r="P15" i="2"/>
  <c r="P16" i="2"/>
  <c r="P17" i="2"/>
  <c r="P18" i="2"/>
  <c r="R18" i="2" s="1"/>
  <c r="P19" i="2"/>
  <c r="P20" i="2"/>
  <c r="P21" i="2"/>
  <c r="P22" i="2"/>
  <c r="R22" i="2" s="1"/>
  <c r="P23" i="2"/>
  <c r="P24" i="2"/>
  <c r="P25" i="2"/>
  <c r="P26" i="2"/>
  <c r="P27" i="2"/>
  <c r="P28" i="2"/>
  <c r="P29" i="2"/>
  <c r="P30" i="2"/>
  <c r="P31" i="2"/>
  <c r="P32" i="2"/>
  <c r="P33" i="2"/>
  <c r="P34" i="2"/>
  <c r="P35" i="2"/>
  <c r="P36" i="2"/>
  <c r="P37" i="2"/>
  <c r="P38" i="2"/>
  <c r="P39" i="2"/>
  <c r="P40" i="2"/>
  <c r="R40" i="2" s="1"/>
  <c r="P41" i="2"/>
  <c r="R41" i="2" s="1"/>
  <c r="P42" i="2"/>
  <c r="R42" i="2" s="1"/>
  <c r="P43" i="2"/>
  <c r="R43" i="2" s="1"/>
  <c r="P44" i="2"/>
  <c r="R44" i="2" s="1"/>
  <c r="P45" i="2"/>
  <c r="R45" i="2" s="1"/>
  <c r="P46" i="2"/>
  <c r="R46" i="2" s="1"/>
  <c r="P47" i="2"/>
  <c r="R47" i="2" s="1"/>
  <c r="P48" i="2"/>
  <c r="R48" i="2" s="1"/>
  <c r="P49" i="2"/>
  <c r="R49" i="2" s="1"/>
  <c r="P50" i="2"/>
  <c r="R50" i="2" s="1"/>
  <c r="P51" i="2"/>
  <c r="P52" i="2"/>
  <c r="P53" i="2"/>
  <c r="R53" i="2" s="1"/>
  <c r="P54" i="2"/>
  <c r="R54" i="2" s="1"/>
  <c r="P55" i="2"/>
  <c r="R55" i="2" s="1"/>
  <c r="P56" i="2"/>
  <c r="P57" i="2"/>
  <c r="P58" i="2"/>
  <c r="P59" i="2"/>
  <c r="P60" i="2"/>
  <c r="P61" i="2"/>
  <c r="R61" i="2" s="1"/>
  <c r="P62" i="2"/>
  <c r="R62" i="2" s="1"/>
  <c r="P63" i="2"/>
  <c r="P64" i="2"/>
  <c r="P65" i="2"/>
  <c r="P66" i="2"/>
  <c r="P67" i="2"/>
  <c r="P68" i="2"/>
  <c r="P69" i="2"/>
  <c r="R69" i="2" s="1"/>
  <c r="P70" i="2"/>
  <c r="R70" i="2" s="1"/>
  <c r="P71" i="2"/>
  <c r="P72" i="2"/>
  <c r="P73" i="2"/>
  <c r="P74" i="2"/>
  <c r="R74" i="2" s="1"/>
  <c r="P75" i="2"/>
  <c r="P76" i="2"/>
  <c r="P77" i="2"/>
  <c r="R77" i="2" s="1"/>
  <c r="P78" i="2"/>
  <c r="P79" i="2"/>
  <c r="R79" i="2" s="1"/>
  <c r="P80" i="2"/>
  <c r="P81" i="2"/>
  <c r="P82" i="2"/>
  <c r="R82" i="2" s="1"/>
  <c r="P83" i="2"/>
  <c r="P84" i="2"/>
  <c r="P85" i="2"/>
  <c r="R85" i="2" s="1"/>
  <c r="P86" i="2"/>
  <c r="P87" i="2"/>
  <c r="P88" i="2"/>
  <c r="P89" i="2"/>
  <c r="P90" i="2"/>
  <c r="P91" i="2"/>
  <c r="P92" i="2"/>
  <c r="P93" i="2"/>
  <c r="R93" i="2" s="1"/>
  <c r="P94" i="2"/>
  <c r="P95" i="2"/>
  <c r="P96" i="2"/>
  <c r="P97" i="2"/>
  <c r="R97" i="2" s="1"/>
  <c r="P98" i="2"/>
  <c r="R98" i="2" s="1"/>
  <c r="P99" i="2"/>
  <c r="P100" i="2"/>
  <c r="P101" i="2"/>
  <c r="R101" i="2" s="1"/>
  <c r="P102" i="2"/>
  <c r="R102" i="2" s="1"/>
  <c r="P103" i="2"/>
  <c r="P104" i="2"/>
  <c r="P105" i="2"/>
  <c r="P106" i="2"/>
  <c r="R106" i="2" s="1"/>
  <c r="P107" i="2"/>
  <c r="P108" i="2"/>
  <c r="P109" i="2"/>
  <c r="R109" i="2" s="1"/>
  <c r="P110" i="2"/>
  <c r="R110" i="2" s="1"/>
  <c r="P111" i="2"/>
  <c r="R111" i="2" s="1"/>
  <c r="P112" i="2"/>
  <c r="P113" i="2"/>
  <c r="P114" i="2"/>
  <c r="P115" i="2"/>
  <c r="P116" i="2"/>
  <c r="P117" i="2"/>
  <c r="R117" i="2" s="1"/>
  <c r="P118" i="2"/>
  <c r="P119" i="2"/>
  <c r="R119" i="2" s="1"/>
  <c r="P120" i="2"/>
  <c r="P121" i="2"/>
  <c r="P122" i="2"/>
  <c r="P123" i="2"/>
  <c r="P124" i="2"/>
  <c r="P125" i="2"/>
  <c r="R125" i="2" s="1"/>
  <c r="P126" i="2"/>
  <c r="R126" i="2" s="1"/>
  <c r="P127" i="2"/>
  <c r="P128" i="2"/>
  <c r="P129" i="2"/>
  <c r="P130" i="2"/>
  <c r="P131" i="2"/>
  <c r="P132" i="2"/>
  <c r="P133" i="2"/>
  <c r="R133" i="2" s="1"/>
  <c r="P134" i="2"/>
  <c r="R134" i="2" s="1"/>
  <c r="P135" i="2"/>
  <c r="P136" i="2"/>
  <c r="P137" i="2"/>
  <c r="P138" i="2"/>
  <c r="R138" i="2" s="1"/>
  <c r="P139" i="2"/>
  <c r="P140" i="2"/>
  <c r="P141" i="2"/>
  <c r="R141" i="2" s="1"/>
  <c r="P142" i="2"/>
  <c r="P143" i="2"/>
  <c r="R143" i="2" s="1"/>
  <c r="P144" i="2"/>
  <c r="P145" i="2"/>
  <c r="P146" i="2"/>
  <c r="R146" i="2" s="1"/>
  <c r="P147" i="2"/>
  <c r="P148" i="2"/>
  <c r="P149" i="2"/>
  <c r="R149" i="2" s="1"/>
  <c r="P150" i="2"/>
  <c r="R150" i="2" s="1"/>
  <c r="P151" i="2"/>
  <c r="P152" i="2"/>
  <c r="P153" i="2"/>
  <c r="P154" i="2"/>
  <c r="P155" i="2"/>
  <c r="P156" i="2"/>
  <c r="P157" i="2"/>
  <c r="R157" i="2" s="1"/>
  <c r="P158" i="2"/>
  <c r="P159" i="2"/>
  <c r="P160" i="2"/>
  <c r="P161" i="2"/>
  <c r="R161" i="2" s="1"/>
  <c r="P162" i="2"/>
  <c r="R162" i="2" s="1"/>
  <c r="P163" i="2"/>
  <c r="P164" i="2"/>
  <c r="P165" i="2"/>
  <c r="R165" i="2" s="1"/>
  <c r="P166" i="2"/>
  <c r="R166" i="2" s="1"/>
  <c r="P167" i="2"/>
  <c r="P168" i="2"/>
  <c r="P169" i="2"/>
  <c r="P170" i="2"/>
  <c r="R170" i="2" s="1"/>
  <c r="P171" i="2"/>
  <c r="P172" i="2"/>
  <c r="P173" i="2"/>
  <c r="R173" i="2" s="1"/>
  <c r="P174" i="2"/>
  <c r="R174" i="2" s="1"/>
  <c r="P175" i="2"/>
  <c r="R175" i="2" s="1"/>
  <c r="P176" i="2"/>
  <c r="P177" i="2"/>
  <c r="P178" i="2"/>
  <c r="P179" i="2"/>
  <c r="P180" i="2"/>
  <c r="P181" i="2"/>
  <c r="R181" i="2" s="1"/>
  <c r="P182" i="2"/>
  <c r="R182" i="2" s="1"/>
  <c r="P183" i="2"/>
  <c r="R183" i="2" s="1"/>
  <c r="P184" i="2"/>
  <c r="P185" i="2"/>
  <c r="P186" i="2"/>
  <c r="P187" i="2"/>
  <c r="P188" i="2"/>
  <c r="P189" i="2"/>
  <c r="R189" i="2" s="1"/>
  <c r="P190" i="2"/>
  <c r="R190" i="2" s="1"/>
  <c r="P191" i="2"/>
  <c r="P192" i="2"/>
  <c r="P193" i="2"/>
  <c r="P194" i="2"/>
  <c r="P195" i="2"/>
  <c r="P196" i="2"/>
  <c r="P197" i="2"/>
  <c r="R197" i="2" s="1"/>
  <c r="P198" i="2"/>
  <c r="R198" i="2" s="1"/>
  <c r="P199" i="2"/>
  <c r="R199" i="2" s="1"/>
  <c r="P200" i="2"/>
  <c r="P201" i="2"/>
  <c r="P202" i="2"/>
  <c r="R202" i="2" s="1"/>
  <c r="P203" i="2"/>
  <c r="P204" i="2"/>
  <c r="P205" i="2"/>
  <c r="R205" i="2" s="1"/>
  <c r="P206" i="2"/>
  <c r="R206" i="2" s="1"/>
  <c r="P207" i="2"/>
  <c r="R207" i="2" s="1"/>
  <c r="P208" i="2"/>
  <c r="P209" i="2"/>
  <c r="P210" i="2"/>
  <c r="R210" i="2" s="1"/>
  <c r="P211" i="2"/>
  <c r="P212" i="2"/>
  <c r="P213" i="2"/>
  <c r="R213" i="2" s="1"/>
  <c r="P214" i="2"/>
  <c r="P215" i="2"/>
  <c r="P216" i="2"/>
  <c r="P217" i="2"/>
  <c r="P218" i="2"/>
  <c r="P219" i="2"/>
  <c r="P220" i="2"/>
  <c r="P221" i="2"/>
  <c r="R221" i="2" s="1"/>
  <c r="P222" i="2"/>
  <c r="P223" i="2"/>
  <c r="P224" i="2"/>
  <c r="P225" i="2"/>
  <c r="R225" i="2" s="1"/>
  <c r="P226" i="2"/>
  <c r="P227" i="2"/>
  <c r="P228" i="2"/>
  <c r="P229" i="2"/>
  <c r="R229" i="2" s="1"/>
  <c r="P230" i="2"/>
  <c r="R230" i="2" s="1"/>
  <c r="P231" i="2"/>
  <c r="R231" i="2" s="1"/>
  <c r="P232" i="2"/>
  <c r="P233" i="2"/>
  <c r="P234" i="2"/>
  <c r="R234" i="2" s="1"/>
  <c r="P235" i="2"/>
  <c r="P236" i="2"/>
  <c r="P237" i="2"/>
  <c r="R237" i="2" s="1"/>
  <c r="P238" i="2"/>
  <c r="R238" i="2" s="1"/>
  <c r="P239" i="2"/>
  <c r="R239" i="2" s="1"/>
  <c r="P240" i="2"/>
  <c r="P241" i="2"/>
  <c r="P242" i="2"/>
  <c r="P243" i="2"/>
  <c r="P244" i="2"/>
  <c r="P245" i="2"/>
  <c r="R245" i="2" s="1"/>
  <c r="P246" i="2"/>
  <c r="P247" i="2"/>
  <c r="R247" i="2" s="1"/>
  <c r="P248" i="2"/>
  <c r="P249" i="2"/>
  <c r="P250" i="2"/>
  <c r="P251" i="2"/>
  <c r="P252" i="2"/>
  <c r="P253" i="2"/>
  <c r="R253" i="2" s="1"/>
  <c r="P254" i="2"/>
  <c r="R254" i="2" s="1"/>
  <c r="P255" i="2"/>
  <c r="P256" i="2"/>
  <c r="P257" i="2"/>
  <c r="P258" i="2"/>
  <c r="P259" i="2"/>
  <c r="P260" i="2"/>
  <c r="P261" i="2"/>
  <c r="R261" i="2" s="1"/>
  <c r="P262" i="2"/>
  <c r="R262" i="2" s="1"/>
  <c r="P263" i="2"/>
  <c r="R263" i="2" s="1"/>
  <c r="P264" i="2"/>
  <c r="P265" i="2"/>
  <c r="P266" i="2"/>
  <c r="R266" i="2" s="1"/>
  <c r="P267" i="2"/>
  <c r="P268" i="2"/>
  <c r="P269" i="2"/>
  <c r="R269" i="2" s="1"/>
  <c r="P270" i="2"/>
  <c r="P271" i="2"/>
  <c r="R271" i="2" s="1"/>
  <c r="P272" i="2"/>
  <c r="P273" i="2"/>
  <c r="P274" i="2"/>
  <c r="R274" i="2" s="1"/>
  <c r="P275" i="2"/>
  <c r="P276" i="2"/>
  <c r="P277" i="2"/>
  <c r="R277" i="2" s="1"/>
  <c r="P278" i="2"/>
  <c r="P279" i="2"/>
  <c r="P280" i="2"/>
  <c r="P281" i="2"/>
  <c r="P282" i="2"/>
  <c r="P283" i="2"/>
  <c r="P284" i="2"/>
  <c r="P285" i="2"/>
  <c r="R285" i="2" s="1"/>
  <c r="P286" i="2"/>
  <c r="R286" i="2" s="1"/>
  <c r="P287" i="2"/>
  <c r="P288" i="2"/>
  <c r="P289" i="2"/>
  <c r="R289" i="2" s="1"/>
  <c r="P290" i="2"/>
  <c r="P291" i="2"/>
  <c r="P292" i="2"/>
  <c r="P293" i="2"/>
  <c r="R293" i="2" s="1"/>
  <c r="P294" i="2"/>
  <c r="R294" i="2" s="1"/>
  <c r="P295" i="2"/>
  <c r="R295" i="2" s="1"/>
  <c r="P296" i="2"/>
  <c r="P297" i="2"/>
  <c r="P298" i="2"/>
  <c r="R298" i="2" s="1"/>
  <c r="P299" i="2"/>
  <c r="P300" i="2"/>
  <c r="P301" i="2"/>
  <c r="R301" i="2" s="1"/>
  <c r="P302" i="2"/>
  <c r="R302" i="2" s="1"/>
  <c r="P303" i="2"/>
  <c r="R303" i="2" s="1"/>
  <c r="P304" i="2"/>
  <c r="P305" i="2"/>
  <c r="P306" i="2"/>
  <c r="P307" i="2"/>
  <c r="P308" i="2"/>
  <c r="P309" i="2"/>
  <c r="R309" i="2" s="1"/>
  <c r="P310" i="2"/>
  <c r="R310" i="2" s="1"/>
  <c r="P311" i="2"/>
  <c r="R311" i="2" s="1"/>
  <c r="P312" i="2"/>
  <c r="P313" i="2"/>
  <c r="P314" i="2"/>
  <c r="P315" i="2"/>
  <c r="P316" i="2"/>
  <c r="P317" i="2"/>
  <c r="R317" i="2" s="1"/>
  <c r="P318" i="2"/>
  <c r="R318" i="2" s="1"/>
  <c r="P319" i="2"/>
  <c r="R319" i="2" s="1"/>
  <c r="P320" i="2"/>
  <c r="P321" i="2"/>
  <c r="P322" i="2"/>
  <c r="P323" i="2"/>
  <c r="P324" i="2"/>
  <c r="P325" i="2"/>
  <c r="R325" i="2" s="1"/>
  <c r="P326" i="2"/>
  <c r="R326" i="2" s="1"/>
  <c r="P327" i="2"/>
  <c r="R327" i="2" s="1"/>
  <c r="P328" i="2"/>
  <c r="P329" i="2"/>
  <c r="P330" i="2"/>
  <c r="R330" i="2" s="1"/>
  <c r="P331" i="2"/>
  <c r="P332" i="2"/>
  <c r="P333" i="2"/>
  <c r="R333" i="2" s="1"/>
  <c r="P334" i="2"/>
  <c r="P335" i="2"/>
  <c r="R335" i="2" s="1"/>
  <c r="P336" i="2"/>
  <c r="P337" i="2"/>
  <c r="P338" i="2"/>
  <c r="R338" i="2" s="1"/>
  <c r="P339" i="2"/>
  <c r="P340" i="2"/>
  <c r="P341" i="2"/>
  <c r="R341" i="2" s="1"/>
  <c r="P342" i="2"/>
  <c r="P343" i="2"/>
  <c r="R343" i="2" s="1"/>
  <c r="P344" i="2"/>
  <c r="P345" i="2"/>
  <c r="P346" i="2"/>
  <c r="P347" i="2"/>
  <c r="P348" i="2"/>
  <c r="P349" i="2"/>
  <c r="R349" i="2" s="1"/>
  <c r="P350" i="2"/>
  <c r="R350" i="2" s="1"/>
  <c r="P351" i="2"/>
  <c r="R351" i="2" s="1"/>
  <c r="P352" i="2"/>
  <c r="P353" i="2"/>
  <c r="R353" i="2" s="1"/>
  <c r="P354" i="2"/>
  <c r="P355" i="2"/>
  <c r="P356" i="2"/>
  <c r="P357" i="2"/>
  <c r="R357" i="2" s="1"/>
  <c r="P358" i="2"/>
  <c r="R358" i="2" s="1"/>
  <c r="P359" i="2"/>
  <c r="P360" i="2"/>
  <c r="P361" i="2"/>
  <c r="P362" i="2"/>
  <c r="R362" i="2" s="1"/>
  <c r="P363" i="2"/>
  <c r="P364" i="2"/>
  <c r="P365" i="2"/>
  <c r="R365" i="2" s="1"/>
  <c r="P366" i="2"/>
  <c r="R366" i="2" s="1"/>
  <c r="P367" i="2"/>
  <c r="R367" i="2" s="1"/>
  <c r="P368" i="2"/>
  <c r="P369" i="2"/>
  <c r="P370" i="2"/>
  <c r="P371" i="2"/>
  <c r="P372" i="2"/>
  <c r="P373" i="2"/>
  <c r="R373" i="2" s="1"/>
  <c r="P374" i="2"/>
  <c r="R374" i="2" s="1"/>
  <c r="P375" i="2"/>
  <c r="R375" i="2" s="1"/>
  <c r="P376" i="2"/>
  <c r="P377" i="2"/>
  <c r="P378" i="2"/>
  <c r="P379" i="2"/>
  <c r="P380" i="2"/>
  <c r="P381" i="2"/>
  <c r="R381" i="2" s="1"/>
  <c r="P382" i="2"/>
  <c r="P383" i="2"/>
  <c r="R383" i="2" s="1"/>
  <c r="P384" i="2"/>
  <c r="P385" i="2"/>
  <c r="P386" i="2"/>
  <c r="R386" i="2" s="1"/>
  <c r="P387" i="2"/>
  <c r="P388" i="2"/>
  <c r="P389" i="2"/>
  <c r="R389" i="2" s="1"/>
  <c r="P390" i="2"/>
  <c r="R390" i="2" s="1"/>
  <c r="P391" i="2"/>
  <c r="P392" i="2"/>
  <c r="P393" i="2"/>
  <c r="P394" i="2"/>
  <c r="R394" i="2" s="1"/>
  <c r="P395" i="2"/>
  <c r="P396" i="2"/>
  <c r="P397" i="2"/>
  <c r="R397" i="2" s="1"/>
  <c r="P398" i="2"/>
  <c r="R398" i="2" s="1"/>
  <c r="P399" i="2"/>
  <c r="R399" i="2" s="1"/>
  <c r="P400" i="2"/>
  <c r="P401" i="2"/>
  <c r="P402" i="2"/>
  <c r="R402" i="2" s="1"/>
  <c r="P403" i="2"/>
  <c r="P404" i="2"/>
  <c r="P405" i="2"/>
  <c r="R405" i="2" s="1"/>
  <c r="P406" i="2"/>
  <c r="P407" i="2"/>
  <c r="R407" i="2" s="1"/>
  <c r="P408" i="2"/>
  <c r="P409" i="2"/>
  <c r="P410" i="2"/>
  <c r="P411" i="2"/>
  <c r="P412" i="2"/>
  <c r="P413" i="2"/>
  <c r="R413" i="2" s="1"/>
  <c r="P414" i="2"/>
  <c r="P415" i="2"/>
  <c r="R415" i="2" s="1"/>
  <c r="P416" i="2"/>
  <c r="P417" i="2"/>
  <c r="R417" i="2" s="1"/>
  <c r="P418" i="2"/>
  <c r="P419" i="2"/>
  <c r="P420" i="2"/>
  <c r="P421" i="2"/>
  <c r="R421" i="2" s="1"/>
  <c r="P422" i="2"/>
  <c r="R422" i="2" s="1"/>
  <c r="P423" i="2"/>
  <c r="P424" i="2"/>
  <c r="P425" i="2"/>
  <c r="P426" i="2"/>
  <c r="R426" i="2" s="1"/>
  <c r="P427" i="2"/>
  <c r="P428" i="2"/>
  <c r="P429" i="2"/>
  <c r="R429" i="2" s="1"/>
  <c r="P430" i="2"/>
  <c r="R430" i="2" s="1"/>
  <c r="P431" i="2"/>
  <c r="R431" i="2" s="1"/>
  <c r="P432" i="2"/>
  <c r="P433" i="2"/>
  <c r="P434" i="2"/>
  <c r="P435" i="2"/>
  <c r="P436" i="2"/>
  <c r="P437" i="2"/>
  <c r="R437" i="2" s="1"/>
  <c r="P438" i="2"/>
  <c r="P439" i="2"/>
  <c r="R439" i="2" s="1"/>
  <c r="P440" i="2"/>
  <c r="P441" i="2"/>
  <c r="P442" i="2"/>
  <c r="P443" i="2"/>
  <c r="P444" i="2"/>
  <c r="P445" i="2"/>
  <c r="R445" i="2" s="1"/>
  <c r="P446" i="2"/>
  <c r="P447" i="2"/>
  <c r="P448" i="2"/>
  <c r="P449" i="2"/>
  <c r="P450" i="2"/>
  <c r="R450" i="2" s="1"/>
  <c r="P451" i="2"/>
  <c r="P452" i="2"/>
  <c r="P453" i="2"/>
  <c r="R453" i="2" s="1"/>
  <c r="P454" i="2"/>
  <c r="R454" i="2" s="1"/>
  <c r="P455" i="2"/>
  <c r="P456" i="2"/>
  <c r="P457" i="2"/>
  <c r="P458" i="2"/>
  <c r="R458" i="2" s="1"/>
  <c r="P459" i="2"/>
  <c r="P460" i="2"/>
  <c r="P461" i="2"/>
  <c r="R461" i="2" s="1"/>
  <c r="P462" i="2"/>
  <c r="R462" i="2" s="1"/>
  <c r="P463" i="2"/>
  <c r="R463" i="2" s="1"/>
  <c r="P464" i="2"/>
  <c r="P465" i="2"/>
  <c r="P466" i="2"/>
  <c r="R466" i="2" s="1"/>
  <c r="P467" i="2"/>
  <c r="P468" i="2"/>
  <c r="P469" i="2"/>
  <c r="R469" i="2" s="1"/>
  <c r="P470" i="2"/>
  <c r="P471" i="2"/>
  <c r="P472" i="2"/>
  <c r="P473" i="2"/>
  <c r="P474" i="2"/>
  <c r="P475" i="2"/>
  <c r="P476" i="2"/>
  <c r="P477" i="2"/>
  <c r="R477" i="2" s="1"/>
  <c r="P478" i="2"/>
  <c r="P479" i="2"/>
  <c r="P480" i="2"/>
  <c r="P481" i="2"/>
  <c r="R481" i="2" s="1"/>
  <c r="P482" i="2"/>
  <c r="P483" i="2"/>
  <c r="P484" i="2"/>
  <c r="P485" i="2"/>
  <c r="R485" i="2" s="1"/>
  <c r="P486" i="2"/>
  <c r="R486" i="2" s="1"/>
  <c r="P487" i="2"/>
  <c r="R487" i="2" s="1"/>
  <c r="P488" i="2"/>
  <c r="P489" i="2"/>
  <c r="P490" i="2"/>
  <c r="R490" i="2" s="1"/>
  <c r="P491" i="2"/>
  <c r="P492" i="2"/>
  <c r="P493" i="2"/>
  <c r="R493" i="2" s="1"/>
  <c r="P494" i="2"/>
  <c r="R494" i="2" s="1"/>
  <c r="P495" i="2"/>
  <c r="R495" i="2" s="1"/>
  <c r="P496" i="2"/>
  <c r="P497" i="2"/>
  <c r="P498" i="2"/>
  <c r="P499" i="2"/>
  <c r="P500" i="2"/>
  <c r="P501" i="2"/>
  <c r="R501" i="2" s="1"/>
  <c r="P502" i="2"/>
  <c r="P503" i="2"/>
  <c r="P504" i="2"/>
  <c r="P505" i="2"/>
  <c r="P506" i="2"/>
  <c r="R506" i="2" s="1"/>
  <c r="P507" i="2"/>
  <c r="P508" i="2"/>
  <c r="P509" i="2"/>
  <c r="R509" i="2" s="1"/>
  <c r="P510" i="2"/>
  <c r="P511" i="2"/>
  <c r="P512" i="2"/>
  <c r="P513" i="2"/>
  <c r="P514" i="2"/>
  <c r="P515" i="2"/>
  <c r="P516" i="2"/>
  <c r="P517" i="2"/>
  <c r="R517" i="2" s="1"/>
  <c r="P518" i="2"/>
  <c r="R518" i="2" s="1"/>
  <c r="P519" i="2"/>
  <c r="R519" i="2" s="1"/>
  <c r="P520" i="2"/>
  <c r="P521" i="2"/>
  <c r="P522" i="2"/>
  <c r="R522" i="2" s="1"/>
  <c r="P523" i="2"/>
  <c r="P524" i="2"/>
  <c r="P525" i="2"/>
  <c r="R525" i="2" s="1"/>
  <c r="P526" i="2"/>
  <c r="P527" i="2"/>
  <c r="R527" i="2" s="1"/>
  <c r="P528" i="2"/>
  <c r="P529" i="2"/>
  <c r="P530" i="2"/>
  <c r="R530" i="2" s="1"/>
  <c r="P531" i="2"/>
  <c r="P532" i="2"/>
  <c r="P533" i="2"/>
  <c r="R533" i="2" s="1"/>
  <c r="P534" i="2"/>
  <c r="P535" i="2"/>
  <c r="P536" i="2"/>
  <c r="P537" i="2"/>
  <c r="P538" i="2"/>
  <c r="P539" i="2"/>
  <c r="P540" i="2"/>
  <c r="P541" i="2"/>
  <c r="R541" i="2" s="1"/>
  <c r="P542" i="2"/>
  <c r="P543" i="2"/>
  <c r="P544" i="2"/>
  <c r="P545" i="2"/>
  <c r="R545" i="2" s="1"/>
  <c r="P546" i="2"/>
  <c r="P547" i="2"/>
  <c r="P548" i="2"/>
  <c r="P549" i="2"/>
  <c r="R549" i="2" s="1"/>
  <c r="P550" i="2"/>
  <c r="R550" i="2" s="1"/>
  <c r="P551" i="2"/>
  <c r="R551" i="2" s="1"/>
  <c r="P552" i="2"/>
  <c r="P553" i="2"/>
  <c r="P554" i="2"/>
  <c r="R554" i="2" s="1"/>
  <c r="P555" i="2"/>
  <c r="P556" i="2"/>
  <c r="P557" i="2"/>
  <c r="R557" i="2" s="1"/>
  <c r="P558" i="2"/>
  <c r="P559" i="2"/>
  <c r="R559" i="2" s="1"/>
  <c r="P560" i="2"/>
  <c r="P561" i="2"/>
  <c r="P562" i="2"/>
  <c r="R562" i="2" s="1"/>
  <c r="P563" i="2"/>
  <c r="P564" i="2"/>
  <c r="P565" i="2"/>
  <c r="R565" i="2" s="1"/>
  <c r="P566" i="2"/>
  <c r="P567" i="2"/>
  <c r="P568" i="2"/>
  <c r="P569" i="2"/>
  <c r="P570" i="2"/>
  <c r="P571" i="2"/>
  <c r="P572" i="2"/>
  <c r="P573" i="2"/>
  <c r="R573" i="2" s="1"/>
  <c r="P574" i="2"/>
  <c r="P575" i="2"/>
  <c r="P576" i="2"/>
  <c r="P577" i="2"/>
  <c r="P578" i="2"/>
  <c r="R578" i="2" s="1"/>
  <c r="P579" i="2"/>
  <c r="P580" i="2"/>
  <c r="P581" i="2"/>
  <c r="R581" i="2" s="1"/>
  <c r="P582" i="2"/>
  <c r="R582" i="2" s="1"/>
  <c r="P583" i="2"/>
  <c r="P584" i="2"/>
  <c r="P585" i="2"/>
  <c r="P586" i="2"/>
  <c r="R586" i="2" s="1"/>
  <c r="P587" i="2"/>
  <c r="P588" i="2"/>
  <c r="P589" i="2"/>
  <c r="R589" i="2" s="1"/>
  <c r="P590" i="2"/>
  <c r="R590" i="2" s="1"/>
  <c r="P591" i="2"/>
  <c r="R591" i="2" s="1"/>
  <c r="P592" i="2"/>
  <c r="P593" i="2"/>
  <c r="P594" i="2"/>
  <c r="P595" i="2"/>
  <c r="P596" i="2"/>
  <c r="P597" i="2"/>
  <c r="R597" i="2" s="1"/>
  <c r="P598" i="2"/>
  <c r="P599" i="2"/>
  <c r="R599" i="2" s="1"/>
  <c r="P600" i="2"/>
  <c r="P601" i="2"/>
  <c r="P602" i="2"/>
  <c r="R602" i="2" s="1"/>
  <c r="P603" i="2"/>
  <c r="P604" i="2"/>
  <c r="P605" i="2"/>
  <c r="R605" i="2" s="1"/>
  <c r="P606" i="2"/>
  <c r="P607" i="2"/>
  <c r="P608" i="2"/>
  <c r="P609" i="2"/>
  <c r="R609" i="2" s="1"/>
  <c r="P610" i="2"/>
  <c r="R610" i="2" s="1"/>
  <c r="P611" i="2"/>
  <c r="P612" i="2"/>
  <c r="P613" i="2"/>
  <c r="R613" i="2" s="1"/>
  <c r="P614" i="2"/>
  <c r="R614" i="2" s="1"/>
  <c r="P615" i="2"/>
  <c r="P616" i="2"/>
  <c r="P617" i="2"/>
  <c r="P618" i="2"/>
  <c r="R618" i="2" s="1"/>
  <c r="P619" i="2"/>
  <c r="P620" i="2"/>
  <c r="P621" i="2"/>
  <c r="R621" i="2" s="1"/>
  <c r="P622" i="2"/>
  <c r="R622" i="2" s="1"/>
  <c r="P623" i="2"/>
  <c r="R623" i="2" s="1"/>
  <c r="P624" i="2"/>
  <c r="P625" i="2"/>
  <c r="P626" i="2"/>
  <c r="P627" i="2"/>
  <c r="P628" i="2"/>
  <c r="P629" i="2"/>
  <c r="R629" i="2" s="1"/>
  <c r="P630" i="2"/>
  <c r="P631" i="2"/>
  <c r="R631" i="2" s="1"/>
  <c r="P632" i="2"/>
  <c r="P633" i="2"/>
  <c r="P634" i="2"/>
  <c r="R634" i="2" s="1"/>
  <c r="P635" i="2"/>
  <c r="P636" i="2"/>
  <c r="R636" i="2" s="1"/>
  <c r="P637" i="2"/>
  <c r="R637" i="2" s="1"/>
  <c r="P638" i="2"/>
  <c r="P639" i="2"/>
  <c r="P640" i="2"/>
  <c r="P641" i="2"/>
  <c r="P642" i="2"/>
  <c r="R642" i="2" s="1"/>
  <c r="P643" i="2"/>
  <c r="P644" i="2"/>
  <c r="P645" i="2"/>
  <c r="R645" i="2" s="1"/>
  <c r="P646" i="2"/>
  <c r="R646" i="2" s="1"/>
  <c r="P647" i="2"/>
  <c r="P648" i="2"/>
  <c r="P649" i="2"/>
  <c r="P650" i="2"/>
  <c r="P651" i="2"/>
  <c r="P652" i="2"/>
  <c r="P653" i="2"/>
  <c r="R653" i="2" s="1"/>
  <c r="P654" i="2"/>
  <c r="P655" i="2"/>
  <c r="R655" i="2" s="1"/>
  <c r="P656" i="2"/>
  <c r="P657" i="2"/>
  <c r="P658" i="2"/>
  <c r="P659" i="2"/>
  <c r="P660" i="2"/>
  <c r="P661" i="2"/>
  <c r="R661" i="2" s="1"/>
  <c r="P662" i="2"/>
  <c r="P663" i="2"/>
  <c r="R663" i="2" s="1"/>
  <c r="P664" i="2"/>
  <c r="P665" i="2"/>
  <c r="P666" i="2"/>
  <c r="P667" i="2"/>
  <c r="P668" i="2"/>
  <c r="P669" i="2"/>
  <c r="R669" i="2" s="1"/>
  <c r="P670" i="2"/>
  <c r="P671" i="2"/>
  <c r="R671" i="2" s="1"/>
  <c r="P672" i="2"/>
  <c r="P673" i="2"/>
  <c r="R673" i="2" s="1"/>
  <c r="P674" i="2"/>
  <c r="P675" i="2"/>
  <c r="P676" i="2"/>
  <c r="P677" i="2"/>
  <c r="R677" i="2" s="1"/>
  <c r="P678" i="2"/>
  <c r="P679" i="2"/>
  <c r="P680" i="2"/>
  <c r="P681" i="2"/>
  <c r="P682" i="2"/>
  <c r="R682" i="2" s="1"/>
  <c r="P683" i="2"/>
  <c r="P684" i="2"/>
  <c r="P685" i="2"/>
  <c r="R685" i="2" s="1"/>
  <c r="P686" i="2"/>
  <c r="R686" i="2" s="1"/>
  <c r="P687" i="2"/>
  <c r="P688" i="2"/>
  <c r="P689" i="2"/>
  <c r="P690" i="2"/>
  <c r="P691" i="2"/>
  <c r="P692" i="2"/>
  <c r="P693" i="2"/>
  <c r="R693" i="2" s="1"/>
  <c r="P694" i="2"/>
  <c r="P695" i="2"/>
  <c r="R695" i="2" s="1"/>
  <c r="P696" i="2"/>
  <c r="P697" i="2"/>
  <c r="P698" i="2"/>
  <c r="P699" i="2"/>
  <c r="P700" i="2"/>
  <c r="R700" i="2" s="1"/>
  <c r="P701" i="2"/>
  <c r="R701" i="2" s="1"/>
  <c r="P702" i="2"/>
  <c r="P703" i="2"/>
  <c r="R703" i="2" s="1"/>
  <c r="P704" i="2"/>
  <c r="P705" i="2"/>
  <c r="P706" i="2"/>
  <c r="P707" i="2"/>
  <c r="P708" i="2"/>
  <c r="P709" i="2"/>
  <c r="R709" i="2" s="1"/>
  <c r="P710" i="2"/>
  <c r="P711" i="2"/>
  <c r="R711" i="2" s="1"/>
  <c r="P712" i="2"/>
  <c r="P713" i="2"/>
  <c r="P714" i="2"/>
  <c r="R714" i="2" s="1"/>
  <c r="P715" i="2"/>
  <c r="P716" i="2"/>
  <c r="P717" i="2"/>
  <c r="R717" i="2" s="1"/>
  <c r="P718" i="2"/>
  <c r="P719" i="2"/>
  <c r="P720" i="2"/>
  <c r="P721" i="2"/>
  <c r="P722" i="2"/>
  <c r="P723" i="2"/>
  <c r="P724" i="2"/>
  <c r="P725" i="2"/>
  <c r="R725" i="2" s="1"/>
  <c r="P726" i="2"/>
  <c r="P727" i="2"/>
  <c r="P728" i="2"/>
  <c r="P729" i="2"/>
  <c r="P730" i="2"/>
  <c r="R730" i="2" s="1"/>
  <c r="P731" i="2"/>
  <c r="P732" i="2"/>
  <c r="P733" i="2"/>
  <c r="R733" i="2" s="1"/>
  <c r="P734" i="2"/>
  <c r="P735" i="2"/>
  <c r="P736" i="2"/>
  <c r="P737" i="2"/>
  <c r="P738" i="2"/>
  <c r="P739" i="2"/>
  <c r="P740" i="2"/>
  <c r="P741" i="2"/>
  <c r="R741" i="2" s="1"/>
  <c r="P742" i="2"/>
  <c r="R742" i="2" s="1"/>
  <c r="P743" i="2"/>
  <c r="P744" i="2"/>
  <c r="P745" i="2"/>
  <c r="P746" i="2"/>
  <c r="P747" i="2"/>
  <c r="P748" i="2"/>
  <c r="P749" i="2"/>
  <c r="R749" i="2" s="1"/>
  <c r="P750" i="2"/>
  <c r="P751" i="2"/>
  <c r="R751" i="2" s="1"/>
  <c r="P752" i="2"/>
  <c r="P753" i="2"/>
  <c r="P754" i="2"/>
  <c r="P755" i="2"/>
  <c r="P756" i="2"/>
  <c r="P757" i="2"/>
  <c r="R757" i="2" s="1"/>
  <c r="P758" i="2"/>
  <c r="R758" i="2" s="1"/>
  <c r="P759" i="2"/>
  <c r="R759" i="2" s="1"/>
  <c r="P760" i="2"/>
  <c r="P761" i="2"/>
  <c r="P762" i="2"/>
  <c r="P763" i="2"/>
  <c r="P764" i="2"/>
  <c r="P765" i="2"/>
  <c r="R765" i="2" s="1"/>
  <c r="P766" i="2"/>
  <c r="P767" i="2"/>
  <c r="R767" i="2" s="1"/>
  <c r="P768" i="2"/>
  <c r="P769" i="2"/>
  <c r="P770" i="2"/>
  <c r="P771" i="2"/>
  <c r="P772" i="2"/>
  <c r="P773" i="2"/>
  <c r="R773" i="2" s="1"/>
  <c r="P774" i="2"/>
  <c r="P775" i="2"/>
  <c r="R775" i="2" s="1"/>
  <c r="P776" i="2"/>
  <c r="P777" i="2"/>
  <c r="P778" i="2"/>
  <c r="R778" i="2" s="1"/>
  <c r="P779" i="2"/>
  <c r="P780" i="2"/>
  <c r="P781" i="2"/>
  <c r="R781" i="2" s="1"/>
  <c r="P782" i="2"/>
  <c r="P783" i="2"/>
  <c r="P784" i="2"/>
  <c r="P785" i="2"/>
  <c r="P786" i="2"/>
  <c r="P787" i="2"/>
  <c r="P788" i="2"/>
  <c r="P789" i="2"/>
  <c r="R789" i="2" s="1"/>
  <c r="P790" i="2"/>
  <c r="P791" i="2"/>
  <c r="P792" i="2"/>
  <c r="P793" i="2"/>
  <c r="P794" i="2"/>
  <c r="R794" i="2" s="1"/>
  <c r="P795" i="2"/>
  <c r="P796" i="2"/>
  <c r="P797" i="2"/>
  <c r="R797" i="2" s="1"/>
  <c r="P798" i="2"/>
  <c r="P799" i="2"/>
  <c r="P800" i="2"/>
  <c r="P801" i="2"/>
  <c r="P802" i="2"/>
  <c r="P803" i="2"/>
  <c r="P804" i="2"/>
  <c r="P805" i="2"/>
  <c r="R805" i="2" s="1"/>
  <c r="P806" i="2"/>
  <c r="R806" i="2" s="1"/>
  <c r="P807" i="2"/>
  <c r="P808" i="2"/>
  <c r="P809" i="2"/>
  <c r="P810" i="2"/>
  <c r="P811" i="2"/>
  <c r="P812" i="2"/>
  <c r="P813" i="2"/>
  <c r="R813" i="2" s="1"/>
  <c r="P814" i="2"/>
  <c r="P815" i="2"/>
  <c r="R815" i="2" s="1"/>
  <c r="P816" i="2"/>
  <c r="P817" i="2"/>
  <c r="P818" i="2"/>
  <c r="P819" i="2"/>
  <c r="P820" i="2"/>
  <c r="P821" i="2"/>
  <c r="R821" i="2" s="1"/>
  <c r="P822" i="2"/>
  <c r="R822" i="2" s="1"/>
  <c r="P823" i="2"/>
  <c r="R823" i="2" s="1"/>
  <c r="P824" i="2"/>
  <c r="P825" i="2"/>
  <c r="P826" i="2"/>
  <c r="P827" i="2"/>
  <c r="P828" i="2"/>
  <c r="P829" i="2"/>
  <c r="R829" i="2" s="1"/>
  <c r="P830" i="2"/>
  <c r="P831" i="2"/>
  <c r="R831" i="2" s="1"/>
  <c r="P832" i="2"/>
  <c r="P833" i="2"/>
  <c r="P834" i="2"/>
  <c r="P835" i="2"/>
  <c r="P836" i="2"/>
  <c r="P837" i="2"/>
  <c r="R837" i="2" s="1"/>
  <c r="P838" i="2"/>
  <c r="P839" i="2"/>
  <c r="R839" i="2" s="1"/>
  <c r="P840" i="2"/>
  <c r="P841" i="2"/>
  <c r="P842" i="2"/>
  <c r="R842" i="2" s="1"/>
  <c r="P843" i="2"/>
  <c r="P844" i="2"/>
  <c r="P845" i="2"/>
  <c r="R845" i="2" s="1"/>
  <c r="P846" i="2"/>
  <c r="P847" i="2"/>
  <c r="P848" i="2"/>
  <c r="P849" i="2"/>
  <c r="P850" i="2"/>
  <c r="P851" i="2"/>
  <c r="P852" i="2"/>
  <c r="P853" i="2"/>
  <c r="R853" i="2" s="1"/>
  <c r="P854" i="2"/>
  <c r="P855" i="2"/>
  <c r="P856" i="2"/>
  <c r="P857" i="2"/>
  <c r="P858" i="2"/>
  <c r="R858" i="2" s="1"/>
  <c r="P859" i="2"/>
  <c r="P860" i="2"/>
  <c r="P861" i="2"/>
  <c r="R861" i="2" s="1"/>
  <c r="P862" i="2"/>
  <c r="P863" i="2"/>
  <c r="P864" i="2"/>
  <c r="P865" i="2"/>
  <c r="P866" i="2"/>
  <c r="P867" i="2"/>
  <c r="P868" i="2"/>
  <c r="P869" i="2"/>
  <c r="R869" i="2" s="1"/>
  <c r="P870" i="2"/>
  <c r="R870" i="2" s="1"/>
  <c r="P871" i="2"/>
  <c r="P872" i="2"/>
  <c r="P873" i="2"/>
  <c r="P874" i="2"/>
  <c r="P875" i="2"/>
  <c r="P876" i="2"/>
  <c r="P877" i="2"/>
  <c r="R877" i="2" s="1"/>
  <c r="P878" i="2"/>
  <c r="P879" i="2"/>
  <c r="R879" i="2" s="1"/>
  <c r="P880" i="2"/>
  <c r="P881" i="2"/>
  <c r="P882" i="2"/>
  <c r="P883" i="2"/>
  <c r="P884" i="2"/>
  <c r="P885" i="2"/>
  <c r="R885" i="2" s="1"/>
  <c r="P886" i="2"/>
  <c r="R886" i="2" s="1"/>
  <c r="P887" i="2"/>
  <c r="R887" i="2" s="1"/>
  <c r="P888" i="2"/>
  <c r="P889" i="2"/>
  <c r="P890" i="2"/>
  <c r="P891" i="2"/>
  <c r="P892" i="2"/>
  <c r="P893" i="2"/>
  <c r="R893" i="2" s="1"/>
  <c r="P894" i="2"/>
  <c r="P895" i="2"/>
  <c r="R895" i="2" s="1"/>
  <c r="P896" i="2"/>
  <c r="P897" i="2"/>
  <c r="P898" i="2"/>
  <c r="P899" i="2"/>
  <c r="P900" i="2"/>
  <c r="P901" i="2"/>
  <c r="R901" i="2" s="1"/>
  <c r="P902" i="2"/>
  <c r="P903" i="2"/>
  <c r="R903" i="2" s="1"/>
  <c r="P904" i="2"/>
  <c r="P905" i="2"/>
  <c r="P906" i="2"/>
  <c r="R906" i="2" s="1"/>
  <c r="P907" i="2"/>
  <c r="P908" i="2"/>
  <c r="P909" i="2"/>
  <c r="R909" i="2" s="1"/>
  <c r="P910" i="2"/>
  <c r="P911" i="2"/>
  <c r="P912" i="2"/>
  <c r="P913" i="2"/>
  <c r="P914" i="2"/>
  <c r="P915" i="2"/>
  <c r="P916" i="2"/>
  <c r="P917" i="2"/>
  <c r="R917" i="2" s="1"/>
  <c r="P918" i="2"/>
  <c r="P919" i="2"/>
  <c r="P920" i="2"/>
  <c r="P921" i="2"/>
  <c r="P922" i="2"/>
  <c r="R922" i="2" s="1"/>
  <c r="P923" i="2"/>
  <c r="P924" i="2"/>
  <c r="P925" i="2"/>
  <c r="R925" i="2" s="1"/>
  <c r="P926" i="2"/>
  <c r="P927" i="2"/>
  <c r="P928" i="2"/>
  <c r="P929" i="2"/>
  <c r="P930" i="2"/>
  <c r="P931" i="2"/>
  <c r="P932" i="2"/>
  <c r="P933" i="2"/>
  <c r="R933" i="2" s="1"/>
  <c r="P934" i="2"/>
  <c r="R934" i="2" s="1"/>
  <c r="P935" i="2"/>
  <c r="P936" i="2"/>
  <c r="P937" i="2"/>
  <c r="P938" i="2"/>
  <c r="P939" i="2"/>
  <c r="P940" i="2"/>
  <c r="P941" i="2"/>
  <c r="R941" i="2" s="1"/>
  <c r="P942" i="2"/>
  <c r="P943" i="2"/>
  <c r="R943" i="2" s="1"/>
  <c r="P944" i="2"/>
  <c r="P945" i="2"/>
  <c r="P946" i="2"/>
  <c r="P947" i="2"/>
  <c r="P948" i="2"/>
  <c r="P949" i="2"/>
  <c r="R949" i="2" s="1"/>
  <c r="P950" i="2"/>
  <c r="R950" i="2" s="1"/>
  <c r="P951" i="2"/>
  <c r="R951" i="2" s="1"/>
  <c r="P952" i="2"/>
  <c r="P953" i="2"/>
  <c r="P954" i="2"/>
  <c r="P955" i="2"/>
  <c r="P956" i="2"/>
  <c r="P957" i="2"/>
  <c r="R957" i="2" s="1"/>
  <c r="P958" i="2"/>
  <c r="P959" i="2"/>
  <c r="R959" i="2" s="1"/>
  <c r="P960" i="2"/>
  <c r="P961" i="2"/>
  <c r="P962" i="2"/>
  <c r="P963" i="2"/>
  <c r="P964" i="2"/>
  <c r="P965" i="2"/>
  <c r="R965" i="2" s="1"/>
  <c r="P966" i="2"/>
  <c r="P967" i="2"/>
  <c r="R967" i="2" s="1"/>
  <c r="P968" i="2"/>
  <c r="P969" i="2"/>
  <c r="P970" i="2"/>
  <c r="R970" i="2" s="1"/>
  <c r="P971" i="2"/>
  <c r="P972" i="2"/>
  <c r="P973" i="2"/>
  <c r="R973" i="2" s="1"/>
  <c r="P974" i="2"/>
  <c r="P975" i="2"/>
  <c r="P976" i="2"/>
  <c r="P977" i="2"/>
  <c r="P978" i="2"/>
  <c r="P979" i="2"/>
  <c r="P980" i="2"/>
  <c r="P981" i="2"/>
  <c r="R981" i="2" s="1"/>
  <c r="P982" i="2"/>
  <c r="P983" i="2"/>
  <c r="P984" i="2"/>
  <c r="P985" i="2"/>
  <c r="P986" i="2"/>
  <c r="R986" i="2" s="1"/>
  <c r="P987" i="2"/>
  <c r="P988" i="2"/>
  <c r="P989" i="2"/>
  <c r="R989" i="2" s="1"/>
  <c r="P990" i="2"/>
  <c r="P991" i="2"/>
  <c r="P992" i="2"/>
  <c r="P993" i="2"/>
  <c r="P994" i="2"/>
  <c r="P995" i="2"/>
  <c r="P996" i="2"/>
  <c r="P997" i="2"/>
  <c r="R997" i="2" s="1"/>
  <c r="P998" i="2"/>
  <c r="R998" i="2" s="1"/>
  <c r="P999" i="2"/>
  <c r="P1000" i="2"/>
  <c r="Q12" i="2"/>
  <c r="D24" i="10" s="1"/>
  <c r="R16" i="2"/>
  <c r="R20" i="2"/>
  <c r="R23" i="2"/>
  <c r="R12" i="2" s="1"/>
  <c r="D25" i="10" s="1"/>
  <c r="R29" i="2"/>
  <c r="R51" i="2"/>
  <c r="R52" i="2"/>
  <c r="R56" i="2"/>
  <c r="R57" i="2"/>
  <c r="R58" i="2"/>
  <c r="R59" i="2"/>
  <c r="R60" i="2"/>
  <c r="R63" i="2"/>
  <c r="R64" i="2"/>
  <c r="R65" i="2"/>
  <c r="R66" i="2"/>
  <c r="R67" i="2"/>
  <c r="R68" i="2"/>
  <c r="R71" i="2"/>
  <c r="R72" i="2"/>
  <c r="R73" i="2"/>
  <c r="R75" i="2"/>
  <c r="R76" i="2"/>
  <c r="R78" i="2"/>
  <c r="R80" i="2"/>
  <c r="R81" i="2"/>
  <c r="R83" i="2"/>
  <c r="R84" i="2"/>
  <c r="R86" i="2"/>
  <c r="R87" i="2"/>
  <c r="R88" i="2"/>
  <c r="R89" i="2"/>
  <c r="R90" i="2"/>
  <c r="R91" i="2"/>
  <c r="R92" i="2"/>
  <c r="R94" i="2"/>
  <c r="R95" i="2"/>
  <c r="R96" i="2"/>
  <c r="R99" i="2"/>
  <c r="R100" i="2"/>
  <c r="R103" i="2"/>
  <c r="R104" i="2"/>
  <c r="R105" i="2"/>
  <c r="R107" i="2"/>
  <c r="R108" i="2"/>
  <c r="R112" i="2"/>
  <c r="R113" i="2"/>
  <c r="R114" i="2"/>
  <c r="R115" i="2"/>
  <c r="R116" i="2"/>
  <c r="R118" i="2"/>
  <c r="R120" i="2"/>
  <c r="R121" i="2"/>
  <c r="R122" i="2"/>
  <c r="R123" i="2"/>
  <c r="R124" i="2"/>
  <c r="R127" i="2"/>
  <c r="R128" i="2"/>
  <c r="R129" i="2"/>
  <c r="R130" i="2"/>
  <c r="R131" i="2"/>
  <c r="R132" i="2"/>
  <c r="R135" i="2"/>
  <c r="R136" i="2"/>
  <c r="R137" i="2"/>
  <c r="R139" i="2"/>
  <c r="R140" i="2"/>
  <c r="R142" i="2"/>
  <c r="R144" i="2"/>
  <c r="R145" i="2"/>
  <c r="R147" i="2"/>
  <c r="R148" i="2"/>
  <c r="R151" i="2"/>
  <c r="R152" i="2"/>
  <c r="R153" i="2"/>
  <c r="R154" i="2"/>
  <c r="R155" i="2"/>
  <c r="R156" i="2"/>
  <c r="R158" i="2"/>
  <c r="R159" i="2"/>
  <c r="R160" i="2"/>
  <c r="R163" i="2"/>
  <c r="R164" i="2"/>
  <c r="R167" i="2"/>
  <c r="R168" i="2"/>
  <c r="R169" i="2"/>
  <c r="R171" i="2"/>
  <c r="R172" i="2"/>
  <c r="R176" i="2"/>
  <c r="R177" i="2"/>
  <c r="R178" i="2"/>
  <c r="R179" i="2"/>
  <c r="R180" i="2"/>
  <c r="R184" i="2"/>
  <c r="R185" i="2"/>
  <c r="R186" i="2"/>
  <c r="R187" i="2"/>
  <c r="R188" i="2"/>
  <c r="R191" i="2"/>
  <c r="R192" i="2"/>
  <c r="R193" i="2"/>
  <c r="R194" i="2"/>
  <c r="R195" i="2"/>
  <c r="R196" i="2"/>
  <c r="R200" i="2"/>
  <c r="R201" i="2"/>
  <c r="R203" i="2"/>
  <c r="R204" i="2"/>
  <c r="R208" i="2"/>
  <c r="R209" i="2"/>
  <c r="R211" i="2"/>
  <c r="R212" i="2"/>
  <c r="R214" i="2"/>
  <c r="R215" i="2"/>
  <c r="R216" i="2"/>
  <c r="R217" i="2"/>
  <c r="R218" i="2"/>
  <c r="R219" i="2"/>
  <c r="R220" i="2"/>
  <c r="R222" i="2"/>
  <c r="R223" i="2"/>
  <c r="R224" i="2"/>
  <c r="R226" i="2"/>
  <c r="R227" i="2"/>
  <c r="R228" i="2"/>
  <c r="R232" i="2"/>
  <c r="R233" i="2"/>
  <c r="R235" i="2"/>
  <c r="R236" i="2"/>
  <c r="R240" i="2"/>
  <c r="R241" i="2"/>
  <c r="R242" i="2"/>
  <c r="R243" i="2"/>
  <c r="R244" i="2"/>
  <c r="R246" i="2"/>
  <c r="R248" i="2"/>
  <c r="R249" i="2"/>
  <c r="R250" i="2"/>
  <c r="R251" i="2"/>
  <c r="R252" i="2"/>
  <c r="R255" i="2"/>
  <c r="R256" i="2"/>
  <c r="R257" i="2"/>
  <c r="R258" i="2"/>
  <c r="R259" i="2"/>
  <c r="R260" i="2"/>
  <c r="R264" i="2"/>
  <c r="R265" i="2"/>
  <c r="R267" i="2"/>
  <c r="R268" i="2"/>
  <c r="R270" i="2"/>
  <c r="R272" i="2"/>
  <c r="R273" i="2"/>
  <c r="R275" i="2"/>
  <c r="R276" i="2"/>
  <c r="R278" i="2"/>
  <c r="R279" i="2"/>
  <c r="R280" i="2"/>
  <c r="R281" i="2"/>
  <c r="R282" i="2"/>
  <c r="R283" i="2"/>
  <c r="R284" i="2"/>
  <c r="R287" i="2"/>
  <c r="R288" i="2"/>
  <c r="R290" i="2"/>
  <c r="R291" i="2"/>
  <c r="R292" i="2"/>
  <c r="R296" i="2"/>
  <c r="R297" i="2"/>
  <c r="R299" i="2"/>
  <c r="R300" i="2"/>
  <c r="R304" i="2"/>
  <c r="R305" i="2"/>
  <c r="R306" i="2"/>
  <c r="R307" i="2"/>
  <c r="R308" i="2"/>
  <c r="R312" i="2"/>
  <c r="R313" i="2"/>
  <c r="R314" i="2"/>
  <c r="R315" i="2"/>
  <c r="R316" i="2"/>
  <c r="R320" i="2"/>
  <c r="R321" i="2"/>
  <c r="R322" i="2"/>
  <c r="R323" i="2"/>
  <c r="R324" i="2"/>
  <c r="R328" i="2"/>
  <c r="R329" i="2"/>
  <c r="R331" i="2"/>
  <c r="R332" i="2"/>
  <c r="R334" i="2"/>
  <c r="R336" i="2"/>
  <c r="R337" i="2"/>
  <c r="R339" i="2"/>
  <c r="R340" i="2"/>
  <c r="R342" i="2"/>
  <c r="R344" i="2"/>
  <c r="R345" i="2"/>
  <c r="R346" i="2"/>
  <c r="R347" i="2"/>
  <c r="R348" i="2"/>
  <c r="R352" i="2"/>
  <c r="R354" i="2"/>
  <c r="R355" i="2"/>
  <c r="R356" i="2"/>
  <c r="R359" i="2"/>
  <c r="R360" i="2"/>
  <c r="R361" i="2"/>
  <c r="R363" i="2"/>
  <c r="R364" i="2"/>
  <c r="R368" i="2"/>
  <c r="R369" i="2"/>
  <c r="R370" i="2"/>
  <c r="R371" i="2"/>
  <c r="R372" i="2"/>
  <c r="R376" i="2"/>
  <c r="R377" i="2"/>
  <c r="R378" i="2"/>
  <c r="R379" i="2"/>
  <c r="R380" i="2"/>
  <c r="R382" i="2"/>
  <c r="R384" i="2"/>
  <c r="R385" i="2"/>
  <c r="R387" i="2"/>
  <c r="R388" i="2"/>
  <c r="R391" i="2"/>
  <c r="R392" i="2"/>
  <c r="R393" i="2"/>
  <c r="R395" i="2"/>
  <c r="R396" i="2"/>
  <c r="R400" i="2"/>
  <c r="R401" i="2"/>
  <c r="R403" i="2"/>
  <c r="R404" i="2"/>
  <c r="R406" i="2"/>
  <c r="R408" i="2"/>
  <c r="R409" i="2"/>
  <c r="R410" i="2"/>
  <c r="R411" i="2"/>
  <c r="R412" i="2"/>
  <c r="R414" i="2"/>
  <c r="R416" i="2"/>
  <c r="R418" i="2"/>
  <c r="R419" i="2"/>
  <c r="R420" i="2"/>
  <c r="R423" i="2"/>
  <c r="R424" i="2"/>
  <c r="R425" i="2"/>
  <c r="R427" i="2"/>
  <c r="R428" i="2"/>
  <c r="R432" i="2"/>
  <c r="R433" i="2"/>
  <c r="R434" i="2"/>
  <c r="R435" i="2"/>
  <c r="R436" i="2"/>
  <c r="R438" i="2"/>
  <c r="R440" i="2"/>
  <c r="R441" i="2"/>
  <c r="R442" i="2"/>
  <c r="R443" i="2"/>
  <c r="R444" i="2"/>
  <c r="R446" i="2"/>
  <c r="R447" i="2"/>
  <c r="R448" i="2"/>
  <c r="R449" i="2"/>
  <c r="R451" i="2"/>
  <c r="R452" i="2"/>
  <c r="R455" i="2"/>
  <c r="R456" i="2"/>
  <c r="R457" i="2"/>
  <c r="R459" i="2"/>
  <c r="R460" i="2"/>
  <c r="R464" i="2"/>
  <c r="R465" i="2"/>
  <c r="R467" i="2"/>
  <c r="R468" i="2"/>
  <c r="R470" i="2"/>
  <c r="R471" i="2"/>
  <c r="R472" i="2"/>
  <c r="R473" i="2"/>
  <c r="R474" i="2"/>
  <c r="R475" i="2"/>
  <c r="R476" i="2"/>
  <c r="R478" i="2"/>
  <c r="R479" i="2"/>
  <c r="R480" i="2"/>
  <c r="R482" i="2"/>
  <c r="R483" i="2"/>
  <c r="R484" i="2"/>
  <c r="R488" i="2"/>
  <c r="R489" i="2"/>
  <c r="R491" i="2"/>
  <c r="R492" i="2"/>
  <c r="R496" i="2"/>
  <c r="R497" i="2"/>
  <c r="R498" i="2"/>
  <c r="R499" i="2"/>
  <c r="R500" i="2"/>
  <c r="R502" i="2"/>
  <c r="R503" i="2"/>
  <c r="R504" i="2"/>
  <c r="R505" i="2"/>
  <c r="R507" i="2"/>
  <c r="R508" i="2"/>
  <c r="R510" i="2"/>
  <c r="R511" i="2"/>
  <c r="R512" i="2"/>
  <c r="R513" i="2"/>
  <c r="R514" i="2"/>
  <c r="R515" i="2"/>
  <c r="R516" i="2"/>
  <c r="R520" i="2"/>
  <c r="R521" i="2"/>
  <c r="R523" i="2"/>
  <c r="R524" i="2"/>
  <c r="R526" i="2"/>
  <c r="R528" i="2"/>
  <c r="R529" i="2"/>
  <c r="R531" i="2"/>
  <c r="R532" i="2"/>
  <c r="R534" i="2"/>
  <c r="R535" i="2"/>
  <c r="R536" i="2"/>
  <c r="R537" i="2"/>
  <c r="R538" i="2"/>
  <c r="R539" i="2"/>
  <c r="R540" i="2"/>
  <c r="R542" i="2"/>
  <c r="R543" i="2"/>
  <c r="R544" i="2"/>
  <c r="R546" i="2"/>
  <c r="R547" i="2"/>
  <c r="R548" i="2"/>
  <c r="R552" i="2"/>
  <c r="R553" i="2"/>
  <c r="R555" i="2"/>
  <c r="R556" i="2"/>
  <c r="R558" i="2"/>
  <c r="R560" i="2"/>
  <c r="R561" i="2"/>
  <c r="R563" i="2"/>
  <c r="R564" i="2"/>
  <c r="R566" i="2"/>
  <c r="R567" i="2"/>
  <c r="R568" i="2"/>
  <c r="R569" i="2"/>
  <c r="R570" i="2"/>
  <c r="R571" i="2"/>
  <c r="R572" i="2"/>
  <c r="R574" i="2"/>
  <c r="R575" i="2"/>
  <c r="R576" i="2"/>
  <c r="R577" i="2"/>
  <c r="R579" i="2"/>
  <c r="R580" i="2"/>
  <c r="R583" i="2"/>
  <c r="R584" i="2"/>
  <c r="R585" i="2"/>
  <c r="R587" i="2"/>
  <c r="R588" i="2"/>
  <c r="R592" i="2"/>
  <c r="R593" i="2"/>
  <c r="R594" i="2"/>
  <c r="R595" i="2"/>
  <c r="R596" i="2"/>
  <c r="R598" i="2"/>
  <c r="R600" i="2"/>
  <c r="R601" i="2"/>
  <c r="R603" i="2"/>
  <c r="R604" i="2"/>
  <c r="R606" i="2"/>
  <c r="R607" i="2"/>
  <c r="R608" i="2"/>
  <c r="R611" i="2"/>
  <c r="R612" i="2"/>
  <c r="R615" i="2"/>
  <c r="R616" i="2"/>
  <c r="R617" i="2"/>
  <c r="R619" i="2"/>
  <c r="R620" i="2"/>
  <c r="R624" i="2"/>
  <c r="R625" i="2"/>
  <c r="R626" i="2"/>
  <c r="R627" i="2"/>
  <c r="R628" i="2"/>
  <c r="R630" i="2"/>
  <c r="R632" i="2"/>
  <c r="R633" i="2"/>
  <c r="R635" i="2"/>
  <c r="R638" i="2"/>
  <c r="R639" i="2"/>
  <c r="R640" i="2"/>
  <c r="R641" i="2"/>
  <c r="R643" i="2"/>
  <c r="R644" i="2"/>
  <c r="R647" i="2"/>
  <c r="R648" i="2"/>
  <c r="R649" i="2"/>
  <c r="R650" i="2"/>
  <c r="R651" i="2"/>
  <c r="R652" i="2"/>
  <c r="R654" i="2"/>
  <c r="R656" i="2"/>
  <c r="R657" i="2"/>
  <c r="R658" i="2"/>
  <c r="R659" i="2"/>
  <c r="R660" i="2"/>
  <c r="R662" i="2"/>
  <c r="R664" i="2"/>
  <c r="R665" i="2"/>
  <c r="R666" i="2"/>
  <c r="R667" i="2"/>
  <c r="R668" i="2"/>
  <c r="R670" i="2"/>
  <c r="R672" i="2"/>
  <c r="R674" i="2"/>
  <c r="R675" i="2"/>
  <c r="R676" i="2"/>
  <c r="R678" i="2"/>
  <c r="R679" i="2"/>
  <c r="R680" i="2"/>
  <c r="R681" i="2"/>
  <c r="R683" i="2"/>
  <c r="R684" i="2"/>
  <c r="R687" i="2"/>
  <c r="R688" i="2"/>
  <c r="R689" i="2"/>
  <c r="R690" i="2"/>
  <c r="R691" i="2"/>
  <c r="R692" i="2"/>
  <c r="R694" i="2"/>
  <c r="R696" i="2"/>
  <c r="R697" i="2"/>
  <c r="R698" i="2"/>
  <c r="R699" i="2"/>
  <c r="R702" i="2"/>
  <c r="R704" i="2"/>
  <c r="R705" i="2"/>
  <c r="R706" i="2"/>
  <c r="R707" i="2"/>
  <c r="R708" i="2"/>
  <c r="R710" i="2"/>
  <c r="R712" i="2"/>
  <c r="R713" i="2"/>
  <c r="R715" i="2"/>
  <c r="R716" i="2"/>
  <c r="R718" i="2"/>
  <c r="R719" i="2"/>
  <c r="R720" i="2"/>
  <c r="R721" i="2"/>
  <c r="R722" i="2"/>
  <c r="R723" i="2"/>
  <c r="R724" i="2"/>
  <c r="R726" i="2"/>
  <c r="R727" i="2"/>
  <c r="R728" i="2"/>
  <c r="R729" i="2"/>
  <c r="R731" i="2"/>
  <c r="R732" i="2"/>
  <c r="R734" i="2"/>
  <c r="R735" i="2"/>
  <c r="R736" i="2"/>
  <c r="R737" i="2"/>
  <c r="R738" i="2"/>
  <c r="R739" i="2"/>
  <c r="R740" i="2"/>
  <c r="R743" i="2"/>
  <c r="R744" i="2"/>
  <c r="R745" i="2"/>
  <c r="R746" i="2"/>
  <c r="R747" i="2"/>
  <c r="R748" i="2"/>
  <c r="R750" i="2"/>
  <c r="R752" i="2"/>
  <c r="R753" i="2"/>
  <c r="R754" i="2"/>
  <c r="R755" i="2"/>
  <c r="R756" i="2"/>
  <c r="R760" i="2"/>
  <c r="R761" i="2"/>
  <c r="R762" i="2"/>
  <c r="R763" i="2"/>
  <c r="R764" i="2"/>
  <c r="R766" i="2"/>
  <c r="R768" i="2"/>
  <c r="R769" i="2"/>
  <c r="R770" i="2"/>
  <c r="R771" i="2"/>
  <c r="R772" i="2"/>
  <c r="R774" i="2"/>
  <c r="R776" i="2"/>
  <c r="R777" i="2"/>
  <c r="R779" i="2"/>
  <c r="R780" i="2"/>
  <c r="R782" i="2"/>
  <c r="R783" i="2"/>
  <c r="R784" i="2"/>
  <c r="R785" i="2"/>
  <c r="R786" i="2"/>
  <c r="R787" i="2"/>
  <c r="R788" i="2"/>
  <c r="R790" i="2"/>
  <c r="R791" i="2"/>
  <c r="R792" i="2"/>
  <c r="R793" i="2"/>
  <c r="R795" i="2"/>
  <c r="R796" i="2"/>
  <c r="R798" i="2"/>
  <c r="R799" i="2"/>
  <c r="R800" i="2"/>
  <c r="R801" i="2"/>
  <c r="R802" i="2"/>
  <c r="R803" i="2"/>
  <c r="R804" i="2"/>
  <c r="R807" i="2"/>
  <c r="R808" i="2"/>
  <c r="R809" i="2"/>
  <c r="R810" i="2"/>
  <c r="R811" i="2"/>
  <c r="R812" i="2"/>
  <c r="R814" i="2"/>
  <c r="R816" i="2"/>
  <c r="R817" i="2"/>
  <c r="R818" i="2"/>
  <c r="R819" i="2"/>
  <c r="R820" i="2"/>
  <c r="R824" i="2"/>
  <c r="R825" i="2"/>
  <c r="R826" i="2"/>
  <c r="R827" i="2"/>
  <c r="R828" i="2"/>
  <c r="R830" i="2"/>
  <c r="R832" i="2"/>
  <c r="R833" i="2"/>
  <c r="R834" i="2"/>
  <c r="R835" i="2"/>
  <c r="R836" i="2"/>
  <c r="R838" i="2"/>
  <c r="R840" i="2"/>
  <c r="R841" i="2"/>
  <c r="R843" i="2"/>
  <c r="R844" i="2"/>
  <c r="R846" i="2"/>
  <c r="R847" i="2"/>
  <c r="R848" i="2"/>
  <c r="R849" i="2"/>
  <c r="R850" i="2"/>
  <c r="R851" i="2"/>
  <c r="R852" i="2"/>
  <c r="R854" i="2"/>
  <c r="R855" i="2"/>
  <c r="R856" i="2"/>
  <c r="R857" i="2"/>
  <c r="R859" i="2"/>
  <c r="R860" i="2"/>
  <c r="R862" i="2"/>
  <c r="R863" i="2"/>
  <c r="R864" i="2"/>
  <c r="R865" i="2"/>
  <c r="R866" i="2"/>
  <c r="R867" i="2"/>
  <c r="R868" i="2"/>
  <c r="R871" i="2"/>
  <c r="R872" i="2"/>
  <c r="R873" i="2"/>
  <c r="R874" i="2"/>
  <c r="R875" i="2"/>
  <c r="R876" i="2"/>
  <c r="R878" i="2"/>
  <c r="R880" i="2"/>
  <c r="R881" i="2"/>
  <c r="R882" i="2"/>
  <c r="R883" i="2"/>
  <c r="R884" i="2"/>
  <c r="R888" i="2"/>
  <c r="R889" i="2"/>
  <c r="R890" i="2"/>
  <c r="R891" i="2"/>
  <c r="R892" i="2"/>
  <c r="R894" i="2"/>
  <c r="R896" i="2"/>
  <c r="R897" i="2"/>
  <c r="R898" i="2"/>
  <c r="R899" i="2"/>
  <c r="R900" i="2"/>
  <c r="R902" i="2"/>
  <c r="R904" i="2"/>
  <c r="R905" i="2"/>
  <c r="R907" i="2"/>
  <c r="R908" i="2"/>
  <c r="R910" i="2"/>
  <c r="R911" i="2"/>
  <c r="R912" i="2"/>
  <c r="R913" i="2"/>
  <c r="R914" i="2"/>
  <c r="R915" i="2"/>
  <c r="R916" i="2"/>
  <c r="R918" i="2"/>
  <c r="R919" i="2"/>
  <c r="R920" i="2"/>
  <c r="R921" i="2"/>
  <c r="R923" i="2"/>
  <c r="R924" i="2"/>
  <c r="R926" i="2"/>
  <c r="R927" i="2"/>
  <c r="R928" i="2"/>
  <c r="R929" i="2"/>
  <c r="R930" i="2"/>
  <c r="R931" i="2"/>
  <c r="R932" i="2"/>
  <c r="R935" i="2"/>
  <c r="R936" i="2"/>
  <c r="R937" i="2"/>
  <c r="R938" i="2"/>
  <c r="R939" i="2"/>
  <c r="R940" i="2"/>
  <c r="R942" i="2"/>
  <c r="R944" i="2"/>
  <c r="R945" i="2"/>
  <c r="R946" i="2"/>
  <c r="R947" i="2"/>
  <c r="R948" i="2"/>
  <c r="R952" i="2"/>
  <c r="R953" i="2"/>
  <c r="R954" i="2"/>
  <c r="R955" i="2"/>
  <c r="R956" i="2"/>
  <c r="R958" i="2"/>
  <c r="R960" i="2"/>
  <c r="R961" i="2"/>
  <c r="R962" i="2"/>
  <c r="R963" i="2"/>
  <c r="R964" i="2"/>
  <c r="R966" i="2"/>
  <c r="R968" i="2"/>
  <c r="R969" i="2"/>
  <c r="R971" i="2"/>
  <c r="R972" i="2"/>
  <c r="R974" i="2"/>
  <c r="R975" i="2"/>
  <c r="R976" i="2"/>
  <c r="R977" i="2"/>
  <c r="R978" i="2"/>
  <c r="R979" i="2"/>
  <c r="R980" i="2"/>
  <c r="R982" i="2"/>
  <c r="R983" i="2"/>
  <c r="R984" i="2"/>
  <c r="R985" i="2"/>
  <c r="R987" i="2"/>
  <c r="R988" i="2"/>
  <c r="R990" i="2"/>
  <c r="R991" i="2"/>
  <c r="R992" i="2"/>
  <c r="R993" i="2"/>
  <c r="R994" i="2"/>
  <c r="R995" i="2"/>
  <c r="R996" i="2"/>
  <c r="R999" i="2"/>
  <c r="R1000" i="2"/>
  <c r="S12" i="2"/>
  <c r="D29" i="10" s="1"/>
  <c r="P12" i="2" l="1"/>
  <c r="D23" i="10" s="1"/>
  <c r="AH12" i="4"/>
  <c r="E16" i="9"/>
  <c r="Y12" i="4"/>
  <c r="C17" i="10"/>
  <c r="B37" i="10"/>
  <c r="D37" i="10" s="1"/>
  <c r="C40" i="10"/>
  <c r="D32" i="10"/>
  <c r="B40" i="10"/>
  <c r="C39" i="10"/>
  <c r="C41" i="10" s="1"/>
  <c r="D31" i="10"/>
  <c r="D30" i="10"/>
  <c r="D22" i="10"/>
  <c r="P12" i="4"/>
  <c r="D38" i="10"/>
  <c r="D20" i="11"/>
  <c r="E18" i="11"/>
  <c r="E15" i="11"/>
  <c r="E13" i="11"/>
  <c r="E17" i="11"/>
  <c r="F11" i="11"/>
  <c r="E16" i="11"/>
  <c r="C19" i="11"/>
  <c r="D40" i="10" l="1"/>
  <c r="D39" i="10"/>
  <c r="B41" i="10"/>
  <c r="D41" i="10" s="1"/>
  <c r="E20" i="11"/>
  <c r="F14" i="11"/>
  <c r="F17" i="11"/>
  <c r="F18" i="11"/>
  <c r="F13" i="11"/>
  <c r="F15" i="11"/>
  <c r="G11" i="11"/>
  <c r="F12" i="11"/>
  <c r="F16" i="11"/>
  <c r="G13" i="11" l="1"/>
  <c r="G14" i="11"/>
  <c r="G17" i="11"/>
  <c r="G16" i="11"/>
  <c r="G18" i="11"/>
  <c r="G15" i="11"/>
  <c r="H11" i="11"/>
  <c r="G12" i="11"/>
  <c r="F20" i="11"/>
  <c r="H13" i="11" l="1"/>
  <c r="H14" i="11"/>
  <c r="H17" i="11"/>
  <c r="I11" i="11"/>
  <c r="H16" i="11"/>
  <c r="H18" i="11"/>
  <c r="H15" i="11"/>
  <c r="H12" i="11"/>
  <c r="H20" i="11" s="1"/>
  <c r="G20" i="11"/>
  <c r="I16" i="11" l="1"/>
  <c r="I13" i="11"/>
  <c r="I15" i="11"/>
  <c r="J11" i="11"/>
  <c r="I12" i="11"/>
  <c r="I14" i="11"/>
  <c r="I17" i="11"/>
  <c r="I18" i="11"/>
  <c r="K11" i="11" l="1"/>
  <c r="J12" i="11"/>
  <c r="J16" i="11"/>
  <c r="J18" i="11"/>
  <c r="J15" i="11"/>
  <c r="J13" i="11"/>
  <c r="J14" i="11"/>
  <c r="J17" i="11"/>
  <c r="I20" i="11"/>
  <c r="K15" i="11" l="1"/>
  <c r="L11" i="11"/>
  <c r="K12" i="11"/>
  <c r="K16" i="11"/>
  <c r="K13" i="11"/>
  <c r="K14" i="11"/>
  <c r="K17" i="11"/>
  <c r="K18" i="11"/>
  <c r="J20" i="11"/>
  <c r="K20" i="11" l="1"/>
  <c r="L18" i="11"/>
  <c r="M18" i="11" s="1"/>
  <c r="N18" i="11" s="1"/>
  <c r="L15" i="11"/>
  <c r="L12" i="11"/>
  <c r="L14" i="11"/>
  <c r="L17" i="11"/>
  <c r="L16" i="11"/>
  <c r="M16" i="11" s="1"/>
  <c r="N16" i="11" s="1"/>
  <c r="L13" i="11"/>
  <c r="M14" i="11" l="1"/>
  <c r="N14" i="11" s="1"/>
  <c r="L20" i="11"/>
  <c r="M12" i="11"/>
  <c r="M20" i="11" l="1"/>
  <c r="N12" i="11"/>
  <c r="N20" i="11" s="1"/>
</calcChain>
</file>

<file path=xl/sharedStrings.xml><?xml version="1.0" encoding="utf-8"?>
<sst xmlns="http://schemas.openxmlformats.org/spreadsheetml/2006/main" count="1175" uniqueCount="678">
  <si>
    <t>Cells in grey contain auto-calculation formulas</t>
  </si>
  <si>
    <t>Note: units serving extremely low-income households are included in the very low-income permitted units totals</t>
  </si>
  <si>
    <t>Total Units 44</t>
  </si>
  <si>
    <t>Above Moderate</t>
  </si>
  <si>
    <t>Non-Deed Restricted</t>
  </si>
  <si>
    <t>Deed Restricted</t>
  </si>
  <si>
    <t>Moderate</t>
  </si>
  <si>
    <t>Low</t>
  </si>
  <si>
    <t>Very Low</t>
  </si>
  <si>
    <t>Income Level</t>
  </si>
  <si>
    <t>Reporting Year</t>
  </si>
  <si>
    <t>Jurisdiction</t>
  </si>
  <si>
    <t>(CCR Title 25 §6202)</t>
  </si>
  <si>
    <t>Housing Element Implementation</t>
  </si>
  <si>
    <t>ANNUAL ELEMENT PROGRESS REPORT</t>
  </si>
  <si>
    <t>APPROVED</t>
  </si>
  <si>
    <t>No</t>
  </si>
  <si>
    <t>R</t>
  </si>
  <si>
    <t>2 to 4</t>
  </si>
  <si>
    <t>PLN17-490</t>
  </si>
  <si>
    <t>TEWKSBURY LIVE/WORK</t>
  </si>
  <si>
    <t>TEWKSBURY</t>
  </si>
  <si>
    <t>UNDERREVIEW</t>
  </si>
  <si>
    <t>5+</t>
  </si>
  <si>
    <t>PLN18-321</t>
  </si>
  <si>
    <t>12TH &amp; MACDONALD</t>
  </si>
  <si>
    <t>MACDONALD AVE</t>
  </si>
  <si>
    <t>O</t>
  </si>
  <si>
    <t>PLN18-173</t>
  </si>
  <si>
    <t>THE CASCADES</t>
  </si>
  <si>
    <t xml:space="preserve">5620 CENTRAL </t>
  </si>
  <si>
    <t>PLN18-007</t>
  </si>
  <si>
    <t>MARINA WY S RESIDENTIAL</t>
  </si>
  <si>
    <t>MARINA WAY S</t>
  </si>
  <si>
    <t>PLN16-732</t>
  </si>
  <si>
    <t>QUARRY RESIDENTIAL</t>
  </si>
  <si>
    <t>1135 CANAL BLVD</t>
  </si>
  <si>
    <t>PLN16-401</t>
  </si>
  <si>
    <t>S 47TH ST  &amp; FLORIDA</t>
  </si>
  <si>
    <t>Summary Row: Start Data Entry Below</t>
  </si>
  <si>
    <r>
      <t>Notes</t>
    </r>
    <r>
      <rPr>
        <b/>
        <vertAlign val="superscript"/>
        <sz val="10"/>
        <color theme="1"/>
        <rFont val="Arial"/>
        <family val="2"/>
      </rPr>
      <t>+</t>
    </r>
  </si>
  <si>
    <r>
      <t xml:space="preserve">Was </t>
    </r>
    <r>
      <rPr>
        <b/>
        <u/>
        <sz val="10"/>
        <color theme="1"/>
        <rFont val="Arial"/>
        <family val="2"/>
      </rPr>
      <t xml:space="preserve">APPLICATION SUBMITTED </t>
    </r>
    <r>
      <rPr>
        <b/>
        <sz val="10"/>
        <color theme="1"/>
        <rFont val="Arial"/>
        <family val="2"/>
      </rPr>
      <t xml:space="preserve">Pursuant to GC 65913.4(b)?  
(SB 35 Streamlining)     </t>
    </r>
  </si>
  <si>
    <r>
      <t xml:space="preserve">Total </t>
    </r>
    <r>
      <rPr>
        <b/>
        <u/>
        <sz val="10"/>
        <rFont val="Arial"/>
        <family val="2"/>
      </rPr>
      <t>DISAPPROVED</t>
    </r>
    <r>
      <rPr>
        <b/>
        <sz val="10"/>
        <rFont val="Arial"/>
        <family val="2"/>
      </rPr>
      <t xml:space="preserve"> Units by Project (Auto-calculated Can Be Overwritten)</t>
    </r>
  </si>
  <si>
    <r>
      <t xml:space="preserve">Total </t>
    </r>
    <r>
      <rPr>
        <b/>
        <u/>
        <sz val="10"/>
        <rFont val="Arial"/>
        <family val="2"/>
      </rPr>
      <t>APPROVED</t>
    </r>
    <r>
      <rPr>
        <b/>
        <sz val="10"/>
        <rFont val="Arial"/>
        <family val="2"/>
      </rPr>
      <t xml:space="preserve"> Units by project</t>
    </r>
  </si>
  <si>
    <r>
      <t xml:space="preserve">Total </t>
    </r>
    <r>
      <rPr>
        <b/>
        <u/>
        <sz val="10"/>
        <color theme="1"/>
        <rFont val="Arial"/>
        <family val="2"/>
      </rPr>
      <t>PROPOSED</t>
    </r>
    <r>
      <rPr>
        <b/>
        <sz val="10"/>
        <color theme="1"/>
        <rFont val="Arial"/>
        <family val="2"/>
      </rPr>
      <t xml:space="preserve"> Units by Project</t>
    </r>
  </si>
  <si>
    <t>Above
Moderate-
Income</t>
  </si>
  <si>
    <t>Moderate- Income   Non Deed Restricted</t>
  </si>
  <si>
    <t>Moderate-Income Deed Restricted</t>
  </si>
  <si>
    <t>Low-Income Non Deed Restricted</t>
  </si>
  <si>
    <t>Low-Income Deed Restricted</t>
  </si>
  <si>
    <t>Very Low-Income Non Deed Restricted</t>
  </si>
  <si>
    <t>Very Low-Income Deed Restricted</t>
  </si>
  <si>
    <t>Date Application Submitted</t>
  </si>
  <si>
    <t>Tenure
R=Renter
O=Owner</t>
  </si>
  <si>
    <r>
      <t xml:space="preserve">Unit Category
</t>
    </r>
    <r>
      <rPr>
        <sz val="10"/>
        <color theme="1"/>
        <rFont val="Arial"/>
        <family val="2"/>
      </rPr>
      <t>(SFA,SFD,2 to 4,5+,ADU,MH)</t>
    </r>
  </si>
  <si>
    <r>
      <t>Local Jurisdiction Tracking ID</t>
    </r>
    <r>
      <rPr>
        <b/>
        <vertAlign val="superscript"/>
        <sz val="10"/>
        <color theme="1"/>
        <rFont val="Arial"/>
        <family val="2"/>
      </rPr>
      <t>+</t>
    </r>
  </si>
  <si>
    <r>
      <t>Project Name</t>
    </r>
    <r>
      <rPr>
        <b/>
        <vertAlign val="superscript"/>
        <sz val="10"/>
        <color theme="1"/>
        <rFont val="Arial"/>
        <family val="2"/>
      </rPr>
      <t>+</t>
    </r>
  </si>
  <si>
    <t>Street Address</t>
  </si>
  <si>
    <t>Current APN</t>
  </si>
  <si>
    <r>
      <t>Prior APN</t>
    </r>
    <r>
      <rPr>
        <b/>
        <vertAlign val="superscript"/>
        <sz val="10"/>
        <color theme="1"/>
        <rFont val="Arial"/>
        <family val="2"/>
      </rPr>
      <t>+</t>
    </r>
  </si>
  <si>
    <t>Notes</t>
  </si>
  <si>
    <t>Streamlining</t>
  </si>
  <si>
    <t>Total Disapproved Units by Project</t>
  </si>
  <si>
    <t>Total Approved Units by Project</t>
  </si>
  <si>
    <t xml:space="preserve">Proposed Units - Affordability by Household Incomes </t>
  </si>
  <si>
    <t>Unit Types</t>
  </si>
  <si>
    <t>Project Identifier</t>
  </si>
  <si>
    <t>Housing Development Applications Submitted</t>
  </si>
  <si>
    <t>Table A</t>
  </si>
  <si>
    <t>Note: + Optional field</t>
  </si>
  <si>
    <t>v 2_6_19</t>
  </si>
  <si>
    <t>Zipcode</t>
  </si>
  <si>
    <t>Richmond</t>
  </si>
  <si>
    <t>City</t>
  </si>
  <si>
    <t>450 Civic Center Plaza</t>
  </si>
  <si>
    <t>Mailing Address</t>
  </si>
  <si>
    <t>Phone</t>
  </si>
  <si>
    <t>LINA_VELASCO@CI.RICHMOND.CA.US</t>
  </si>
  <si>
    <t>Email</t>
  </si>
  <si>
    <t>Director of Planning &amp; Building Services</t>
  </si>
  <si>
    <t>Title</t>
  </si>
  <si>
    <t>Velasco</t>
  </si>
  <si>
    <t>Last Name</t>
  </si>
  <si>
    <t>Lina</t>
  </si>
  <si>
    <t>First Name</t>
  </si>
  <si>
    <t>Contact Information</t>
  </si>
  <si>
    <t>Reporting Calendar Year</t>
  </si>
  <si>
    <r>
      <t xml:space="preserve">Housing Element Annual Progress Reports (APRs) forms and tables must be submitted to HCD and the Governor's Office of Planning and Research (OPR) on or before April 1 of each year for the prior calendar year; submit separate reports directly to both HCD and OPR pursuant to Government Code section 65400.  There are two options for submitting APRs: 
1. </t>
    </r>
    <r>
      <rPr>
        <b/>
        <sz val="11"/>
        <color theme="1"/>
        <rFont val="Arial"/>
        <family val="2"/>
      </rPr>
      <t xml:space="preserve">Online Annual Progress Reporting System (Preferred) - </t>
    </r>
    <r>
      <rPr>
        <sz val="11"/>
        <color theme="1"/>
        <rFont val="Arial"/>
        <family val="2"/>
      </rPr>
      <t xml:space="preserve">This enters your information directly into HCD’s database limiting the risk of errors. If you would like to use the online system, email </t>
    </r>
    <r>
      <rPr>
        <u/>
        <sz val="11"/>
        <color theme="1"/>
        <rFont val="Arial"/>
        <family val="2"/>
      </rPr>
      <t>APR@hcd.ca.gov</t>
    </r>
    <r>
      <rPr>
        <sz val="11"/>
        <color theme="1"/>
        <rFont val="Arial"/>
        <family val="2"/>
      </rPr>
      <t xml:space="preserve"> and HCD will send you the login information for your jurisdiction. </t>
    </r>
    <r>
      <rPr>
        <i/>
        <sz val="11"/>
        <color theme="1"/>
        <rFont val="Arial"/>
        <family val="2"/>
      </rPr>
      <t>Please note: Using the online system only provides the information to HCD.  The APR must still be submitted to OPR. Their email address is opr.apr@opr.ca.gov.</t>
    </r>
    <r>
      <rPr>
        <sz val="11"/>
        <color theme="1"/>
        <rFont val="Arial"/>
        <family val="2"/>
      </rPr>
      <t xml:space="preserve">
2. </t>
    </r>
    <r>
      <rPr>
        <b/>
        <sz val="11"/>
        <color theme="1"/>
        <rFont val="Arial"/>
        <family val="2"/>
      </rPr>
      <t xml:space="preserve">Email - </t>
    </r>
    <r>
      <rPr>
        <sz val="11"/>
        <color theme="1"/>
        <rFont val="Arial"/>
        <family val="2"/>
      </rPr>
      <t xml:space="preserve">If you prefer to submit via email, you can complete the excel Annual Progress Report forms and submit to HCD at </t>
    </r>
    <r>
      <rPr>
        <u/>
        <sz val="11"/>
        <color theme="1"/>
        <rFont val="Arial"/>
        <family val="2"/>
      </rPr>
      <t>APR@hcd.ca.gov</t>
    </r>
    <r>
      <rPr>
        <sz val="11"/>
        <color theme="1"/>
        <rFont val="Arial"/>
        <family val="2"/>
      </rPr>
      <t xml:space="preserve"> and to OPR at </t>
    </r>
    <r>
      <rPr>
        <u/>
        <sz val="11"/>
        <color theme="1"/>
        <rFont val="Arial"/>
        <family val="2"/>
      </rPr>
      <t>opr.apr@opr.ca.gov</t>
    </r>
    <r>
      <rPr>
        <sz val="11"/>
        <color theme="1"/>
        <rFont val="Arial"/>
        <family val="2"/>
      </rPr>
      <t>.  Please send the Excel workbook, not a scanned or PDF copy of the tables.</t>
    </r>
  </si>
  <si>
    <t>Jurisidiction Name</t>
  </si>
  <si>
    <t>Submittal Instructions</t>
  </si>
  <si>
    <t xml:space="preserve">General Information </t>
  </si>
  <si>
    <t>Please Start Here</t>
  </si>
  <si>
    <t>Y</t>
  </si>
  <si>
    <t>N</t>
  </si>
  <si>
    <t>ADU</t>
  </si>
  <si>
    <t>B18-03010</t>
  </si>
  <si>
    <t>BLD RESIDENTIAL</t>
  </si>
  <si>
    <t>5718-A HUNTINGTON AVE</t>
  </si>
  <si>
    <t>510141009</t>
  </si>
  <si>
    <t>B18-02677</t>
  </si>
  <si>
    <t>130-A 11TH ST</t>
  </si>
  <si>
    <t>540280015</t>
  </si>
  <si>
    <t>B18-01466</t>
  </si>
  <si>
    <t>112-A CHANSLOR AVE</t>
  </si>
  <si>
    <t>538350010</t>
  </si>
  <si>
    <t>B18-02884</t>
  </si>
  <si>
    <t>1416A VISALIA AVE</t>
  </si>
  <si>
    <t>530280009</t>
  </si>
  <si>
    <t>B18-02362</t>
  </si>
  <si>
    <t>5029A BARRETT AVE</t>
  </si>
  <si>
    <t>519210010</t>
  </si>
  <si>
    <t>B18-02899</t>
  </si>
  <si>
    <t>625A 13TH ST</t>
  </si>
  <si>
    <t>534161021</t>
  </si>
  <si>
    <t>B18-01016</t>
  </si>
  <si>
    <t>450A MOUNT ST</t>
  </si>
  <si>
    <t>519250005</t>
  </si>
  <si>
    <t>B18-00719</t>
  </si>
  <si>
    <t>2736A HUMPHREY AVENUE</t>
  </si>
  <si>
    <t>528030012</t>
  </si>
  <si>
    <t>B18-02251</t>
  </si>
  <si>
    <t>3106 A TULARE AVE</t>
  </si>
  <si>
    <t>B18-02352</t>
  </si>
  <si>
    <t>2736A CHANSLOR</t>
  </si>
  <si>
    <t>B18-02008</t>
  </si>
  <si>
    <t>5829 A PANAMA AVE</t>
  </si>
  <si>
    <t>510131020</t>
  </si>
  <si>
    <t>B18-02482</t>
  </si>
  <si>
    <t>769A KERN ST</t>
  </si>
  <si>
    <t>523072011</t>
  </si>
  <si>
    <t>B18-02232</t>
  </si>
  <si>
    <t>5116A FRESNO AVE</t>
  </si>
  <si>
    <t>510095002</t>
  </si>
  <si>
    <t>B17-03466</t>
  </si>
  <si>
    <t>2548-A MC BRYDE AVE</t>
  </si>
  <si>
    <t>528100012</t>
  </si>
  <si>
    <t>B18-02242</t>
  </si>
  <si>
    <t>244A S 12TH ST</t>
  </si>
  <si>
    <t>544120016</t>
  </si>
  <si>
    <t>B18-02459</t>
  </si>
  <si>
    <t>5520A GARVIN AVE</t>
  </si>
  <si>
    <t>B17-03685</t>
  </si>
  <si>
    <t>BLD COMMERCIAL</t>
  </si>
  <si>
    <t>4243A CENTER AVE</t>
  </si>
  <si>
    <t>513092004</t>
  </si>
  <si>
    <t>B17-03635</t>
  </si>
  <si>
    <t>345 S 36TH ST</t>
  </si>
  <si>
    <t>513153025</t>
  </si>
  <si>
    <t>B18-01236</t>
  </si>
  <si>
    <t>148A S 21ST ST</t>
  </si>
  <si>
    <t>544061001</t>
  </si>
  <si>
    <t>B18-01438</t>
  </si>
  <si>
    <t>2369A HUMPHREY AVE</t>
  </si>
  <si>
    <t>527190017</t>
  </si>
  <si>
    <t>B18-00742</t>
  </si>
  <si>
    <t>687A 5TH ST</t>
  </si>
  <si>
    <t>534113009</t>
  </si>
  <si>
    <t>B18-01894</t>
  </si>
  <si>
    <t>6112-A SUTTER AVE</t>
  </si>
  <si>
    <t>507180006</t>
  </si>
  <si>
    <t>B18-01569</t>
  </si>
  <si>
    <t>662A 33RD ST</t>
  </si>
  <si>
    <t>518180015</t>
  </si>
  <si>
    <t>B18-00728</t>
  </si>
  <si>
    <t>222A 2ND ST</t>
  </si>
  <si>
    <t>538190022</t>
  </si>
  <si>
    <t>B18-01475</t>
  </si>
  <si>
    <t>1519A HELLINGS AVE</t>
  </si>
  <si>
    <t>530180017</t>
  </si>
  <si>
    <t>B18-01555</t>
  </si>
  <si>
    <t>9 A NICHOLL AVE</t>
  </si>
  <si>
    <t>B18-00654</t>
  </si>
  <si>
    <t>411 ALAMO AVE</t>
  </si>
  <si>
    <t>561182028</t>
  </si>
  <si>
    <t>B18-01474</t>
  </si>
  <si>
    <t>3033-A BIRMINGHAM DR</t>
  </si>
  <si>
    <t>414281013</t>
  </si>
  <si>
    <t>B18-01207</t>
  </si>
  <si>
    <t>4596-A SANTA RITA RD</t>
  </si>
  <si>
    <t>431161014</t>
  </si>
  <si>
    <t>B18-01000</t>
  </si>
  <si>
    <t>2703-A LOWELL AVE</t>
  </si>
  <si>
    <t>527160015</t>
  </si>
  <si>
    <t>B18-00631</t>
  </si>
  <si>
    <t>239-A MURDOCK ST</t>
  </si>
  <si>
    <t>515350013</t>
  </si>
  <si>
    <t>B18-01184</t>
  </si>
  <si>
    <t>1409-A PENNSYLVANIA AVE</t>
  </si>
  <si>
    <t>529242012</t>
  </si>
  <si>
    <t>B18-00373</t>
  </si>
  <si>
    <t>379 S 50TH ST</t>
  </si>
  <si>
    <t>513317011</t>
  </si>
  <si>
    <t>B18-00786</t>
  </si>
  <si>
    <t>608A S 49TH ST</t>
  </si>
  <si>
    <t>513236015</t>
  </si>
  <si>
    <t>B18-00747</t>
  </si>
  <si>
    <t>651 11TH ST</t>
  </si>
  <si>
    <t>534171019</t>
  </si>
  <si>
    <t>B18-00233</t>
  </si>
  <si>
    <t>6101A PANAMA AVE</t>
  </si>
  <si>
    <t>510121024</t>
  </si>
  <si>
    <t>B18-00864</t>
  </si>
  <si>
    <t>5254 HEAVENLY RIDGE LN</t>
  </si>
  <si>
    <t>433352004</t>
  </si>
  <si>
    <t>B18-00830</t>
  </si>
  <si>
    <t>555A KEY BLVD</t>
  </si>
  <si>
    <t>519210005</t>
  </si>
  <si>
    <t>B18-00230</t>
  </si>
  <si>
    <t>662 SONOMA ST</t>
  </si>
  <si>
    <t>520131018</t>
  </si>
  <si>
    <t>B18-00889</t>
  </si>
  <si>
    <t>634A 4TH ST</t>
  </si>
  <si>
    <t>534211007</t>
  </si>
  <si>
    <t>B17-03118</t>
  </si>
  <si>
    <t>679 KERN ST</t>
  </si>
  <si>
    <t>519060010</t>
  </si>
  <si>
    <t>B18-00773</t>
  </si>
  <si>
    <t>2911 CARLSON BLVD</t>
  </si>
  <si>
    <t>510031012</t>
  </si>
  <si>
    <t>B17-02463</t>
  </si>
  <si>
    <t>2008 HOFFMAN BLVD</t>
  </si>
  <si>
    <t>560640025</t>
  </si>
  <si>
    <t>B18-00659</t>
  </si>
  <si>
    <t>470 A MC LAUGHLIN</t>
  </si>
  <si>
    <t>B17-02606</t>
  </si>
  <si>
    <t>738A VENTURA ST</t>
  </si>
  <si>
    <t>523054008</t>
  </si>
  <si>
    <t>B18-00128</t>
  </si>
  <si>
    <t>414 WILLARD AVE</t>
  </si>
  <si>
    <t>561202006</t>
  </si>
  <si>
    <t>SFD</t>
  </si>
  <si>
    <t>B18-01213</t>
  </si>
  <si>
    <t>BLDG RESIDENTIAL</t>
  </si>
  <si>
    <t>B18-02360</t>
  </si>
  <si>
    <t>B18-02027</t>
  </si>
  <si>
    <t>B18-01512</t>
  </si>
  <si>
    <t>B18-02432</t>
  </si>
  <si>
    <t>B18-01490</t>
  </si>
  <si>
    <t>B18-01424</t>
  </si>
  <si>
    <t>SFA</t>
  </si>
  <si>
    <t xml:space="preserve">B18-00232 </t>
  </si>
  <si>
    <t xml:space="preserve">MARINA WAY SOUTH </t>
  </si>
  <si>
    <t>B18-00232</t>
  </si>
  <si>
    <t>MARINA WAY SOUTH</t>
  </si>
  <si>
    <t>B18-00755</t>
  </si>
  <si>
    <t>B18-01048</t>
  </si>
  <si>
    <t>B18-00919</t>
  </si>
  <si>
    <t>B17-02123</t>
  </si>
  <si>
    <t>B17-02297</t>
  </si>
  <si>
    <t>B18-00243</t>
  </si>
  <si>
    <t>B18-00547</t>
  </si>
  <si>
    <t>LIHTC</t>
  </si>
  <si>
    <t>B16-02228</t>
  </si>
  <si>
    <t>THE TERRACES AT NEVIN AVE</t>
  </si>
  <si>
    <t>B16-02229</t>
  </si>
  <si>
    <r>
      <t>Demolished/Destroyed Units    Owner or Renter</t>
    </r>
    <r>
      <rPr>
        <b/>
        <vertAlign val="superscript"/>
        <sz val="10"/>
        <color theme="1"/>
        <rFont val="Arial"/>
        <family val="2"/>
      </rPr>
      <t xml:space="preserve">+ </t>
    </r>
  </si>
  <si>
    <r>
      <t>Demolished or Destroyed Units</t>
    </r>
    <r>
      <rPr>
        <b/>
        <vertAlign val="superscript"/>
        <sz val="10"/>
        <color theme="1"/>
        <rFont val="Arial"/>
        <family val="2"/>
      </rPr>
      <t>+</t>
    </r>
  </si>
  <si>
    <r>
      <t>Number of Demolished/Destroyed Units</t>
    </r>
    <r>
      <rPr>
        <b/>
        <vertAlign val="superscript"/>
        <sz val="10"/>
        <color theme="1"/>
        <rFont val="Arial"/>
        <family val="2"/>
      </rPr>
      <t>+</t>
    </r>
  </si>
  <si>
    <r>
      <t xml:space="preserve">Term of Affordability or Deed Restriction (years) </t>
    </r>
    <r>
      <rPr>
        <sz val="10"/>
        <color theme="1"/>
        <rFont val="Arial"/>
        <family val="2"/>
      </rPr>
      <t>(if affordable in perpetuity enter 1000)</t>
    </r>
    <r>
      <rPr>
        <b/>
        <vertAlign val="superscript"/>
        <sz val="10"/>
        <color theme="1"/>
        <rFont val="Arial"/>
        <family val="2"/>
      </rPr>
      <t xml:space="preserve">+ </t>
    </r>
  </si>
  <si>
    <t xml:space="preserve">For units affordable without financial assistance or deed restrictions, explain how the locality determined the units were affordable
(see instructions)
  </t>
  </si>
  <si>
    <t>Deed Restriction Type
(see instructions)</t>
  </si>
  <si>
    <t>Assistance Programs for Each Development         (see instructions)</t>
  </si>
  <si>
    <r>
      <t>Infill Units?
Y/N</t>
    </r>
    <r>
      <rPr>
        <b/>
        <vertAlign val="superscript"/>
        <sz val="10"/>
        <color theme="1"/>
        <rFont val="Arial"/>
        <family val="2"/>
      </rPr>
      <t>+</t>
    </r>
  </si>
  <si>
    <r>
      <t xml:space="preserve">Was Project    </t>
    </r>
    <r>
      <rPr>
        <b/>
        <u/>
        <sz val="10"/>
        <color theme="1"/>
        <rFont val="Arial"/>
        <family val="2"/>
      </rPr>
      <t>APPROVED</t>
    </r>
    <r>
      <rPr>
        <b/>
        <sz val="10"/>
        <color theme="1"/>
        <rFont val="Arial"/>
        <family val="2"/>
      </rPr>
      <t xml:space="preserve"> using GC 65913.4(b)?  
(SB 35 Streamlining)            Y/N</t>
    </r>
  </si>
  <si>
    <r>
      <t>How many of the units were Extremely Low Income?</t>
    </r>
    <r>
      <rPr>
        <b/>
        <vertAlign val="superscript"/>
        <sz val="10"/>
        <color theme="1"/>
        <rFont val="Arial"/>
        <family val="2"/>
      </rPr>
      <t>+</t>
    </r>
  </si>
  <si>
    <t># of  Units issued Certificates of Occupancy or other forms of readiness</t>
  </si>
  <si>
    <r>
      <t xml:space="preserve">Certificates of Occupancy or other forms of readiness          (see instructions)    </t>
    </r>
    <r>
      <rPr>
        <b/>
        <u/>
        <sz val="10"/>
        <color theme="1"/>
        <rFont val="Arial"/>
        <family val="2"/>
      </rPr>
      <t>Date Issued</t>
    </r>
  </si>
  <si>
    <t>Moderate- Income Non Deed Restricted</t>
  </si>
  <si>
    <t>Moderate- Income Deed Restricted</t>
  </si>
  <si>
    <t>Low- Income   Non Deed Restricted</t>
  </si>
  <si>
    <t>Low- Income Deed Restricted</t>
  </si>
  <si>
    <t>Very Low- Income   Non Deed Restricted</t>
  </si>
  <si>
    <t>Very Low- Income Deed Restricted</t>
  </si>
  <si>
    <t xml:space="preserve"># of Units Issued Building Permits </t>
  </si>
  <si>
    <r>
      <t xml:space="preserve">Building Permits </t>
    </r>
    <r>
      <rPr>
        <b/>
        <u/>
        <sz val="10"/>
        <color theme="1"/>
        <rFont val="Arial"/>
        <family val="2"/>
      </rPr>
      <t>Date Issued</t>
    </r>
  </si>
  <si>
    <t># of Units issued Entitlements</t>
  </si>
  <si>
    <r>
      <t xml:space="preserve">Entitlement
</t>
    </r>
    <r>
      <rPr>
        <b/>
        <u/>
        <sz val="10"/>
        <color theme="1"/>
        <rFont val="Arial"/>
        <family val="2"/>
      </rPr>
      <t>Date Approved</t>
    </r>
    <r>
      <rPr>
        <b/>
        <sz val="10"/>
        <color theme="1"/>
        <rFont val="Arial"/>
        <family val="2"/>
      </rPr>
      <t xml:space="preserve">
</t>
    </r>
  </si>
  <si>
    <r>
      <t xml:space="preserve">Unit Category               </t>
    </r>
    <r>
      <rPr>
        <sz val="10"/>
        <color theme="1"/>
        <rFont val="Arial"/>
        <family val="2"/>
      </rPr>
      <t>(SFA,SFD,2 to 4,5+,ADU,MH)</t>
    </r>
  </si>
  <si>
    <t>Demolished/Destroyed Units</t>
  </si>
  <si>
    <t>Term of Affordability or Deed Restriction</t>
  </si>
  <si>
    <t>Housing without Financial Assistance or Deed Restrictions</t>
  </si>
  <si>
    <t>Housing with Financial Assistance and/or Deed Restrictions</t>
  </si>
  <si>
    <t>Infill</t>
  </si>
  <si>
    <t>Affordability by Household Incomes - Certificates of Occupancy</t>
  </si>
  <si>
    <t>Affordability by Household Incomes - Building Permits</t>
  </si>
  <si>
    <t>Affordability by Household Incomes - Completed Entitlement</t>
  </si>
  <si>
    <t>Annual Building Activity Report Summary - New Construction, Entitled, Permits and Completed Units</t>
  </si>
  <si>
    <t>Table A2</t>
  </si>
  <si>
    <t>(Jan. 1 - Dec. 31)</t>
  </si>
  <si>
    <t>APN</t>
  </si>
  <si>
    <t>General Comments:</t>
  </si>
  <si>
    <t>Ongoing: Study by 12/31/16</t>
  </si>
  <si>
    <t xml:space="preserve">Study of housing access in the City to determine if any discrimination is occurring and ensure equal housing access for all groups. Develop a protocol to eliminate instances of discrimination where discovered, and coordinate with local organizations and representatives providing support to groups receiving unfair treatment in the pursuit of suitable housing.  </t>
  </si>
  <si>
    <t>71.- Housing Access and Discrimination Study</t>
  </si>
  <si>
    <t>Ongoing: Referrals upon request</t>
  </si>
  <si>
    <t xml:space="preserve">Continue to refer homeowners, tenants, and landlords to third-party organizations such as Bay Area Legal Aid, Community Housing and Development Corporation of North Richmond, and 211 Bay Area for assistance with issues such as foreclosures, landlord-tenant disputes, unlawful evictions, and housing discrimination. </t>
  </si>
  <si>
    <t>70.- Counseling Service Referrals for Foreclosures, Landlord-Tenant Disputes, Unlawful Evictions, and Housing Discrimination</t>
  </si>
  <si>
    <t>Ongoing: Study and recommendations by 10/31/2015</t>
  </si>
  <si>
    <t xml:space="preserve">Study rent control ordinances in California, evaluate their effectiveness, and identify opportunities and tradeoffs to establishing rent control in Richmond. As part of the study, identify potential  funding sources for rent control/ review board, review administration and legal requirements, and identify the necessary steps for timely implementation. </t>
  </si>
  <si>
    <t>69.- Rent Control Ordinance Study</t>
  </si>
  <si>
    <t>Ongoing: Recommendations and draft ordinance by 5/31/2015</t>
  </si>
  <si>
    <t xml:space="preserve">Analyze the effectiveness of the City’s existing just cause for eviction ordinance applying to tenants in foreclosed properties. Study other just cause for eviction ordinances in California and evaluate whether to expand the City’s ordinance so that it applies to all rental properties. The study should examine cities with both just cause for eviction protections and rent control ordinances and cities with just cause for eviction protections and no rent control ordinance. Consider recommending amendments to Richmond’s ordinance based on the study’s findings and input from the community and rental property owners. </t>
  </si>
  <si>
    <t>68.- Expansion of Just Cause for Eviction Ordinance</t>
  </si>
  <si>
    <t>Ongoing</t>
  </si>
  <si>
    <t>67.- Enforcement of Just Cause for Eviction Ordinance</t>
  </si>
  <si>
    <t>Ongoing: 1) 10,500 unit inspections by 12/31/16; 2) 10,500 tenant eligibility re-examinations by 12/31/16; and 3) Timely NOFA responses</t>
  </si>
  <si>
    <t>Continue to administer the City’s Section 8 Housing Choice Voucher Program and maximize the program’s utilization. Continue monitoring key program performance indicators such as attrition rates, fail-to-lease ratios, and waitlist size. Continue to work with local affordable housing developers to provide project-based vouchers. Respond to any future Notices of Funding Availability (NOFA) and apply for more vouchers. Provide program information as part of the Online Housing Resource Center.</t>
  </si>
  <si>
    <t>66.- Housing Choice Voucher Program</t>
  </si>
  <si>
    <t>Ongoing: Engage organizations by 12/31/16</t>
  </si>
  <si>
    <t>Support nonprofit organizations seeking funding sources for the establishment and operation of emergency, transitional, and supportive housing. Help secure financing that is periodically available under federal programs such as the Emergency Housing and Assistance Program (EHAP) and the Emergency Shelter Grant Program (ESG).</t>
  </si>
  <si>
    <t>65.- Funding for Emergency, Transitional and Supportive Housing</t>
  </si>
  <si>
    <t>Participate in the Contra Costa HOME Consortium and the Contra Costa Interagency Council on Homelessness (CCICH) to identify and respond to the needs of homeless individuals and families in Richmond and surrounding communities. Prioritize implementation of the strategies and actions identified in the Consortium’s Consolidated Plan and the CCICH 10-Year Homeless Plan.</t>
  </si>
  <si>
    <t>64.- Homelessness Coordination Efforts</t>
  </si>
  <si>
    <t>Ongoing: Develop incentives in coordination with Zoning Ordinance Update in 2016</t>
  </si>
  <si>
    <t>Provide incentives for extremely low, very low, low, and moderate income residential developments that include units with four or more bedrooms. Potential incentives include financial assistance, density bonuses, development impact fee waivers or deferrals, and expedited review.</t>
  </si>
  <si>
    <t>63.- Large-Family Housing Incentives</t>
  </si>
  <si>
    <t>Support and participate in the Mortgage Credit Certificate (MCC) Tax Credit Program administered by the Contra Costa County Department of Conservation and Development and make program information readily available through the Online Housing Resource Center. Also provide information about first-time homebuyer programs administered by local nonprofits such as Community Housing Development Corporation (CHDC).</t>
  </si>
  <si>
    <t>62.- Mortgage Credit Certificate Tax Credit Program</t>
  </si>
  <si>
    <t>Ongoing: List and link to resources on City website by 12/31/16</t>
  </si>
  <si>
    <t>Develop and maintain a comprehensive list of childcare services that are available in Richmond and make it readily available through the Online Housing Resource Center.</t>
  </si>
  <si>
    <t>61.- List of Child Daycare Services in Richmond</t>
  </si>
  <si>
    <t>As part of the Zoning Ordinance update, which was adopted by City Council on November 15, 2016, the City established density bonuses for developments with an on-site childcare facility that meet the household income requirements. For these developments, the City will grant either 1) an additional density bonus that is an amount of square feet of residential space that is equal to the amount of square feet in the child care facility; or 2) An additional concession or incentive that contributes significantly to the economic feasibility of the construction of the child care facility.</t>
  </si>
  <si>
    <t>Ongoing: Develop recommendations by 12/31/16. Consider incentives as part of Zoning Ordinance Update in 2016</t>
  </si>
  <si>
    <t>Identify potential incentives for development projects that make a commitment to provide on-site child daycare services for residents and employees.</t>
  </si>
  <si>
    <t>60.- On-Site Child Daycare Services</t>
  </si>
  <si>
    <t>As part of the Zoning Ordinance update, which was adopted by City Council on November 15, 2016, the City established waiver procedures to comply with the federal Fair Housing Act, the Americans with Disabilities Act, the Religious Land Use and Institutionalized Persons Act, and the California Fair Employment and Housing Act to provide reasonable accommodation for protected uses and for persons with disabilities seeking fair access to housing through a waiver of the City's zoning regulations.</t>
  </si>
  <si>
    <t>Ongoing: Develop Ordinance in coordination with the comprehensive Zoning Ordinance Update in 2016</t>
  </si>
  <si>
    <t>Develop a reasonable accommodation ordinance using the State HCD Model Ordinance for Providing Reasonable Accommodation under Federal and State Fair Housing Laws. Having a codified standard procedure for reasonable accommodation requests will facilitate uniform and timely reviews.</t>
  </si>
  <si>
    <t>59.- Reasonable Accommodation Ordinance</t>
  </si>
  <si>
    <t xml:space="preserve">The Building Regulations Division continues to review all building permit applications for compliance with the State’s Accessibility requirements.  In addition, all public meetings comply with the State’s ADA requirements.  </t>
  </si>
  <si>
    <t>Continue to enforce State accessibility and adaptability standards.</t>
  </si>
  <si>
    <t>58.- Enforcement of ADA Requirements</t>
  </si>
  <si>
    <t>As part of the Zoning Ordinance update, which was adopted by City Council on November 15, 2016, the City established additional concessions for low income households accessible to persons with disabilities. A developer is allowed up to three concessions where at least 20% of total units are for low income households and accessible to persons with disabilities, or at least 15% of total units are for very low income households and accessible to persons with disabilities, or at least 10% of total units are for extremely low income households and accessible to persons with disabilities.</t>
  </si>
  <si>
    <t>Ongoing: Incentives by 12/31/16</t>
  </si>
  <si>
    <t>Provide incentives for residential developments that make 15 percent or more of their total units accessible to persons with disabilities. Potential incentives include financial assistance, density bonuses, increased height limits, reduced parking requirements, development impact fee waivers or deferrals, and expedited review.</t>
  </si>
  <si>
    <t>57.- Accessible Housing Incentives</t>
  </si>
  <si>
    <t xml:space="preserve">Due to staffing constraints, this program has not been implemented.  </t>
  </si>
  <si>
    <t>Ongoing: List available on City website by 12/31/16</t>
  </si>
  <si>
    <t>Develop and maintain a comprehensive list of senior housing projects in Richmond and make it readily available to residents through the Online Housing Resource Center</t>
  </si>
  <si>
    <t>56.- List of Senior Housing in Richmond</t>
  </si>
  <si>
    <t xml:space="preserve">As part of the Zoning Ordinance update, which was adopted by City Council on November 15, 2016, the City established incentives for senior housing developments with income restrictions (extremely low income, very low income, and low income). For these developments, a developer may be entitled up to a 35% density bonus and three additional concessions/incentives if they meet requirements for a minimum percentage of units for extremely low income, very low income, and low income senior housing units. </t>
  </si>
  <si>
    <t>Provide incentives for senior housing developments that provide a percentage of their total units at rents or prices affordable to extremely low, very low, low and moderate-income seniors. Potential incentives include financial assistance, density bonuses, increased height limits, reduced parking requirements, development fee waivers or deferrals, and expedited review.</t>
  </si>
  <si>
    <t>55.- Senior Housing Incentives</t>
  </si>
  <si>
    <t>As part of the Zoning Ordinance update, which was adopted by City Council on November 15, 2016, the City established an Inclusionary Housing Article (Article 15.04.603) to achieve a balanced community with housing available for households of a range of income levels. Any discretionary approval for a new residential development project of ten or more units shall have conditions attached that will ensure compliance with the provisions of the Article.</t>
  </si>
  <si>
    <t>Work with nonprofit and for profit housing developers to encourage mixed-income housing developments</t>
  </si>
  <si>
    <t>54.- Balanced Housing Development</t>
  </si>
  <si>
    <t>Ongoing: Implement as part of comprehensive Zoning Ordinance Update in 2016</t>
  </si>
  <si>
    <t>Ensure sufficient higher density residential land feasible for affordable housing development is available throughout the City. The City will consider local parking demand in areas with potential for higher density residential and mixed-use development, and develop parking demand management measures to ensure the efficient use of land for parking.</t>
  </si>
  <si>
    <t>53.- Higher Density Residential Land</t>
  </si>
  <si>
    <t>Require property owners to comply with state and federal requirements for site remediation as a condition for approving redevelopment on contaminated sites. In collaboration with other government agencies, utilize the Department of Toxic Substance Control (DTSC) Cortesie List to prioritize the remediation of city and non-city-owned property to protect human and environmental health. Seek state and federal funds to implement the necessary level of clean-up.</t>
  </si>
  <si>
    <t>52.- Site Remediation</t>
  </si>
  <si>
    <t>Seek funding for foreclosure loan fund program which would allow residents to buy their homes back as a way of saving their homes from foreclosure. Study the City of Oakland and Community Housing Development Corporation’s programs as potential models.</t>
  </si>
  <si>
    <t>51.- Foreclosure Loan Fund</t>
  </si>
  <si>
    <t>Ongoing: Assistance commensurate with demand and funding</t>
  </si>
  <si>
    <t>Continue to provide the City’s Project Real Program based on funding availability for the program. Project REAL offers free in-home lead paint testing and remediation services to low-income families living in Richmond’s Iron Triangle, Santa Fe, and North Richmond neighborhoods. To be eligible for the program, homes must have been constructed before 1978 and at least one child under the age of six must live in or visit the home frequently. The program also offers free blood lead testing for children under the age of six.</t>
  </si>
  <si>
    <t>50.- Richmond Effort to Abate Lead (Project Real)</t>
  </si>
  <si>
    <t>Continue providing the City's Emergency Loan Program based on funding availability for the program. The Emergency Loan Program offers low interest loans to homeowners with poor credit and in need of emergency home repairs. The maximum loan amount is $15,000 and interest rates range from zero to three percent.</t>
  </si>
  <si>
    <t>49.- Emergency Loan Program</t>
  </si>
  <si>
    <t>Identify, acquire, rehabilitate and sell dilapidated, abandoned, vacant and foreclosed housing stock to stabilize neighborhoods and create clean, safe and decent housing and provide opportunities for first time homebuyers.</t>
  </si>
  <si>
    <t>48.- Richmond Housing Rehabilitation Loan Program</t>
  </si>
  <si>
    <t>Continue providing the City’s Rental Rehabilitation Loan Program (RRLP) based on funding availability for the program. The RRLP provides landlords with no-interest loans to upgrade substandard rental housing units for low-income tenants. The program requires landlords to provide a 50 percent match in funds. No minimum monthly payment is required, but program loans must be paid in full within ten years.</t>
  </si>
  <si>
    <t>47.- Rental Rehabilitation Loan Program</t>
  </si>
  <si>
    <t>Ongoing: Full utilization of program's annual budget allocation</t>
  </si>
  <si>
    <t>46.- Sanitary Sewer Lateral Grant Program</t>
  </si>
  <si>
    <t>Ongoing: Data in APRs</t>
  </si>
  <si>
    <t>Begin utilizing Mills Act contract agreements to allow qualifying property owners to receive a potential property tax reduction and use the savings to assist with the rehabilitation, restoration, and maintenance of residential buildings designated as historic resources. Include annual Mills Act contract activity as part of the Housing Element’s Annual Progress Report (APR).</t>
  </si>
  <si>
    <t>45.- Mills Act Historical Property Contracts</t>
  </si>
  <si>
    <t>Continue providing the City’s Home Improvement Loan Program (HILP) based on funding availability for the program. The HILP offers low interest loans to low-income homeowners for certain home improvement projects. The maximum home improvement loan amount is currently $35,000 and interest rates range from zero to three percent over a 15-year term.</t>
  </si>
  <si>
    <t>44.- Home Improvement Loan Program</t>
  </si>
  <si>
    <t>Ongoing: 1) Recommendations by 12/31/16; and 2) Draft Ordinance by 12/31/17</t>
  </si>
  <si>
    <t>Study soft-story building ordinances in California to learn about effective practices being used to incentivize the seismic retrofitting of hazardous multi-story buildings. Consider adopting a soft-story ordinance based on the study’s findings and input from the community and landlords.</t>
  </si>
  <si>
    <t>43.- Soft-Story Building Ordinance</t>
  </si>
  <si>
    <t>Continue to maintain the City’s inventory of multi-story buildings with potential earthquake hazards and consider making it readily available to property owners and residents to raise awareness and encourage voluntary health and safety retrofits.</t>
  </si>
  <si>
    <t>42.- Soft-Story Building Inventory</t>
  </si>
  <si>
    <t>Continue to implement the City’s Residential Rental Inspection Program (RRIP), which requires regular, periodic inspections for property owners of three or more residential rental units. The RRIP exempts units subsidized by the City of Richmond and federal or state government. Newly constructed units are also exempted, but only for a period of five years from the date of
construction.</t>
  </si>
  <si>
    <t>41.- Residential Rental Inspection Program</t>
  </si>
  <si>
    <t>Ongoing: Code enforcement data in APRs</t>
  </si>
  <si>
    <t>Continue to address foreclosures, substandard housing conditions, and neighborhood blight through aggressive code enforcement. Consider increasing current staffing levels to expand proactive code enforcement efforts in residential neighborhoods, especially in Central and North Richmond. Ensure that foreclosed properties are being properly maintained and fine lenders who do not address code enforcement issues promptly. As part of the Housing Element’s Annual Progress Report (APR), include the total number of code enforcement cases opened for foreclosures, substandard housing conditions, and neighborhood blight. Also include the total amount of fines collected for these types of cases in the APR.</t>
  </si>
  <si>
    <t>40.- Code Enforcement for Residential Neighborhoods</t>
  </si>
  <si>
    <t>Ongoing: Outreach materials by 12/31/2016</t>
  </si>
  <si>
    <t>Consider adopting an ordinance that would require the registration of vacant foreclosed properties to protect residential and commercial areas from blight. Study the City of Los Angeles and City of Oakland ordinances as potential models.</t>
  </si>
  <si>
    <t>39.- Vacant Residential Property Ordinance</t>
  </si>
  <si>
    <t>Ongoing: One public workshop per quarter</t>
  </si>
  <si>
    <t>In partnership with community-based and non-profit organizations, hold a quarterly bilingual workshop to educate residents about various local housing issues and available resources. Together with community-based and non-profit organizations, seek funding for community outreach workers to reach homeowners and tenants at risk of losing their homes to foreclosure.</t>
  </si>
  <si>
    <t>38.- Housing Education Workshops and Outreach</t>
  </si>
  <si>
    <t>Ongoing: Updated website and point of contact by 12/31/16</t>
  </si>
  <si>
    <t>Continue providing comprehensive information and guidance on the City’s website for residents facing foreclosure and those seeking assistance in areas such as home purchases, housing beautification, rehabilitation and seismic retrofits, energy conservation improvements, and locating special needs housing. Identify staff in the Housing and Community Development Department who can provide information about the National Mortgage Settlement Act and the State of California’s Foreclosure Reform and Homeowner’s Bill of Rights laws (SB 1137 and AB 2314).</t>
  </si>
  <si>
    <t>37.- Online Housing Resource Center</t>
  </si>
  <si>
    <t xml:space="preserve">Provide technical assistance to organizations interested in purchasing and maintaining subsidized affordable housing units should property owners express interest in converting them to market rate. Provide education and technical assistance to tenants of units being converted to market rate uses. </t>
  </si>
  <si>
    <t>36.- Assistance for At-Risk Affordable Housing Units</t>
  </si>
  <si>
    <t>Ongoing: At-risk data in APRs</t>
  </si>
  <si>
    <t xml:space="preserve">Establish a monitoring program for at-risk housing units in Richmond. As part of the monitoring program, check the conversion risk status on an annual basis and include the information as part of the Housing Element Annual Progress Report (APR). </t>
  </si>
  <si>
    <t>35.- Monitoring Program for At-Risk Affordable Housing Units</t>
  </si>
  <si>
    <t>Ongoing: Modernize remaining public housing units by 12/31/16</t>
  </si>
  <si>
    <t>34.- Conventional Public Housing Program</t>
  </si>
  <si>
    <t xml:space="preserve">The City will continue to improve the energy efficiency of households by partnering with the following initiatives and leveraged funding sources: 1) Leverage funding from the Environmental and Community Investment Agreement to provide incentives to property owners; 2) Develop enhanced building codes and policies through a grant-funded partnership with the California Energy Commission; 3) Partner with the East Bay Energy Watch to perform no-cost Green House Calls for residents; 4) Provide financing tools such as Property Assessed Clean Energy (PACE) for water and energy efficiency, solar, and seismic upgrades; and 5) Solarize affordable housing at no-cost to property owners with State funding through a partnership with GRID Alternatives.  </t>
  </si>
  <si>
    <t xml:space="preserve">Continue to refer property owners to third-party organizations that provide energy programs like PG&amp;E’s Low Income Energy Savings Assistance Program and Contra Costa County’s Weatherization Program. Continue to seek funding for innovative City-sponsored programs like the Richmond Recovery Rebate for Energy Upgrade California, Richmond Recovery Rebate for Solar, and Green Energy Training Services (GETS).
</t>
  </si>
  <si>
    <t>33.- Energy Program Referrals and Funding</t>
  </si>
  <si>
    <t>Study how other jurisdictions in California have expanded the scope and applicability of the CAL Green Code and consider recommending an ordinance based on this study’s findings and input from the community and residential development community.</t>
  </si>
  <si>
    <t>32.- Expansion of California Green Building Standards</t>
  </si>
  <si>
    <t>Continue to enforce the State of California’s Green Building Standards (CAL Green Code), which is intended to reduce construction waste, make buildings more efficient in the use of materials and energy, and reduce environmental impacts during and after construction.</t>
  </si>
  <si>
    <t>31.- California Green Building Standards</t>
  </si>
  <si>
    <t>The City continues to implement its Historic Structures Code for all minor and major alteration permit applications to ensure consistency with the US Secretary of the Interior's Standards for the Treatment of Historic Properties. Additionally, as part of the Zoning Ordinance update, which was adopted by City Council on November 15, 2016, the City codified the Historic Structures Code within the Zoning Ordinance in Article 15.04.303. This Article includes procedures for establishing Historic Districts and Landmarks, obtaining demolition permits, maintenance and upkeep of historic properties, and information on establishing Mills Act Contracts.</t>
  </si>
  <si>
    <t>Ongoing: Recommendations by 12/31/2016</t>
  </si>
  <si>
    <t>Protect Richmond’s historic resources and districts by continuing to implement the City’s Historic Structures Code. The Code requires that exterior modifications and demolitions of historic resources be evaluated for consistency with the US Secretary of the Interior’s Standards for the Treatment of Historic Properties. Amend the Code to streamline the review process. Ensure that demolitions do not result in a new source of neighborhood blight.</t>
  </si>
  <si>
    <t>30.- Historic Structures Code</t>
  </si>
  <si>
    <t>As part of the Zoning Ordinance update, which was adopted by City Council on November 15, 2016, the City established landscaped standards for all required front and side yard setbacks. Additionally, it established maximum amount of paving (impervious surface) requirements in street-facing yards, to 50 percent of the required yard.</t>
  </si>
  <si>
    <t>As part of the comprehensive Zoning Ordinance update, establish minimum landscaping and maximum concrete coverage requirements.</t>
  </si>
  <si>
    <t>29.-Front Yard Requirements</t>
  </si>
  <si>
    <t>Reinforce and enhance the architectural character of Richmond residential neighborhoods by continuing to implement the City’s Residential Design Guidelines for Additions to Heritage Homes.</t>
  </si>
  <si>
    <t>28.- Residential Design Guidelines for Additions to Heritage Homes</t>
  </si>
  <si>
    <t>As part of the Form-Based Code (FBC) for Macdonald Avenue, 23rd Street, and portions of San Pablo Avenue and the surrounding areas, establish design guidelines and development standards to ensure that near and long-term development and capital improvement projects substantially improve the quality of life for Richmond residents.</t>
  </si>
  <si>
    <t>27.- Design Guidelines for Quality Housing</t>
  </si>
  <si>
    <t>Continue to require residential developers to pay all applicable development impact fees to ensure that existing public infrastructure, services, and amenities are maintained and upgraded to adequately meet the needs of a growing city.</t>
  </si>
  <si>
    <t>26.- Development Impact Fees</t>
  </si>
  <si>
    <t>Ongoing: 1) Study by 12/31/16; and 2) Recommendations by 12/31/17</t>
  </si>
  <si>
    <t xml:space="preserve">Study existing shared-equity programs in California and determine whether it is feasible to establish a shared-equity program in Richmond as a way of providing more affordable housing. </t>
  </si>
  <si>
    <t>25.- Shared Equity Program Study</t>
  </si>
  <si>
    <t>Continue to aggressively compete for affordable housing funds provided by state and federal agencies such as HUD, U.S. Environmental Protection Agency (EPA), and the State HCD. Specifically target funding available for persons with special needs and disabilities.</t>
  </si>
  <si>
    <t>24.- State and Federal Housing Funds</t>
  </si>
  <si>
    <t>Utilize resources in the City’s Low and Moderate Income Housing Assets Fund (Low-Mod Fund) to continue providing affordable housing in Richmond. The Low Mod Fund was established by the City of Richmond as Successor Agency to the former Redevelopment Agency to allow for the transfer of agency assets prior to the dissolution of redevelopment agencies in California. Assets in the Low-Mod Fund include real and personal property, bond proceeds, and rent payments.</t>
  </si>
  <si>
    <t>23.- Low Moderate Income Housing Assets Fund</t>
  </si>
  <si>
    <t>The City has established on-call planning and building permit plan check services to assist with expedited review of projects when requested and fees are paid for.</t>
  </si>
  <si>
    <t xml:space="preserve">Ongoing: Develop recommendations by 12/31/16. </t>
  </si>
  <si>
    <t xml:space="preserve">Consider establishing expedited review fees for all residential development projects and providing free expedited review for projects committing to levels for certification under recognized third-party rating systems such as Build-it-Green and LEED.
</t>
  </si>
  <si>
    <t>22.- Fees for Expedited Review</t>
  </si>
  <si>
    <t>The City's consultant for the zoning update conducted stakeholder interviews in July 2015, which included housing developers, to identify improvements to streamline the cities developments and permitting process. The input provided informed the development of capitalized an Issues and Options Paper that was presented to the Planning Commission in February 2016.</t>
  </si>
  <si>
    <t>Ongoing: Continue to administer interviews as part of close out process</t>
  </si>
  <si>
    <t>Conduct interviews with representatives from the residential development community to identify different methods to streamline the City’s development review and permitting process and while continuing to ensure high-quality and well-designed development.</t>
  </si>
  <si>
    <t>21.- Housing Developer Interviews</t>
  </si>
  <si>
    <t>As part of the Zoning Ordinance update, which was adopted by City Council on November 15, 2016, the City expanded ministerial approvals and administrative reviews for several types of residential projects. For instance, unattached accessory dwelling units now only require ministerial approvals (Zoning Compliance review) and attached accessory dwelling units require minor design review (administrative review).</t>
  </si>
  <si>
    <t>As part of the comprehensive Zoning Ordinance update, consider expanding the types of residential projects eligible for ministerial approval and administrative review.</t>
  </si>
  <si>
    <t>20.- Expanded Ministerial Approvals and Administrative Reviews</t>
  </si>
  <si>
    <t>Ongoing: Develop and administer survey by 12/31/16</t>
  </si>
  <si>
    <t xml:space="preserve">Continue to operate the City’s One-Stop Permit Center and develop a customer survey to identify potential improvements that would enhance customer service. </t>
  </si>
  <si>
    <t>19.- One-Stop Permit Center</t>
  </si>
  <si>
    <t xml:space="preserve">As part of the Zoning Ordinance update, which was adopted by City Council on November 15, 2016, the City included development standards for small lot single unit developments, bungalow court, and townhouse development types.  The Zoning Ordinance allows opportunities to increase the supply of smaller dwelling units and rental housing units in the City by allowing the creation of subdivisions with smaller lots and dwellings, while establishing design and development standards to ensure consistency with the character of existing neighborhoods.   </t>
  </si>
  <si>
    <t>Identify alternative housing types, such as "Tiny Housing" and compact lot development, study approaches successfully implemented in other jurisdictions, and amend zoning regulations and development standards to accommodate these housing types consistent with the community's needs and the quality and character of existing neighborhoods.</t>
  </si>
  <si>
    <t>18.- Alternative Housing Types</t>
  </si>
  <si>
    <t xml:space="preserve">The City Council adopted a Resolution directing staff to integrate the draft Richmond Livable Corridors Form-Based Code into the Zoning and Subdivisions Regulations Update. Staff will take the Form-Based Code to the City Council for adoption and integration into the Zoning and Subdivision Regulations in 2017. The draft Form-Based Code has reduced parking requirements, including for affordable housing projects. Parking requirements for accessory dwelling units have also been eliminated under certain circumstances. Guidelines for garage conversions will be included as part of the clean up changes to the recently adopted Zoning and Subdivision Regulations, which will be reviewed by the City Council later this year. </t>
  </si>
  <si>
    <t>As part of the Form-Based Code for Macdonald Avenue, 23rd Street, and portions of San Pablo Avenue and the surrounding areas, consider reducing covered parking requirements and establishing design guidelines to facilitate garage conversions. Ensure that conversions do not deteriorate the architectural character of heritage homes in Richmond's older residential neighborhoods.</t>
  </si>
  <si>
    <t>17.- Garage Conversions</t>
  </si>
  <si>
    <t>As part of the Zoning Ordinance update, which was adopted by City Council on November 15, 2016, the City revised its regulations regarding accessory dwelling units in response to AB 2299 and SB 1069. Under the current Zoning Ordinance, approval of an accessory dwelling unit now requires ministerial, nondiscretionary approval. The current Zoning Ordinance also includes the elimination of the parking requirement for accessory dwelling units under certain circumstances, such as proximity to transit.</t>
  </si>
  <si>
    <t>Ongoing: Zoning Ordinance amendments to comply with State housing law governing second dwelling units as part of comprehensive Zoning Ordinance Update in 2016.</t>
  </si>
  <si>
    <t>Continue to facilitate the production of second dwelling units throughout Richmond's residential neighborhoods and amend the Zoning Ordinance to ensure compliance with State housing law.</t>
  </si>
  <si>
    <t>16.- Second Dwelling Unit Production</t>
  </si>
  <si>
    <t>An initial inventory was prepared. It identified 4 SRO buildings, totaling 98 units.  It is anticipated that through the rent program registration, this number may increase.</t>
  </si>
  <si>
    <t>Ongoing: Inventory by 12/31/16</t>
  </si>
  <si>
    <t>Develop an inventory of existing single-room occupancy units in Richmond. Identify funding sources to provide financial assistance for the preservation of existing SROs.</t>
  </si>
  <si>
    <t>15.- Single Room Occupancy Unit Inventory</t>
  </si>
  <si>
    <t>The City Council adopted a Resolution directing staff to integrate the draft Richmond Livable Corridors Form-Based Code into the Zoning and Subdivisions Regulations Update. Staff will take the Form-Based Code to the City Council for adoption and integration into the Zoning and Subdivision Regulations in  2017. The Form-Based Code includes incentives for mixed-use housing projects, such as increased building height for affordable housing developments. Additionally, the Form-Based Code allows for a variety of residential and mixed use building types and products.</t>
  </si>
  <si>
    <t>As part of the Form-Based Code for Macdonald Avenue, 23rd Street, and portions of San Pablo Avenue and the surrounding areas, facilitate and provide incentives for mixed-use housing over retail development and a variety of other housing types and products such as duplexes, triplexes, large apartment buildings, condos, cooperative housing, SROs, assisted living facilities, and manufactured or modular housing.</t>
  </si>
  <si>
    <t>14.- Variety of Housing Types</t>
  </si>
  <si>
    <t>The recently adopted Zoning Ordinance contains several incentives for projects that include housing for moderate income, low income, very low income, extremely low income and senior households. Article 15.04.602 of the Richmond Zoning Ordinance (Affordable Housing Article) contains density bonuses by level of affordability and percentage of units that are affordable. In addition to density bonuses, Article 15.04.602 instructs the City to grant incentives or concessions to a developer that seeks to and agrees to construct affordable housing, as requested, that may include a reduction in the development standards, such as setbacks, minimum lot sizes, common/private open space requirements, on-site parking standards, and increased building height and lot coverage. Other incentives include expedited processing of development applications and concessions that result in identifiable cost reductions.</t>
  </si>
  <si>
    <t>Ongoing: Incentives by 12/31/17</t>
  </si>
  <si>
    <t>Provide incentives for affordable housing developments that greatly exceed the City's Inclusionary Housing Ordinance requirements for very low, low and moderate-income households. Potential incentives include financial assistance, density bonuses, increased height limits, reduced parking requirements, development impact fee waivers or deferrals, and expedited review.</t>
  </si>
  <si>
    <t>13.- Affordable Housing Incentives</t>
  </si>
  <si>
    <t>Ongoing: 1) identify potential funding sources by 12/31/2016; and 2) Study and make recommendation by 12/31/17</t>
  </si>
  <si>
    <t>Study existing community land trust programs in California and determine whether it is feasible to establish such a program in Richmond as a way of providing permanently affordable housing.</t>
  </si>
  <si>
    <t>12.- Community Land Trust Study</t>
  </si>
  <si>
    <t>Continue to monitor the effectiveness of the City's Inclusionary Housing Ordinance by including the following annual data as part of the Housing Element's Annual Progress Report (APR): Amount of inclusionary housing in-lieu fees collected; balance of the inclusionary housing fee account; and expenditures made with funds from the inclusionary housing fee account.</t>
  </si>
  <si>
    <t>11.- Inclusionary Housing Ordinance Performance</t>
  </si>
  <si>
    <t>Ongoing: 1) Study by 12/31/2016; 2) Conduct outreach and make recommendations concurrent with Zoning Ordinance Update in 2016</t>
  </si>
  <si>
    <t>Study other inclusionary housing ordinances in the Bay Area to learn about effective practices being used to provide affordable housing, especially housing for extremely-low, very-low and low-income households. Consider recommending amendments to Richmond's inclusionary housing ordinance based on the study's findings and input from the community and residential developers.</t>
  </si>
  <si>
    <t>10.- Inclusionary Housing Ordinance Study</t>
  </si>
  <si>
    <t>Ongoing: Examine impacts within 3 months of final court rulings</t>
  </si>
  <si>
    <t>Continue to implement the City's Inclusionary Housing Ordinance and examine recent court rulings that may affect its implementation and effectiveness.</t>
  </si>
  <si>
    <t>9.- Inclusionary Housing Ordinance</t>
  </si>
  <si>
    <t>Ongoing: 1) Host workshops annually; 2) Develop strategy and recommendations by 6/30/2017</t>
  </si>
  <si>
    <t>Hold an annual workshop to educate the private and non-profit development community about mixed-use housing development opportunities and incentives in Richmond, especially in its Form-Based Code and Priority Development Areas.</t>
  </si>
  <si>
    <t>8.- Residential Sites Marketing</t>
  </si>
  <si>
    <t>Ongoing: 1) Annual updates; 2) User-friendly inventory by 12/31/16</t>
  </si>
  <si>
    <t>Continue to maintain and regularly update the City's Residential Sites Inventory as existing, vacant and underutilized sites are developed over time.</t>
  </si>
  <si>
    <t>7.- Residential Sites Inventory</t>
  </si>
  <si>
    <t>The City Council approved the Richmond Bay Specific Plan (RBSP) in December 2016, which focuses on the development of an approximate 320-acre area that encompasses a large portion of the South Richmond Priority Development Area (SRPDA). The RBSP included a General Plan Amendment to allow residential development, increasing the City's capacity to meet its RHNA.</t>
  </si>
  <si>
    <t>Approve only those projects and general plan and zoning map amendments that do not result in an overall loss of the City's capacity to meet its Regional Housing Needs Allocation (RHNA) numbers for the current planning period.</t>
  </si>
  <si>
    <t>6.- No Net Loss of Residential Capacity</t>
  </si>
  <si>
    <t xml:space="preserve">As part of the Zoning Ordinance update, which was adopted by City Council on November 15, 2016, the City revised its development standards to include minimum residential density requirements for multifamily residential districts and mixed-use districts. Additionally, all single-family residential districts have maximum floor area ratios, and single-family and multi-family districts have maximum lot coverage standards. Multi-family districts also have minimum open space requirements. </t>
  </si>
  <si>
    <t>Ongoing: Complete as part of comprehensive Zoning Ordinance Update in 2016</t>
  </si>
  <si>
    <t>As part of the comprehensive zoning ordinance update, establish minimum residential density requirements for all residential zoning districts and consider establishing floor-to-area ratio and maximum lot coverage provisions for single family neighborhoods to preserve community character.</t>
  </si>
  <si>
    <t>5.- Minimum Housing Densities</t>
  </si>
  <si>
    <t>Ongoing: Amendments within three months of changes to State housing law</t>
  </si>
  <si>
    <t>Continually monitor changes in State housing law by subscribing to the State HCD publications. Amend the City's plans and regulations to ensure compliance with State housing law.</t>
  </si>
  <si>
    <t>4.- Compliance with Changes in State Housing Law</t>
  </si>
  <si>
    <t>Ongoing: Develop recommendations for findings of consistency with other master planning documents as part of the comprehensive Zoning Ordinance Update in 2016</t>
  </si>
  <si>
    <t>Continue to require a written finding of consistency with the General Plan goals and policies prior to approving discretionary permits for residential development projects. Consider recommending Zoning Ordinance amendments to also require written findings of consistency with the City's other master planning documents such as the Pedestrian Plan, Bicycle Master Plan, and Parks Master Plan.</t>
  </si>
  <si>
    <t>3.- Findings of Consistency</t>
  </si>
  <si>
    <t>Ongoing: 1) APRs to Cal HCD by April 1 of each Calendar Year; and 2) APRs to HECG, Planning Commission, and City Council by June 1st of each Calendar Year</t>
  </si>
  <si>
    <t>Utilize the forms and definitions adopted by the State HCD to prepare Annual Progress Reports (APR) on the ongoing implementation of the City's Housing Element Programs.</t>
  </si>
  <si>
    <t>2.- Housing Element Annual Progress Report</t>
  </si>
  <si>
    <t>Ongoing: One HECG per quarter</t>
  </si>
  <si>
    <t>Convene quarterly meetings of the Planning and Building Services Dept., City Manager's Office, Housing and Community Development Department, Richmond Housing Authority, and Code Enforcement Division to coordinate implementation of the City's Housing Element Programs.</t>
  </si>
  <si>
    <t>1.- Housing Element Coordination Group</t>
  </si>
  <si>
    <t>Status of Program Implementation</t>
  </si>
  <si>
    <t>Objective</t>
  </si>
  <si>
    <t>Name of Program</t>
  </si>
  <si>
    <r>
      <rPr>
        <b/>
        <sz val="10"/>
        <color theme="1"/>
        <rFont val="Arial"/>
        <family val="2"/>
      </rPr>
      <t xml:space="preserve">Housing Programs Progress Report  </t>
    </r>
    <r>
      <rPr>
        <sz val="10"/>
        <color theme="1"/>
        <rFont val="Arial"/>
        <family val="2"/>
      </rPr>
      <t xml:space="preserve">
Describe progress of all programs including local efforts to remove governmental constraints to the maintenance, improvement, and development of housing as identified in the housing element.</t>
    </r>
  </si>
  <si>
    <t>Program Implementation Status pursuant to GC Section 65583</t>
  </si>
  <si>
    <t>Table D</t>
  </si>
  <si>
    <t>Timeframe in H.E</t>
  </si>
  <si>
    <t>Commercial Development Bonus Date Approved</t>
  </si>
  <si>
    <t>Description of Commercial Development Bonus</t>
  </si>
  <si>
    <t>Above Moderate
Income</t>
  </si>
  <si>
    <t>Moderate
Income</t>
  </si>
  <si>
    <t>Low
Income</t>
  </si>
  <si>
    <t>Very Low
Income</t>
  </si>
  <si>
    <t>Units Constructed as Part of Agreement</t>
  </si>
  <si>
    <t xml:space="preserve"> Commercial Development Bonus Approved pursuant to GC Section 65915.7</t>
  </si>
  <si>
    <t>Table E</t>
  </si>
  <si>
    <t>Reporting Period</t>
  </si>
  <si>
    <t>Total Units by Income</t>
  </si>
  <si>
    <t>Acquisition of Units</t>
  </si>
  <si>
    <t>Preservation of Units At-Risk</t>
  </si>
  <si>
    <t>Rehabilitation Activity</t>
  </si>
  <si>
    <r>
      <t>TOTAL UNITS</t>
    </r>
    <r>
      <rPr>
        <b/>
        <vertAlign val="superscript"/>
        <sz val="10"/>
        <color theme="1"/>
        <rFont val="Arial"/>
        <family val="2"/>
      </rPr>
      <t>+</t>
    </r>
  </si>
  <si>
    <r>
      <t>Low-Income</t>
    </r>
    <r>
      <rPr>
        <b/>
        <vertAlign val="superscript"/>
        <sz val="10"/>
        <color theme="1"/>
        <rFont val="Arial"/>
        <family val="2"/>
      </rPr>
      <t>+</t>
    </r>
  </si>
  <si>
    <r>
      <t>Very Low-Income</t>
    </r>
    <r>
      <rPr>
        <b/>
        <vertAlign val="superscript"/>
        <sz val="10"/>
        <color theme="1"/>
        <rFont val="Arial"/>
        <family val="2"/>
      </rPr>
      <t>+</t>
    </r>
  </si>
  <si>
    <r>
      <t>Extremely Low-Income</t>
    </r>
    <r>
      <rPr>
        <b/>
        <vertAlign val="superscript"/>
        <sz val="10"/>
        <color theme="1"/>
        <rFont val="Arial"/>
        <family val="2"/>
      </rPr>
      <t>+</t>
    </r>
  </si>
  <si>
    <r>
      <t>The description should adequately document how each unit complies with subsection (c)(7) of Government Code Section 65583.1</t>
    </r>
    <r>
      <rPr>
        <b/>
        <vertAlign val="superscript"/>
        <sz val="10"/>
        <color theme="1"/>
        <rFont val="Arial"/>
        <family val="2"/>
      </rPr>
      <t>+</t>
    </r>
  </si>
  <si>
    <r>
      <t xml:space="preserve">Units that Count Towards RHNA </t>
    </r>
    <r>
      <rPr>
        <b/>
        <vertAlign val="superscript"/>
        <sz val="10"/>
        <color theme="1"/>
        <rFont val="Arial"/>
        <family val="2"/>
      </rPr>
      <t>+</t>
    </r>
    <r>
      <rPr>
        <b/>
        <sz val="10"/>
        <color theme="1"/>
        <rFont val="Arial"/>
        <family val="2"/>
      </rPr>
      <t xml:space="preserve">
</t>
    </r>
    <r>
      <rPr>
        <sz val="10"/>
        <color theme="1"/>
        <rFont val="Arial"/>
        <family val="2"/>
      </rPr>
      <t>Note - Because the statutory requirements severly limit what can be counted, please contact HCD to receive the password that will enable you to populate these fields.</t>
    </r>
  </si>
  <si>
    <r>
      <t>Units that Do Not Count Towards RHNA</t>
    </r>
    <r>
      <rPr>
        <b/>
        <vertAlign val="superscript"/>
        <sz val="10"/>
        <color theme="1"/>
        <rFont val="Arial"/>
        <family val="2"/>
      </rPr>
      <t>+</t>
    </r>
    <r>
      <rPr>
        <b/>
        <sz val="10"/>
        <color theme="1"/>
        <rFont val="Arial"/>
        <family val="2"/>
      </rPr>
      <t xml:space="preserve">
</t>
    </r>
    <r>
      <rPr>
        <sz val="10"/>
        <color theme="1"/>
        <rFont val="Arial"/>
        <family val="2"/>
      </rPr>
      <t>Listed for Informational Purposes Only</t>
    </r>
  </si>
  <si>
    <t>Activity Type</t>
  </si>
  <si>
    <t xml:space="preserve">This table is optional. Jurisdictions may list (for informational purposes only) units that do not count toward RHNA, but were substantially rehabilitated, acquired or preserved. To enter units in this table as progress toward RHNA, please contact HCD at APR@hcd.ca.gov. HCD will provide a password to unlock the grey fields. Units may only be credited to the table below when a jurisdiction has included a program in its housing element to rehabilitate, preserve or acquire units to accommodate a portion of its RHNA which meet the specific criteria as outlined in Government Code section 65583.1(c)(2).                          </t>
  </si>
  <si>
    <t>Units Rehabilitated, Preserved and Acquired for Alternative Adequate Sites pursuant to Government Code section 65583.1(c)(2)</t>
  </si>
  <si>
    <t xml:space="preserve">Table F </t>
  </si>
  <si>
    <t>Total</t>
  </si>
  <si>
    <t>Ownership</t>
  </si>
  <si>
    <t>Rental</t>
  </si>
  <si>
    <t xml:space="preserve">Income </t>
  </si>
  <si>
    <t>Units Constructed - SB 35 Streamlining Permits</t>
  </si>
  <si>
    <t>Total Units Constructed with Streamlining</t>
  </si>
  <si>
    <t>Total Developments Approved with Streamlining</t>
  </si>
  <si>
    <t>Number of Streamlining Applications Approved</t>
  </si>
  <si>
    <t>Number of Applications for Streamlining</t>
  </si>
  <si>
    <t>Use of SB 35 Streamlining Provisions</t>
  </si>
  <si>
    <t>Total Housing Units Disapproved:</t>
  </si>
  <si>
    <t>Total Housing Units Approved:</t>
  </si>
  <si>
    <t>Number of Proposed Units in All Applications Received:</t>
  </si>
  <si>
    <t>Total Housing Applications Submitted:</t>
  </si>
  <si>
    <t>Submitted Applications Summary</t>
  </si>
  <si>
    <t>Current Year</t>
  </si>
  <si>
    <t>Entitled Units Summary</t>
  </si>
  <si>
    <t>Total RHNA</t>
  </si>
  <si>
    <t>Total Remaining RHNA by Income Level</t>
  </si>
  <si>
    <t>Total Units to Date (all years)</t>
  </si>
  <si>
    <t>RHNA Allocation by Income Level</t>
  </si>
  <si>
    <t>Permitted Units Issued by Affordability</t>
  </si>
  <si>
    <t>Regional Housing Needs Allocation Progress</t>
  </si>
  <si>
    <t>Table B</t>
  </si>
  <si>
    <t>Please contact HCD if your data is different than the material supplied here</t>
  </si>
  <si>
    <t>This table is auto-populated once you enter your jurisdiction name and current year data. Past year information comes from previous APRs.</t>
  </si>
  <si>
    <t>Description of Existing Uses</t>
  </si>
  <si>
    <t>Vacant/Nonvacant</t>
  </si>
  <si>
    <t>Realistic Capacity</t>
  </si>
  <si>
    <t>Maximum    Density Allowed</t>
  </si>
  <si>
    <t xml:space="preserve">Minimum    Density Allowed </t>
  </si>
  <si>
    <t>Zoning</t>
  </si>
  <si>
    <t>General Plan Designation</t>
  </si>
  <si>
    <t>Parcel Size
(Acres)</t>
  </si>
  <si>
    <t xml:space="preserve">Type of Shortfall
</t>
  </si>
  <si>
    <t>Above Moderate -Income</t>
  </si>
  <si>
    <t>Moderate Income</t>
  </si>
  <si>
    <t>Low-Income</t>
  </si>
  <si>
    <t>Very-Low Income</t>
  </si>
  <si>
    <t>Date of Rezone</t>
  </si>
  <si>
    <t>Sites Description</t>
  </si>
  <si>
    <t>Type of Shortfall</t>
  </si>
  <si>
    <t>Affordability by Household Income</t>
  </si>
  <si>
    <t>Sites Identified or Rezoned to Accommodate Shortfall Housing Need</t>
  </si>
  <si>
    <t>Table C</t>
  </si>
  <si>
    <t>Staff submitted the 2018 APR to HCD in April 2019.</t>
  </si>
  <si>
    <t>The City completed its comprehensive zoning update on November 15, 2016.  The Zoning Ordinance requires a finding of consistency with the City's General Plan, applicable specific plans, and any other City policies or guidelines when approving a project.</t>
  </si>
  <si>
    <t>The City has revised its regulations regarding accessory dwelling units in response to AB 2299 and SB 1069. The City is currently updating its Density Bonus regulations to align with recent housing bills, including AB 2372, AB 2753 and SB 1227.</t>
  </si>
  <si>
    <t>The City Council adopted a Resolution directing staff to integrate the draft Richmond Livable Corridors Form-Based Code into the Zoning and Subdivisions Regulations Update. Staff will take the Form-Based Code to the City Council for adoption and integration into the Zoning and Subdivision Regulations in 2019. The draft Form-Based Code includes architecture guidelines and development standards to ensure that future buildings along Richmond commercial corridors reinforce the rich architectural heritage in the City and provide high-quality construction consistent with the General Plan.</t>
  </si>
  <si>
    <t xml:space="preserve">The City continues to enforce the State of California Green Building Standards as part of its building permit plan review process.  </t>
  </si>
  <si>
    <t>Ongoing: Implement through the 2019 Building Code adoption process.</t>
  </si>
  <si>
    <t xml:space="preserve">The City is currently working with the Association of Bay Area Governments through its East Bay corridor initiative to study develop a soft story ordinance. </t>
  </si>
  <si>
    <t xml:space="preserve">Although no Mills Act contracts were executed in 2018, the City codified procedures for offering Mills Act contracts as part of the Zoning Ordinance update, which was adopted by City Council on November 15, 2016. Article 15.04.303 of the Zoning Ordinance (Historic Districts and Landmarks Overlay Districts) describes program applicability, terms of Mills Act contracts, the application process, grant or denial of Mills Act applications, and recordation of Mills Act contracts. </t>
  </si>
  <si>
    <t>The City is working on several projects proposed on contaminated sites, including Terminal 1, Miraflores, Point Molate and the Richmond Bay Specific Plan Area. The City is working with DTSC and the SF Bay Regional Water Quality Control Board to ensure cleanups to foreseeable land uses that are required for this projects.</t>
  </si>
  <si>
    <t>The adopted Zoning Ordinance contains incentives for low income, very low income, and extremely low income housing projects with four or more bedrooms per unit. Projects that exceed the percentage of affordable units per household income groups are entitled to a 35% density bonus.</t>
  </si>
  <si>
    <t xml:space="preserve">Contra Costa County and the cities of Walnut Creek, Antioch, Concord, and Pittsburg, as well as the housing authorities of the County of Contra Costa, Cities of Pittsburg &amp; Richmond, are currently working together to conduct a regional fair housing analysis. This process will help us to better understand the region’s fair housing issues through data and mapping, community participation, and policy analysis. This process will also draw up solutions to help address residential segregation, housing discrimination, and access to safe, stable housing.  In 2016, the City Council adopted a Fair Chance Access to Affordable Housing Ordinance to address housing access for persons who have a conviction history.  </t>
  </si>
  <si>
    <t>The City established a comment box at the counter to obtain user feedback for possible adjustments to services.  Several comments requested that City implement an easier way to schedule inspections for permits.  The City is in the process of establishing IVR-interactive voice recording-to schedule inspections via phone.  This is anticipated to be complete by end of April 2019.</t>
  </si>
  <si>
    <t>The Housing Authority  received $27.2 million to rehabilitate Triangle Court (98 units) and Friendship Manor (58 units) using RAD program funds from HUD. These projects were completed in 2016.  The City, with Mercy Housing, submitted an application in 2018 for an AHSC grant for Hacienda, but it was not awarded.  The City and Mercy will be submitting a MHP grant for Hacienda in 2019.</t>
  </si>
  <si>
    <t>Development impact fees related to parks/open space, sewer, traffic, community/aquatics centers, storm drainage, library, police, and fire facilities continue to be collected as part of building permits issued for new development projects.   The City Council authorized a contract to update the City's impact fees.  The study is anticipated to be completed in 2019.</t>
  </si>
  <si>
    <t>As part of the Zoning Ordinance update, which was adopted by City Council on November 15, 2016, the City established procedures to grant the approval of residential and mixed use development projects with parking spaces below the minimum required, when adequate measures are in place to reduce parking demand, such as promoting the use of public transit, bicycling, and walking, and allowing modified working hours and telecommuting.</t>
  </si>
  <si>
    <t>MIRAFLORES (FOR-SALE)</t>
  </si>
  <si>
    <t>WATERLINE</t>
  </si>
  <si>
    <t>SEACLIFF DR</t>
  </si>
  <si>
    <t>NOMA (BAY WALK)</t>
  </si>
  <si>
    <t>NOMA (BAY WALK)LIVE /WORK</t>
  </si>
  <si>
    <t xml:space="preserve">Continue providing the City’s Sewer Lateral Grant Program to help residents repair or replace private sewer mains and laterals. Under the Program, the City reimburses eligible residents under Richmond Municipal District No. 1, $1,800 for a full sewer lateral replacement.  This was reduced based on to the annual budget for FY 2018-2019                                   
</t>
  </si>
  <si>
    <t>During 2018, the City awarded 141 grants; however, 474 laterals were replaced.</t>
  </si>
  <si>
    <t>Total Units</t>
  </si>
  <si>
    <t>Due to funding constraints, no loans were provided in 2018.  Funding is available for 2019.</t>
  </si>
  <si>
    <t>The City works closely with the Contra Costa Child Care Council which provides child care subsidies and referral services to the families in Richmond. By accessing this link: https://secure.dss.ca.gov/CareFacilitySearch/home/index. Families can find the most conveniently located child care provider in Richmond according to their needs.</t>
  </si>
  <si>
    <t>The Richmond Housing Rehabilitation Loan Program secured a $3 million social impact bond to acquire and rehabilitate homes. Since its inception, the Richmond Community Foundation has acquired 14 properties, which 8 properties have been sold to low-income or moderate-income households.  They are currently working on acquiring three properties through probate.  Two properties are currently for-sale and two are scheduled for new construction.</t>
  </si>
  <si>
    <t>This program is no longer offered.</t>
  </si>
  <si>
    <t>The Low/Mod Funds were used to develop the Miraflores Senior Housing Development, which was completed in June 2018 and completely leased up in August 2019.  It also received 79 Projected Based Vouchers from RHA.  We have also used $1.1M to support the extensive renovation of the RAD properties, Friendship Manor (55 units) and Triangle Court (100 units).</t>
  </si>
  <si>
    <t>The Mortgage Credit Certificate Program assisted 3 Richmond homeowners during 2018</t>
  </si>
  <si>
    <t>Continue to enforce Richmond’s Just Cause for Eviction Ordinance for properties in foreclosure. The Ordinance was adopted in 2009 and provides protections for tenants in good standing from being evicted in the event of transfer of title or foreclosure.</t>
  </si>
  <si>
    <t>Ballot Measure L: The Richmond Fair Rent, Just Cause for Eviction, and Homeowner Protection Ordinance (RMC 11.100), was approved by the voters in November 2016, which expands Just Cause for Eviction protections to most residential tenancies in the City of Richmond. Landlords and owners of residential rental units located within the City of Richmond must enroll all properties containing at least one residential Rental Unit and are required to file all notices of termination of tenancy, and changes in terms of tenancy with the Rent Program within two business days of service on the Tenant.</t>
  </si>
  <si>
    <t xml:space="preserve">Ballot Measure L: The Richmond Fair Rent, Just Cause for Eviction, and Homeowner Protection Ordinance (RMC 11.100), was approved by the voters in November 2016, which expands Just Cause for Eviction protections. Residential tenants may only be evicted for one of the following “just causes”:
• Failure to Pay Rent
• Breach of Lease
• Nuisance
• Failure to Give Access
• Temporarily Vacate in Order to Undertake Substantial Repairs*
• Owner Move-In* 
• Withdrawal from Rental Market*
• Temporary Tenancy (applies only to Single Family Homes, as defined in the Rent Ordinance, and condominiums, for no more than 12 months. Temporary Tenancy agreement must be signed prior to the start of the tenancy.)
*Relocation payment is required, as established by the Relocation Ordinance (RMC 11.102) for any of the three just causes above.
</t>
  </si>
  <si>
    <t>Ballot Measure L: The Richmond Fair Rent, Just Cause for Eviction, and Homeowner Protection Ordinance (RMC 11.100), was approved by the voters in November 2016 and established rent control in Richmond for all properties with two or more dwelling units on one parcel constructed prior to February 1, 1995, with limited exceptions. The Ordinance establishes a Rent Board and Rent Program to administer and enforce the Ordinance. The Rent Program budget is funded by the annual Rental Housing Fee, which is paid by all Richmond Landlords.</t>
  </si>
  <si>
    <t xml:space="preserve">Since its establishment in January 2017, the City of Richmond Rent Program offers daily counseling sessions for Landlords and Tenants about the Rent Ordinance, Relocation Ordinance, and related State and local laws. The Rent Program also funds community legal services agencies, such as the Eviction Defense Center to provide legal representation to Tenants in Unlawful Detainer (eviction lawsuit) cases, as well as Bay Area Legal Aid, to provide weekly legal clinics for Richmond Landlords and Tenants. </t>
  </si>
  <si>
    <t xml:space="preserve">The housing element update was adopted by the City Council on May 19, 2015. Three  HECG meetings were held in 2018 to coordinate efforts around the City's Rental Inspection Program, Rent Program, and Fair Chance Access to Affordable Housing Ordinance.  </t>
  </si>
  <si>
    <t xml:space="preserve">The City Planning staff made presentation to the Richmond Chamber of Commerce, Rotary Club, and Council of Industries to discuss development projects in the City's pipeline.  </t>
  </si>
  <si>
    <t>The consultants working on the draft affordable housing nexus study have reviewed other Inclusionary Housing Ordinances in the Bay Area and are developing a revised ordinance for City Council consideration based on a community input.</t>
  </si>
  <si>
    <t xml:space="preserve">No conversions of at-risk affordable housing units occurred in 2018. Several rental housing development underwent major rehabilitation extending the affordability period, including Deliverance Temple I and II, Barrett Plaza Townhomes, and Monterey Pines.  </t>
  </si>
  <si>
    <t>No at-risk units were considered for conversion to market rate uses in 2018.</t>
  </si>
  <si>
    <t xml:space="preserve">A windshield inventory was completed in 2010 by the City Planning Department.  </t>
  </si>
  <si>
    <t>GRIP and the Bay Area Rescue Mission provides emergency shelter and services for homeless individuals and families. During 2018, they were able to provide 1,150 bed-nights for individuals, women and children.</t>
  </si>
  <si>
    <t>In its 2015 decision California Building Industry Ass'n v. City of San José (CBIA), the California Supreme Court determined that inclusionary requirements for residential projects can be adopted without being justified by a nexus study so long as the requirements provide a property owner a fair and reasonable return on its property.  A nexus study is not currently required for residential inclusionary requirements; however, an economic feasibility study can be used to demonstrate that such requirements provide a fair and reasonable return.  The Palmer/Sixth Street Properties L.P. v. City of Los Angeles (Palmer) case was decided in 2009, and for a time, Palmer precluded California cities from requiring long term rent restrictions or inclusionary requirements on rental units.  On September 29, 2017, Governor Brown signed AB 1505 to restore cities' and counties' ability to require on-site affordable units within rental projects, and the law became effective on January 1, 2018.  Under AB 1505, cities can impose inclusionary requirements on rental residential developments provided that: (1) the requirements are imposed in the zoning ordinance; (2) if more than 15 percent of rental units are required to be affordable to low-income households, HCD may require that the requirement be justified by an economic feasibility study under certain circumstances; and (3) alternatives to on-site compliance are allowed.</t>
  </si>
  <si>
    <t xml:space="preserve">The City collected $2,224,339.20  of inclusionary housing in-lieu fees during the 2018 calendar year.  Expenditures for the fund were made to support the Financial Feasibility study underway, legal services for the inclusionary housing ordinance amendments, predevelopment costs for Hacienda disposition, and RAD conversion project for Friendship Manor and Triangle Court.  </t>
  </si>
  <si>
    <t>In 2018, a UCB MUP student completed a Client Report for the City of Richmond which evaluated models for a community land trust in Richmond.  Funding sources are being explored.</t>
  </si>
  <si>
    <t>This study has not been completed and needs to be explored.  Staff will explore SB2 funding to complete this study.</t>
  </si>
  <si>
    <t xml:space="preserve">The City of Richmond Rent Program offers daily counseling sessions for Landlords and Tenants about the Rent Ordinance, Relocation Ordinance, and related State and local laws. The Rent Program also funds non-profit groups to provide weekly legal clinics for Richmond Landlords and Tenants.  These are currently held on Mondays at the Catholic Charities Richmond Service Center.  </t>
  </si>
  <si>
    <t>No funding for 2018 was received for this program.   Funding was previously obtained from HUD.</t>
  </si>
  <si>
    <t>615 S 31ST ST</t>
  </si>
  <si>
    <t>4 UNITS LIVE/WORK</t>
  </si>
  <si>
    <t>PLN18-373</t>
  </si>
  <si>
    <t>2439 FOOTHILL AVE</t>
  </si>
  <si>
    <t>NEW RESIDENCE</t>
  </si>
  <si>
    <t>PLN18-059</t>
  </si>
  <si>
    <t>FLORIDA AVE</t>
  </si>
  <si>
    <t>PLN18-356</t>
  </si>
  <si>
    <t>5401 HACKNEY LN</t>
  </si>
  <si>
    <t>PLN18-081</t>
  </si>
  <si>
    <t>70 BELVEDERE AVE</t>
  </si>
  <si>
    <t>PLN18-015</t>
  </si>
  <si>
    <t>80 BELVEDERE AVE</t>
  </si>
  <si>
    <t>PLN18-016</t>
  </si>
  <si>
    <t>258 WILLARD AVE</t>
  </si>
  <si>
    <t>PLN18-183</t>
  </si>
  <si>
    <t>S 29TH ST</t>
  </si>
  <si>
    <t>PLN18-218</t>
  </si>
  <si>
    <t>DIANE DR</t>
  </si>
  <si>
    <t>PLN18-114</t>
  </si>
  <si>
    <t>852 7TH ST</t>
  </si>
  <si>
    <t>PLN18-065</t>
  </si>
  <si>
    <t>852 9TH ST</t>
  </si>
  <si>
    <t>PLN18-070</t>
  </si>
  <si>
    <t>637 13TH ST</t>
  </si>
  <si>
    <t>PLN18-117</t>
  </si>
  <si>
    <t xml:space="preserve">In 2018, Code Enforcement registered  46 vacant properties and collected $7,282.  </t>
  </si>
  <si>
    <t xml:space="preserve">The City continues to aggressively address blight.  There were 1,041 opened cases and 983 closed cases.   Code Enforcement collected $289,270 in Administrative Citation fines and $99,981 foreclosure  fines .  They also collected $80,160 in late fees.  </t>
  </si>
  <si>
    <t>The purpose of this Residential Rental Inspection Program (Richmond Municipal Code Section 6.40) is to safeguard and preserve the housing stock of decent, safe and sanitary dwelling units within the City and to protect persons entering or residing in them by providing for a regular and comprehensive system of inspection of rental dwelling units and, through such inspections and/or owner certifications, identifying and requiring the correction of substandard conditions. The City inspection program is on a three-year cycle.  In 2018, the City completed 2,520 inspections, 1,575 self-inspections, and 945 audit inspections.  A total of 1,939 units were certified in 2018.</t>
  </si>
  <si>
    <t>The Housing Choice Voucher Program provided approximately 2,004 vouchers to lower income housing in the City of Richmond in 2018.  In February 2019, the Richmond Housing Authority Board of Commissioners approved the voluntary transfer of 2,004 vouchers to the County of Contra Costa.  The vouchers will be administered through the Housing Authority of Contra Costa County.  The transfer to occur effective July 1, 2019</t>
  </si>
  <si>
    <t>The Richmond Housing Authority (RHA) conducted physical needs assessment in 2018 and established a detailed capital improvement strategy.  Currently under review and consideration is an Asset Repositioning Strategy for the public housing developments to include comprehensive rehabilitation.  In the short-term, the RHA is focused on modernizing/upgrading Public Housing mechanical systems.</t>
  </si>
  <si>
    <t xml:space="preserve">Continue to successfully administer the City’s Low Income Public Housing (LIPH) Program. Improve property management oversight for all public housing developments throughout Richmond. Continue to utilize the Capital Fund Program (CFP) to systematically modernize Richmond’s public housing developments by enhancing their visual appearance and energy efficiency. Conduct physical needs assessment for all public housing sites and establish a detailed capital improvement strategy as part of the assessment. Prioritize identified improvements as part of the Housing Authority’s annual and five-year capital improvement plans. </t>
  </si>
  <si>
    <t>As part of the Annual Progress Report, the City updated the vacant parcels inventory list by removing sites where building permits where issued for new residential construction. Vacant sites developed with infill housing units were removed from the inventory.</t>
  </si>
  <si>
    <t>The City enforces compliance with its residential guidelines for additions to heritage homes for projects proposing additions and alterations. The City uses the Rediscovering Richmond's Architectural Heritage: Residential Design Guidelines for Additions to Heritage Homes prepared by Opticos Design, Inc. The Form-Based Code also includes architecture guidelines to ensure that buildings along Richmond commercial corridors reinforce the rich architectural heritage in the City</t>
  </si>
  <si>
    <t xml:space="preserve">The City received a grant to evaluate the potential to adopt a Zero Net Energy Ordinance that would require sustainability measures beyond CAL Green.  </t>
  </si>
  <si>
    <t>There are several resources available on the Housing and Community Development Department webpage including information on affordable housing, home repair and community services. http://www.ci.richmond.ca.us/98/Housing-Community-Development</t>
  </si>
  <si>
    <t xml:space="preserve">In 2018,  20 Loans were completed valued at $501,211 
</t>
  </si>
  <si>
    <t>The Contra Costa Inter‐jurisdictional Council on Homelessness (CCICH) is appointed by the Contra Costa County Board of Supervisors to assist and provide guidance in the development and implementation of long range planning and policy formulation of homeless issues in CCC. It also serves as an advisory body to the Health Services Department Health Care for the Homeless Program in compliance with Health Resources and Services Administration (HRSA) requirements. CCICH provides a forum for communication and coordination of the County’s Strategic Plan to End Homelessness, educate the community on homeless issues, and advocate on federal, state and local policy issues affecting people who are homeless or at‐risk of homelessness. The City of Richmond partners with CCICH and other local agencies and organizations to work towards seeking shelter for the homeless population in Richmond and Contra Costa County as a whole.   The City is also working with Non-profit partners to explore options to address homelessness in the City, including a warming center and RV park.</t>
  </si>
  <si>
    <t>514080013</t>
  </si>
  <si>
    <t>344 21ST ST</t>
  </si>
  <si>
    <t>514090018</t>
  </si>
  <si>
    <t>2100 NEVIN AVE</t>
  </si>
  <si>
    <t>534081018</t>
  </si>
  <si>
    <t>611 PENNSYLVANIA AVE</t>
  </si>
  <si>
    <t>517010011</t>
  </si>
  <si>
    <t>536 37TH ST</t>
  </si>
  <si>
    <t>534211014</t>
  </si>
  <si>
    <t>664 4TH ST</t>
  </si>
  <si>
    <t>560440015</t>
  </si>
  <si>
    <t>1461 SANDPIPER SPIT</t>
  </si>
  <si>
    <t>560190007</t>
  </si>
  <si>
    <t>641 6TH ST</t>
  </si>
  <si>
    <t>408 ALAMO AVE</t>
  </si>
  <si>
    <t>529282010</t>
  </si>
  <si>
    <t>2111 GRANT AVE</t>
  </si>
  <si>
    <t>549082008</t>
  </si>
  <si>
    <t>2801 CUTTING BLVD</t>
  </si>
  <si>
    <t>538050006</t>
  </si>
  <si>
    <t>230 BARRETT AVE</t>
  </si>
  <si>
    <t>513062018</t>
  </si>
  <si>
    <t>251 S 39TH 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</si>
</sst>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000"/>
    <numFmt numFmtId="165" formatCode="[&lt;=9999999]###\-####;\(###\)\ ###\-####"/>
    <numFmt numFmtId="166" formatCode="m/d/yy;@"/>
    <numFmt numFmtId="167" formatCode="dd\-mmm\-yy"/>
  </numFmts>
  <fonts count="35" x14ac:knownFonts="1">
    <font>
      <sz val="11"/>
      <color theme="1"/>
      <name val="Calibri"/>
      <family val="2"/>
      <scheme val="minor"/>
    </font>
    <font>
      <sz val="11"/>
      <color theme="1"/>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4"/>
      <color theme="1"/>
      <name val="Arial"/>
      <family val="2"/>
    </font>
    <font>
      <sz val="16"/>
      <color theme="1"/>
      <name val="Arial"/>
      <family val="2"/>
    </font>
    <font>
      <sz val="12"/>
      <color theme="1"/>
      <name val="Arial"/>
      <family val="2"/>
    </font>
    <font>
      <b/>
      <i/>
      <sz val="16"/>
      <color theme="1"/>
      <name val="Arial"/>
      <family val="2"/>
    </font>
    <font>
      <b/>
      <sz val="16"/>
      <color theme="1"/>
      <name val="Arial"/>
      <family val="2"/>
    </font>
    <font>
      <sz val="10"/>
      <color indexed="8"/>
      <name val="Arial"/>
      <family val="2"/>
    </font>
    <font>
      <sz val="10"/>
      <color rgb="FF222222"/>
      <name val="Arial"/>
      <family val="2"/>
    </font>
    <font>
      <b/>
      <vertAlign val="superscript"/>
      <sz val="10"/>
      <color theme="1"/>
      <name val="Arial"/>
      <family val="2"/>
    </font>
    <font>
      <b/>
      <u/>
      <sz val="10"/>
      <color theme="1"/>
      <name val="Arial"/>
      <family val="2"/>
    </font>
    <font>
      <b/>
      <sz val="10"/>
      <name val="Arial"/>
      <family val="2"/>
    </font>
    <font>
      <b/>
      <u/>
      <sz val="10"/>
      <name val="Arial"/>
      <family val="2"/>
    </font>
    <font>
      <b/>
      <sz val="12"/>
      <color theme="1"/>
      <name val="Arial"/>
      <family val="2"/>
    </font>
    <font>
      <b/>
      <sz val="18"/>
      <color theme="1"/>
      <name val="Arial"/>
      <family val="2"/>
    </font>
    <font>
      <b/>
      <sz val="12"/>
      <color rgb="FF2F5496"/>
      <name val="Arial"/>
      <family val="2"/>
    </font>
    <font>
      <sz val="14"/>
      <color theme="1"/>
      <name val="Arial"/>
      <family val="2"/>
    </font>
    <font>
      <sz val="28"/>
      <name val="Arial"/>
      <family val="2"/>
    </font>
    <font>
      <u/>
      <sz val="14"/>
      <color theme="1"/>
      <name val="Arial"/>
      <family val="2"/>
    </font>
    <font>
      <u/>
      <sz val="11"/>
      <color theme="10"/>
      <name val="Calibri"/>
      <family val="2"/>
      <scheme val="minor"/>
    </font>
    <font>
      <u/>
      <sz val="11"/>
      <color theme="10"/>
      <name val="Arial"/>
      <family val="2"/>
    </font>
    <font>
      <b/>
      <sz val="11"/>
      <color theme="1"/>
      <name val="Arial"/>
      <family val="2"/>
    </font>
    <font>
      <u/>
      <sz val="11"/>
      <color theme="1"/>
      <name val="Arial"/>
      <family val="2"/>
    </font>
    <font>
      <i/>
      <sz val="11"/>
      <color theme="1"/>
      <name val="Arial"/>
      <family val="2"/>
    </font>
    <font>
      <sz val="10"/>
      <color rgb="FF000000"/>
      <name val="Arial"/>
      <family val="2"/>
    </font>
    <font>
      <sz val="22"/>
      <color theme="1"/>
      <name val="Arial"/>
      <family val="2"/>
    </font>
    <font>
      <sz val="8"/>
      <name val="Arial"/>
      <family val="2"/>
    </font>
    <font>
      <i/>
      <sz val="10"/>
      <color theme="1"/>
      <name val="Arial"/>
      <family val="2"/>
    </font>
    <font>
      <sz val="10"/>
      <color theme="0"/>
      <name val="Arial"/>
      <family val="2"/>
    </font>
    <font>
      <sz val="11"/>
      <name val="Arial"/>
      <family val="2"/>
    </font>
    <font>
      <sz val="11"/>
      <color indexed="8"/>
      <name val="Calibri"/>
      <family val="2"/>
    </font>
  </fonts>
  <fills count="13">
    <fill>
      <patternFill patternType="none"/>
    </fill>
    <fill>
      <patternFill patternType="gray125"/>
    </fill>
    <fill>
      <patternFill patternType="solid">
        <fgColor theme="0" tint="-0.249977111117893"/>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FFFF99"/>
        <bgColor indexed="64"/>
      </patternFill>
    </fill>
    <fill>
      <patternFill patternType="solid">
        <fgColor theme="2"/>
        <bgColor indexed="64"/>
      </patternFill>
    </fill>
    <fill>
      <patternFill patternType="solid">
        <fgColor rgb="FFFFCC66"/>
        <bgColor indexed="64"/>
      </patternFill>
    </fill>
    <fill>
      <patternFill patternType="solid">
        <fgColor theme="0"/>
        <bgColor indexed="64"/>
      </patternFill>
    </fill>
    <fill>
      <patternFill patternType="lightUp">
        <bgColor theme="0" tint="-0.249977111117893"/>
      </patternFill>
    </fill>
    <fill>
      <patternFill patternType="solid">
        <fgColor theme="2" tint="-9.9978637043366805E-2"/>
        <bgColor indexed="64"/>
      </patternFill>
    </fill>
    <fill>
      <patternFill patternType="lightUp">
        <bgColor theme="2" tint="-9.9978637043366805E-2"/>
      </patternFill>
    </fill>
    <fill>
      <patternFill patternType="lightUp">
        <fgColor auto="1"/>
      </patternFill>
    </fill>
  </fills>
  <borders count="56">
    <border>
      <left/>
      <right/>
      <top/>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right style="medium">
        <color auto="1"/>
      </right>
      <top/>
      <bottom style="medium">
        <color auto="1"/>
      </bottom>
      <diagonal/>
    </border>
    <border>
      <left/>
      <right/>
      <top/>
      <bottom style="medium">
        <color auto="1"/>
      </bottom>
      <diagonal/>
    </border>
    <border>
      <left style="medium">
        <color auto="1"/>
      </left>
      <right/>
      <top/>
      <bottom style="medium">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medium">
        <color auto="1"/>
      </right>
      <top style="medium">
        <color auto="1"/>
      </top>
      <bottom/>
      <diagonal/>
    </border>
    <border>
      <left/>
      <right/>
      <top style="medium">
        <color auto="1"/>
      </top>
      <bottom/>
      <diagonal/>
    </border>
    <border>
      <left style="medium">
        <color auto="1"/>
      </left>
      <right/>
      <top style="medium">
        <color auto="1"/>
      </top>
      <bottom/>
      <diagonal/>
    </border>
    <border>
      <left/>
      <right style="thin">
        <color auto="1"/>
      </right>
      <top/>
      <bottom/>
      <diagonal/>
    </border>
    <border>
      <left style="thin">
        <color auto="1"/>
      </left>
      <right/>
      <top/>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
      <left/>
      <right style="medium">
        <color auto="1"/>
      </right>
      <top/>
      <bottom/>
      <diagonal/>
    </border>
    <border>
      <left style="medium">
        <color auto="1"/>
      </left>
      <right/>
      <top/>
      <bottom/>
      <diagonal/>
    </border>
    <border>
      <left/>
      <right style="medium">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thin">
        <color auto="1"/>
      </right>
      <top style="thin">
        <color auto="1"/>
      </top>
      <bottom style="medium">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style="medium">
        <color auto="1"/>
      </bottom>
      <diagonal/>
    </border>
    <border>
      <left style="thin">
        <color indexed="8"/>
      </left>
      <right style="thin">
        <color indexed="8"/>
      </right>
      <top style="thin">
        <color indexed="8"/>
      </top>
      <bottom style="thin">
        <color indexed="8"/>
      </bottom>
      <diagonal/>
    </border>
    <border>
      <left/>
      <right style="thin">
        <color auto="1"/>
      </right>
      <top style="double">
        <color auto="1"/>
      </top>
      <bottom/>
      <diagonal/>
    </border>
    <border>
      <left/>
      <right style="medium">
        <color auto="1"/>
      </right>
      <top style="medium">
        <color auto="1"/>
      </top>
      <bottom style="thin">
        <color auto="1"/>
      </bottom>
      <diagonal/>
    </border>
    <border>
      <left/>
      <right/>
      <top style="medium">
        <color auto="1"/>
      </top>
      <bottom style="thin">
        <color auto="1"/>
      </bottom>
      <diagonal/>
    </border>
    <border>
      <left style="medium">
        <color auto="1"/>
      </left>
      <right/>
      <top style="medium">
        <color auto="1"/>
      </top>
      <bottom style="thin">
        <color auto="1"/>
      </bottom>
      <diagonal/>
    </border>
    <border>
      <left/>
      <right/>
      <top style="thin">
        <color auto="1"/>
      </top>
      <bottom style="medium">
        <color auto="1"/>
      </bottom>
      <diagonal/>
    </border>
    <border>
      <left style="medium">
        <color auto="1"/>
      </left>
      <right/>
      <top style="thin">
        <color auto="1"/>
      </top>
      <bottom style="medium">
        <color auto="1"/>
      </bottom>
      <diagonal/>
    </border>
    <border>
      <left style="medium">
        <color auto="1"/>
      </left>
      <right/>
      <top style="thin">
        <color auto="1"/>
      </top>
      <bottom style="thin">
        <color auto="1"/>
      </bottom>
      <diagonal/>
    </border>
    <border>
      <left style="thin">
        <color auto="1"/>
      </left>
      <right style="medium">
        <color auto="1"/>
      </right>
      <top/>
      <bottom style="thin">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right style="thin">
        <color auto="1"/>
      </right>
      <top style="double">
        <color auto="1"/>
      </top>
      <bottom style="medium">
        <color auto="1"/>
      </bottom>
      <diagonal/>
    </border>
    <border>
      <left style="medium">
        <color auto="1"/>
      </left>
      <right/>
      <top style="double">
        <color auto="1"/>
      </top>
      <bottom style="medium">
        <color auto="1"/>
      </bottom>
      <diagonal/>
    </border>
    <border>
      <left style="thin">
        <color auto="1"/>
      </left>
      <right style="medium">
        <color auto="1"/>
      </right>
      <top style="thin">
        <color auto="1"/>
      </top>
      <bottom style="double">
        <color auto="1"/>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s>
  <cellStyleXfs count="12">
    <xf numFmtId="0" fontId="0" fillId="0" borderId="0"/>
    <xf numFmtId="43" fontId="11" fillId="0" borderId="0" applyFont="0" applyFill="0" applyBorder="0" applyAlignment="0" applyProtection="0">
      <alignment vertical="top"/>
    </xf>
    <xf numFmtId="43" fontId="11" fillId="0" borderId="0" applyFont="0" applyFill="0" applyBorder="0" applyAlignment="0" applyProtection="0">
      <alignment vertical="top"/>
    </xf>
    <xf numFmtId="0" fontId="11" fillId="0" borderId="0">
      <alignment vertical="top"/>
    </xf>
    <xf numFmtId="0" fontId="11" fillId="0" borderId="0">
      <alignment vertical="top"/>
    </xf>
    <xf numFmtId="0" fontId="11" fillId="0" borderId="0"/>
    <xf numFmtId="0" fontId="11" fillId="0" borderId="0"/>
    <xf numFmtId="0" fontId="11" fillId="0" borderId="0"/>
    <xf numFmtId="0" fontId="11" fillId="0" borderId="0"/>
    <xf numFmtId="9" fontId="11" fillId="0" borderId="0" applyFont="0" applyFill="0" applyBorder="0" applyAlignment="0" applyProtection="0">
      <alignment vertical="top"/>
    </xf>
    <xf numFmtId="0" fontId="23" fillId="0" borderId="0" applyNumberFormat="0" applyFill="0" applyBorder="0" applyAlignment="0" applyProtection="0"/>
    <xf numFmtId="0" fontId="11" fillId="0" borderId="0"/>
  </cellStyleXfs>
  <cellXfs count="472">
    <xf numFmtId="0" fontId="0" fillId="0" borderId="0" xfId="0"/>
    <xf numFmtId="0" fontId="1" fillId="0" borderId="0" xfId="0" applyFont="1" applyProtection="1"/>
    <xf numFmtId="0" fontId="2" fillId="0" borderId="0" xfId="0" applyFont="1" applyProtection="1"/>
    <xf numFmtId="0" fontId="1" fillId="0" borderId="0" xfId="0" applyFont="1" applyAlignment="1" applyProtection="1">
      <alignment wrapText="1"/>
    </xf>
    <xf numFmtId="0" fontId="2" fillId="0" borderId="0" xfId="0" applyFont="1" applyAlignment="1" applyProtection="1">
      <alignment wrapText="1"/>
    </xf>
    <xf numFmtId="0" fontId="2" fillId="0" borderId="2" xfId="0" applyFont="1" applyBorder="1" applyAlignment="1" applyProtection="1">
      <alignment horizontal="center" vertical="center" wrapText="1"/>
      <protection locked="0"/>
    </xf>
    <xf numFmtId="0" fontId="2" fillId="0" borderId="0" xfId="0" applyFont="1" applyBorder="1" applyAlignment="1" applyProtection="1">
      <alignment wrapText="1"/>
    </xf>
    <xf numFmtId="0" fontId="2" fillId="2" borderId="9" xfId="0" applyFont="1" applyFill="1" applyBorder="1" applyAlignment="1" applyProtection="1">
      <alignment horizontal="center" wrapText="1"/>
    </xf>
    <xf numFmtId="1" fontId="2" fillId="2" borderId="10" xfId="0" applyNumberFormat="1" applyFont="1" applyFill="1" applyBorder="1" applyAlignment="1" applyProtection="1">
      <alignment horizontal="center" wrapText="1"/>
    </xf>
    <xf numFmtId="0" fontId="2" fillId="2" borderId="9" xfId="0" applyFont="1" applyFill="1" applyBorder="1" applyAlignment="1" applyProtection="1">
      <alignment wrapText="1"/>
    </xf>
    <xf numFmtId="0" fontId="2" fillId="2" borderId="10" xfId="0" applyFont="1" applyFill="1" applyBorder="1" applyAlignment="1" applyProtection="1">
      <alignment horizontal="center" wrapText="1"/>
    </xf>
    <xf numFmtId="0" fontId="8" fillId="0" borderId="0" xfId="0" applyFont="1" applyAlignment="1" applyProtection="1">
      <alignment wrapText="1"/>
    </xf>
    <xf numFmtId="0" fontId="9" fillId="0" borderId="0" xfId="0" applyFont="1" applyAlignment="1" applyProtection="1">
      <alignment wrapText="1"/>
    </xf>
    <xf numFmtId="0" fontId="10" fillId="0" borderId="0" xfId="0" applyFont="1" applyAlignment="1" applyProtection="1">
      <alignment wrapText="1"/>
    </xf>
    <xf numFmtId="0" fontId="1" fillId="0" borderId="0" xfId="0" applyFont="1" applyProtection="1">
      <protection locked="0"/>
    </xf>
    <xf numFmtId="0" fontId="1" fillId="0" borderId="0" xfId="0" applyFont="1" applyBorder="1" applyProtection="1">
      <protection locked="0"/>
    </xf>
    <xf numFmtId="0" fontId="1" fillId="0" borderId="0" xfId="0" applyFont="1" applyBorder="1" applyProtection="1"/>
    <xf numFmtId="0" fontId="2" fillId="0" borderId="2" xfId="0" applyFont="1" applyBorder="1" applyAlignment="1" applyProtection="1">
      <protection locked="0"/>
    </xf>
    <xf numFmtId="0" fontId="2" fillId="0" borderId="2" xfId="0" applyFont="1" applyBorder="1" applyAlignment="1" applyProtection="1">
      <alignment horizontal="right" vertical="top"/>
      <protection locked="0"/>
    </xf>
    <xf numFmtId="0" fontId="2" fillId="0" borderId="2" xfId="0" applyFont="1" applyBorder="1" applyAlignment="1" applyProtection="1">
      <alignment horizontal="right" vertical="top" wrapText="1"/>
      <protection locked="0"/>
    </xf>
    <xf numFmtId="0" fontId="2" fillId="2" borderId="2" xfId="0" applyFont="1" applyFill="1" applyBorder="1" applyAlignment="1" applyProtection="1">
      <alignment horizontal="right" vertical="top" wrapText="1"/>
    </xf>
    <xf numFmtId="0" fontId="1" fillId="0" borderId="0" xfId="0" applyFont="1" applyFill="1" applyProtection="1">
      <protection locked="0"/>
    </xf>
    <xf numFmtId="0" fontId="2" fillId="0" borderId="2" xfId="0" applyFont="1" applyFill="1" applyBorder="1" applyAlignment="1" applyProtection="1">
      <protection locked="0"/>
    </xf>
    <xf numFmtId="0" fontId="2" fillId="0" borderId="2" xfId="0" applyFont="1" applyFill="1" applyBorder="1" applyAlignment="1" applyProtection="1">
      <alignment horizontal="right" vertical="top"/>
      <protection locked="0"/>
    </xf>
    <xf numFmtId="14" fontId="2" fillId="0" borderId="2" xfId="0" applyNumberFormat="1" applyFont="1" applyBorder="1" applyAlignment="1" applyProtection="1">
      <alignment horizontal="right" vertical="top" wrapText="1"/>
      <protection locked="0"/>
    </xf>
    <xf numFmtId="14" fontId="12" fillId="0" borderId="2" xfId="0" applyNumberFormat="1" applyFont="1" applyBorder="1" applyProtection="1">
      <protection locked="0"/>
    </xf>
    <xf numFmtId="0" fontId="1" fillId="2" borderId="3" xfId="0" applyFont="1" applyFill="1" applyBorder="1" applyAlignment="1" applyProtection="1"/>
    <xf numFmtId="0" fontId="3" fillId="2" borderId="3" xfId="0" applyFont="1" applyFill="1" applyBorder="1" applyAlignment="1" applyProtection="1">
      <alignment horizontal="center" vertical="top" wrapText="1"/>
    </xf>
    <xf numFmtId="0" fontId="5" fillId="2" borderId="3" xfId="0" applyFont="1" applyFill="1" applyBorder="1" applyAlignment="1" applyProtection="1">
      <alignment horizontal="right" vertical="top" wrapText="1"/>
    </xf>
    <xf numFmtId="0" fontId="1" fillId="2" borderId="15" xfId="0" applyFont="1" applyFill="1" applyBorder="1" applyAlignment="1" applyProtection="1">
      <alignment wrapText="1"/>
    </xf>
    <xf numFmtId="0" fontId="1" fillId="2" borderId="0" xfId="0" applyFont="1" applyFill="1" applyBorder="1" applyAlignment="1" applyProtection="1">
      <alignment wrapText="1"/>
    </xf>
    <xf numFmtId="0" fontId="1" fillId="2" borderId="16" xfId="0" applyFont="1" applyFill="1" applyBorder="1" applyAlignment="1" applyProtection="1">
      <alignment wrapText="1"/>
    </xf>
    <xf numFmtId="0" fontId="1" fillId="2" borderId="16" xfId="0" applyFont="1" applyFill="1" applyBorder="1" applyAlignment="1" applyProtection="1">
      <alignment horizontal="left"/>
    </xf>
    <xf numFmtId="0" fontId="3" fillId="4" borderId="4" xfId="0" applyFont="1" applyFill="1" applyBorder="1" applyAlignment="1" applyProtection="1">
      <alignment horizontal="center" vertical="center" wrapText="1"/>
    </xf>
    <xf numFmtId="0" fontId="15" fillId="4" borderId="4" xfId="0" applyFont="1" applyFill="1" applyBorder="1" applyAlignment="1" applyProtection="1">
      <alignment horizontal="center" vertical="center" wrapText="1"/>
    </xf>
    <xf numFmtId="0" fontId="3" fillId="0" borderId="2" xfId="0" applyFont="1" applyBorder="1" applyAlignment="1" applyProtection="1">
      <alignment horizontal="center" vertical="center" wrapText="1"/>
    </xf>
    <xf numFmtId="0" fontId="3" fillId="0" borderId="2" xfId="0" applyFont="1" applyFill="1" applyBorder="1" applyAlignment="1" applyProtection="1">
      <alignment horizontal="center" vertical="center" wrapText="1"/>
    </xf>
    <xf numFmtId="0" fontId="3" fillId="0" borderId="11" xfId="0" applyFont="1" applyBorder="1" applyAlignment="1" applyProtection="1">
      <alignment horizontal="center" wrapText="1"/>
    </xf>
    <xf numFmtId="0" fontId="17" fillId="0" borderId="2" xfId="0" applyFont="1" applyBorder="1" applyAlignment="1" applyProtection="1">
      <alignment horizontal="center" vertical="center" wrapText="1"/>
    </xf>
    <xf numFmtId="14" fontId="2" fillId="0" borderId="0" xfId="0" applyNumberFormat="1" applyFont="1" applyBorder="1" applyAlignment="1" applyProtection="1">
      <alignment horizontal="center" wrapText="1"/>
    </xf>
    <xf numFmtId="0" fontId="3" fillId="2" borderId="11" xfId="0" applyFont="1" applyFill="1" applyBorder="1" applyAlignment="1" applyProtection="1">
      <alignment wrapText="1"/>
    </xf>
    <xf numFmtId="0" fontId="2" fillId="2" borderId="20" xfId="0" applyFont="1" applyFill="1" applyBorder="1" applyAlignment="1" applyProtection="1">
      <alignment wrapText="1"/>
    </xf>
    <xf numFmtId="0" fontId="2" fillId="2" borderId="1" xfId="0" applyFont="1" applyFill="1" applyBorder="1" applyAlignment="1" applyProtection="1">
      <alignment horizontal="center" wrapText="1"/>
    </xf>
    <xf numFmtId="0" fontId="3" fillId="2" borderId="21" xfId="0" applyFont="1" applyFill="1" applyBorder="1" applyAlignment="1" applyProtection="1">
      <alignment wrapText="1"/>
    </xf>
    <xf numFmtId="0" fontId="1" fillId="0" borderId="0" xfId="0" applyFont="1"/>
    <xf numFmtId="0" fontId="8" fillId="0" borderId="0" xfId="0" applyFont="1"/>
    <xf numFmtId="0" fontId="8" fillId="0" borderId="0" xfId="0" applyFont="1" applyAlignment="1">
      <alignment wrapText="1"/>
    </xf>
    <xf numFmtId="0" fontId="8" fillId="0" borderId="0" xfId="0" applyFont="1" applyAlignment="1">
      <alignment vertical="center" wrapText="1"/>
    </xf>
    <xf numFmtId="0" fontId="19" fillId="0" borderId="0" xfId="0" applyFont="1" applyAlignment="1">
      <alignment vertical="center" wrapText="1"/>
    </xf>
    <xf numFmtId="0" fontId="8" fillId="0" borderId="0" xfId="0" applyFont="1" applyBorder="1" applyAlignment="1">
      <alignment horizontal="left" wrapText="1"/>
    </xf>
    <xf numFmtId="0" fontId="8" fillId="0" borderId="0" xfId="0" applyFont="1" applyBorder="1" applyAlignment="1">
      <alignment wrapText="1"/>
    </xf>
    <xf numFmtId="0" fontId="8" fillId="0" borderId="0" xfId="0" applyFont="1" applyAlignment="1">
      <alignment vertical="top" wrapText="1"/>
    </xf>
    <xf numFmtId="0" fontId="20" fillId="0" borderId="0" xfId="0" applyFont="1" applyBorder="1"/>
    <xf numFmtId="0" fontId="21" fillId="0" borderId="0" xfId="0" applyFont="1" applyFill="1" applyBorder="1"/>
    <xf numFmtId="0" fontId="20" fillId="0" borderId="0" xfId="0" applyFont="1" applyBorder="1" applyAlignment="1">
      <alignment horizontal="left" wrapText="1"/>
    </xf>
    <xf numFmtId="0" fontId="4" fillId="0" borderId="0" xfId="0" applyFont="1" applyBorder="1"/>
    <xf numFmtId="0" fontId="20" fillId="0" borderId="0" xfId="0" applyFont="1"/>
    <xf numFmtId="0" fontId="20" fillId="0" borderId="0" xfId="0" applyFont="1" applyBorder="1" applyAlignment="1">
      <alignment wrapText="1"/>
    </xf>
    <xf numFmtId="0" fontId="1" fillId="0" borderId="0" xfId="0" applyFont="1" applyBorder="1"/>
    <xf numFmtId="0" fontId="20" fillId="0" borderId="2" xfId="0" applyFont="1" applyBorder="1"/>
    <xf numFmtId="0" fontId="22" fillId="0" borderId="0" xfId="0" applyFont="1" applyBorder="1" applyAlignment="1">
      <alignment wrapText="1"/>
    </xf>
    <xf numFmtId="0" fontId="20" fillId="0" borderId="2" xfId="0" applyFont="1" applyBorder="1" applyAlignment="1">
      <alignment vertical="center"/>
    </xf>
    <xf numFmtId="0" fontId="20" fillId="0" borderId="26" xfId="0" applyFont="1" applyBorder="1" applyAlignment="1">
      <alignment vertical="center"/>
    </xf>
    <xf numFmtId="0" fontId="20" fillId="0" borderId="28" xfId="0" applyFont="1" applyBorder="1"/>
    <xf numFmtId="0" fontId="20" fillId="0" borderId="28" xfId="0" applyFont="1" applyBorder="1" applyAlignment="1">
      <alignment vertical="center"/>
    </xf>
    <xf numFmtId="0" fontId="20" fillId="0" borderId="26" xfId="0" applyFont="1" applyBorder="1"/>
    <xf numFmtId="0" fontId="10" fillId="0" borderId="0" xfId="0" applyFont="1" applyAlignment="1">
      <alignment horizontal="center" vertical="center" wrapText="1"/>
    </xf>
    <xf numFmtId="0" fontId="1" fillId="0" borderId="0" xfId="0" applyFont="1" applyAlignment="1">
      <alignment wrapText="1"/>
    </xf>
    <xf numFmtId="0" fontId="1" fillId="0" borderId="0" xfId="0" applyFont="1" applyBorder="1" applyAlignment="1">
      <alignment wrapText="1"/>
    </xf>
    <xf numFmtId="0" fontId="1" fillId="0" borderId="0" xfId="0" applyFont="1" applyAlignment="1" applyProtection="1">
      <alignment wrapText="1"/>
      <protection locked="0"/>
    </xf>
    <xf numFmtId="0" fontId="1" fillId="0" borderId="0" xfId="0" applyFont="1" applyAlignment="1">
      <alignment horizontal="center" wrapText="1"/>
    </xf>
    <xf numFmtId="0" fontId="2" fillId="0" borderId="2" xfId="0" applyFont="1" applyBorder="1" applyAlignment="1" applyProtection="1">
      <alignment horizontal="left" vertical="top" wrapText="1"/>
      <protection locked="0"/>
    </xf>
    <xf numFmtId="0" fontId="2" fillId="0" borderId="2" xfId="0" applyFont="1" applyBorder="1" applyAlignment="1" applyProtection="1">
      <alignment horizontal="center" wrapText="1"/>
      <protection locked="0"/>
    </xf>
    <xf numFmtId="0" fontId="2" fillId="0" borderId="2" xfId="0" applyFont="1" applyBorder="1" applyAlignment="1" applyProtection="1">
      <alignment wrapText="1"/>
      <protection locked="0"/>
    </xf>
    <xf numFmtId="0" fontId="2" fillId="2" borderId="2" xfId="0" applyFont="1" applyFill="1" applyBorder="1" applyAlignment="1" applyProtection="1">
      <alignment vertical="center" wrapText="1"/>
    </xf>
    <xf numFmtId="0" fontId="2" fillId="2" borderId="2" xfId="0" applyFont="1" applyFill="1" applyBorder="1" applyProtection="1"/>
    <xf numFmtId="0" fontId="2" fillId="0" borderId="2" xfId="0" applyFont="1" applyBorder="1" applyAlignment="1" applyProtection="1">
      <alignment horizontal="right" wrapText="1"/>
      <protection locked="0"/>
    </xf>
    <xf numFmtId="14" fontId="2" fillId="0" borderId="2" xfId="0" applyNumberFormat="1" applyFont="1" applyBorder="1" applyAlignment="1" applyProtection="1">
      <alignment horizontal="right" wrapText="1"/>
      <protection locked="0"/>
    </xf>
    <xf numFmtId="0" fontId="1" fillId="0" borderId="0" xfId="0" applyFont="1" applyBorder="1" applyAlignment="1" applyProtection="1">
      <alignment wrapText="1"/>
      <protection locked="0"/>
    </xf>
    <xf numFmtId="14" fontId="2" fillId="0" borderId="2" xfId="0" applyNumberFormat="1" applyFont="1" applyBorder="1" applyAlignment="1" applyProtection="1">
      <alignment horizontal="center" vertical="center" wrapText="1"/>
      <protection locked="0"/>
    </xf>
    <xf numFmtId="0" fontId="4" fillId="0" borderId="0" xfId="0" applyFont="1" applyAlignment="1" applyProtection="1">
      <alignment wrapText="1"/>
      <protection locked="0"/>
    </xf>
    <xf numFmtId="0" fontId="4" fillId="0" borderId="0" xfId="0" applyFont="1" applyBorder="1" applyAlignment="1" applyProtection="1">
      <alignment wrapText="1"/>
      <protection locked="0"/>
    </xf>
    <xf numFmtId="0" fontId="17" fillId="0" borderId="0" xfId="0" applyFont="1" applyAlignment="1" applyProtection="1">
      <alignment vertical="center" wrapText="1"/>
      <protection locked="0"/>
    </xf>
    <xf numFmtId="0" fontId="17" fillId="0" borderId="0" xfId="0" applyFont="1" applyBorder="1" applyAlignment="1" applyProtection="1">
      <alignment vertical="center" wrapText="1"/>
      <protection locked="0"/>
    </xf>
    <xf numFmtId="0" fontId="3" fillId="0" borderId="2" xfId="0" applyFont="1" applyBorder="1" applyAlignment="1" applyProtection="1">
      <alignment horizontal="left" vertical="top" wrapText="1"/>
      <protection locked="0"/>
    </xf>
    <xf numFmtId="0" fontId="3" fillId="0" borderId="2" xfId="0" applyFont="1" applyBorder="1" applyAlignment="1" applyProtection="1">
      <alignment horizontal="center" vertical="center" wrapText="1"/>
      <protection locked="0"/>
    </xf>
    <xf numFmtId="0" fontId="3" fillId="0" borderId="2" xfId="0" applyFont="1" applyBorder="1" applyAlignment="1" applyProtection="1">
      <alignment vertical="center" wrapText="1"/>
      <protection locked="0"/>
    </xf>
    <xf numFmtId="0" fontId="3" fillId="0" borderId="2" xfId="0" applyFont="1" applyBorder="1" applyAlignment="1" applyProtection="1">
      <alignment horizontal="right" vertical="top" wrapText="1"/>
      <protection locked="0"/>
    </xf>
    <xf numFmtId="0" fontId="3" fillId="0" borderId="2" xfId="0" applyFont="1" applyBorder="1" applyAlignment="1" applyProtection="1">
      <alignment horizontal="right" vertical="center" wrapText="1"/>
      <protection locked="0"/>
    </xf>
    <xf numFmtId="166" fontId="11" fillId="0" borderId="2" xfId="5" applyNumberFormat="1" applyFont="1" applyFill="1" applyBorder="1" applyAlignment="1" applyProtection="1">
      <alignment horizontal="right" wrapText="1"/>
      <protection locked="0"/>
    </xf>
    <xf numFmtId="0" fontId="11" fillId="0" borderId="2" xfId="5" applyFont="1" applyFill="1" applyBorder="1" applyAlignment="1" applyProtection="1">
      <alignment wrapText="1"/>
      <protection locked="0"/>
    </xf>
    <xf numFmtId="0" fontId="11" fillId="0" borderId="11" xfId="5" applyFont="1" applyFill="1" applyBorder="1" applyAlignment="1" applyProtection="1">
      <alignment wrapText="1"/>
      <protection locked="0"/>
    </xf>
    <xf numFmtId="0" fontId="11" fillId="0" borderId="38" xfId="5" applyFont="1" applyFill="1" applyBorder="1" applyAlignment="1" applyProtection="1">
      <alignment wrapText="1"/>
      <protection locked="0"/>
    </xf>
    <xf numFmtId="0" fontId="11" fillId="0" borderId="0" xfId="5" applyFont="1" applyFill="1" applyBorder="1" applyAlignment="1" applyProtection="1">
      <alignment wrapText="1"/>
      <protection locked="0"/>
    </xf>
    <xf numFmtId="0" fontId="5" fillId="0" borderId="0" xfId="0" applyFont="1" applyAlignment="1" applyProtection="1">
      <alignment horizontal="center" vertical="center" wrapText="1"/>
      <protection locked="0"/>
    </xf>
    <xf numFmtId="0" fontId="5" fillId="0" borderId="0" xfId="0" applyFont="1" applyBorder="1" applyAlignment="1" applyProtection="1">
      <alignment horizontal="center" vertical="center" wrapText="1"/>
      <protection locked="0"/>
    </xf>
    <xf numFmtId="166" fontId="11" fillId="0" borderId="2" xfId="8" applyNumberFormat="1" applyFont="1" applyFill="1" applyBorder="1" applyAlignment="1" applyProtection="1">
      <alignment horizontal="right" wrapText="1"/>
      <protection locked="0"/>
    </xf>
    <xf numFmtId="0" fontId="11" fillId="0" borderId="2" xfId="8" applyFont="1" applyFill="1" applyBorder="1" applyAlignment="1" applyProtection="1">
      <alignment wrapText="1"/>
      <protection locked="0"/>
    </xf>
    <xf numFmtId="0" fontId="11" fillId="0" borderId="11" xfId="8" applyFont="1" applyFill="1" applyBorder="1" applyAlignment="1" applyProtection="1">
      <alignment wrapText="1"/>
      <protection locked="0"/>
    </xf>
    <xf numFmtId="0" fontId="11" fillId="0" borderId="38" xfId="8" applyFont="1" applyFill="1" applyBorder="1" applyAlignment="1" applyProtection="1">
      <alignment wrapText="1"/>
      <protection locked="0"/>
    </xf>
    <xf numFmtId="166" fontId="11" fillId="0" borderId="2" xfId="6" applyNumberFormat="1" applyFont="1" applyFill="1" applyBorder="1" applyAlignment="1" applyProtection="1">
      <alignment horizontal="right" wrapText="1"/>
      <protection locked="0"/>
    </xf>
    <xf numFmtId="0" fontId="11" fillId="0" borderId="2" xfId="6" applyFont="1" applyFill="1" applyBorder="1" applyAlignment="1" applyProtection="1">
      <alignment wrapText="1"/>
      <protection locked="0"/>
    </xf>
    <xf numFmtId="0" fontId="11" fillId="0" borderId="11" xfId="6" applyFont="1" applyFill="1" applyBorder="1" applyAlignment="1" applyProtection="1">
      <alignment wrapText="1"/>
      <protection locked="0"/>
    </xf>
    <xf numFmtId="0" fontId="11" fillId="0" borderId="38" xfId="6" applyFont="1" applyFill="1" applyBorder="1" applyAlignment="1" applyProtection="1">
      <alignment wrapText="1"/>
      <protection locked="0"/>
    </xf>
    <xf numFmtId="0" fontId="11" fillId="0" borderId="5" xfId="8" applyFont="1" applyFill="1" applyBorder="1" applyAlignment="1" applyProtection="1">
      <alignment wrapText="1"/>
      <protection locked="0"/>
    </xf>
    <xf numFmtId="14" fontId="2" fillId="0" borderId="2" xfId="0" applyNumberFormat="1" applyFont="1" applyBorder="1" applyAlignment="1" applyProtection="1">
      <alignment wrapText="1"/>
      <protection locked="0"/>
    </xf>
    <xf numFmtId="166" fontId="11" fillId="0" borderId="2" xfId="7" applyNumberFormat="1" applyFont="1" applyFill="1" applyBorder="1" applyAlignment="1" applyProtection="1">
      <alignment horizontal="right" wrapText="1"/>
      <protection locked="0"/>
    </xf>
    <xf numFmtId="0" fontId="11" fillId="0" borderId="2" xfId="7" applyFont="1" applyFill="1" applyBorder="1" applyAlignment="1" applyProtection="1">
      <alignment wrapText="1"/>
      <protection locked="0"/>
    </xf>
    <xf numFmtId="0" fontId="11" fillId="0" borderId="11" xfId="7" applyFont="1" applyFill="1" applyBorder="1" applyAlignment="1" applyProtection="1">
      <alignment wrapText="1"/>
      <protection locked="0"/>
    </xf>
    <xf numFmtId="0" fontId="11" fillId="0" borderId="38" xfId="7" applyFont="1" applyFill="1" applyBorder="1" applyAlignment="1" applyProtection="1">
      <alignment wrapText="1"/>
      <protection locked="0"/>
    </xf>
    <xf numFmtId="0" fontId="5" fillId="0" borderId="0" xfId="0" applyFont="1" applyAlignment="1" applyProtection="1">
      <alignment wrapText="1"/>
      <protection locked="0"/>
    </xf>
    <xf numFmtId="0" fontId="5" fillId="0" borderId="0" xfId="0" applyFont="1" applyBorder="1" applyAlignment="1" applyProtection="1">
      <alignment wrapText="1"/>
      <protection locked="0"/>
    </xf>
    <xf numFmtId="0" fontId="3" fillId="0" borderId="2" xfId="0" applyFont="1" applyBorder="1" applyAlignment="1" applyProtection="1">
      <alignment horizontal="center" wrapText="1"/>
      <protection locked="0"/>
    </xf>
    <xf numFmtId="0" fontId="3" fillId="0" borderId="2" xfId="0" applyFont="1" applyBorder="1" applyAlignment="1" applyProtection="1">
      <alignment wrapText="1"/>
      <protection locked="0"/>
    </xf>
    <xf numFmtId="0" fontId="3" fillId="0" borderId="2" xfId="0" applyFont="1" applyBorder="1" applyAlignment="1" applyProtection="1">
      <alignment horizontal="right" wrapText="1"/>
      <protection locked="0"/>
    </xf>
    <xf numFmtId="0" fontId="17" fillId="0" borderId="0" xfId="0" applyFont="1" applyAlignment="1" applyProtection="1">
      <alignment wrapText="1"/>
      <protection locked="0"/>
    </xf>
    <xf numFmtId="0" fontId="17" fillId="0" borderId="0" xfId="0" applyFont="1" applyBorder="1" applyAlignment="1" applyProtection="1">
      <alignment wrapText="1"/>
      <protection locked="0"/>
    </xf>
    <xf numFmtId="0" fontId="11" fillId="0" borderId="5" xfId="6" applyFont="1" applyFill="1" applyBorder="1" applyAlignment="1" applyProtection="1">
      <alignment wrapText="1"/>
      <protection locked="0"/>
    </xf>
    <xf numFmtId="0" fontId="2" fillId="0" borderId="0" xfId="0" applyFont="1" applyAlignment="1" applyProtection="1">
      <alignment vertical="center" wrapText="1"/>
      <protection locked="0"/>
    </xf>
    <xf numFmtId="0" fontId="2" fillId="0" borderId="0" xfId="0" applyFont="1" applyBorder="1" applyAlignment="1" applyProtection="1">
      <alignment wrapText="1"/>
      <protection locked="0"/>
    </xf>
    <xf numFmtId="0" fontId="2" fillId="0" borderId="2" xfId="0" applyFont="1" applyFill="1" applyBorder="1" applyAlignment="1" applyProtection="1">
      <alignment horizontal="right" vertical="top" wrapText="1"/>
      <protection locked="0"/>
    </xf>
    <xf numFmtId="14" fontId="2" fillId="0" borderId="2" xfId="0" applyNumberFormat="1" applyFont="1" applyBorder="1" applyAlignment="1" applyProtection="1">
      <alignment horizontal="right" vertical="center" wrapText="1"/>
      <protection locked="0"/>
    </xf>
    <xf numFmtId="0" fontId="2" fillId="0" borderId="2" xfId="0" applyFont="1" applyBorder="1" applyAlignment="1" applyProtection="1">
      <alignment horizontal="right" vertical="center" wrapText="1"/>
      <protection locked="0"/>
    </xf>
    <xf numFmtId="0" fontId="2" fillId="0" borderId="0" xfId="0" applyFont="1" applyAlignment="1">
      <alignment wrapText="1"/>
    </xf>
    <xf numFmtId="0" fontId="2" fillId="0" borderId="0" xfId="0" applyFont="1" applyBorder="1" applyAlignment="1">
      <alignment wrapText="1"/>
    </xf>
    <xf numFmtId="0" fontId="12" fillId="0" borderId="2" xfId="0" applyFont="1" applyBorder="1" applyProtection="1">
      <protection locked="0"/>
    </xf>
    <xf numFmtId="0" fontId="28" fillId="0" borderId="2" xfId="0" applyFont="1" applyBorder="1" applyProtection="1">
      <protection locked="0"/>
    </xf>
    <xf numFmtId="0" fontId="2" fillId="0" borderId="0" xfId="0" applyFont="1" applyAlignment="1" applyProtection="1">
      <alignment horizontal="right" wrapText="1"/>
    </xf>
    <xf numFmtId="0" fontId="2" fillId="0" borderId="0" xfId="0" applyFont="1" applyBorder="1" applyAlignment="1" applyProtection="1">
      <alignment horizontal="right" wrapText="1"/>
    </xf>
    <xf numFmtId="0" fontId="2" fillId="2" borderId="39" xfId="0" applyFont="1" applyFill="1" applyBorder="1" applyAlignment="1" applyProtection="1">
      <alignment horizontal="left" vertical="top" wrapText="1"/>
      <protection locked="0"/>
    </xf>
    <xf numFmtId="0" fontId="3" fillId="2" borderId="3" xfId="0" applyFont="1" applyFill="1" applyBorder="1" applyAlignment="1" applyProtection="1">
      <alignment horizontal="right" vertical="top" wrapText="1"/>
    </xf>
    <xf numFmtId="0" fontId="2" fillId="2" borderId="0" xfId="0" applyFont="1" applyFill="1" applyBorder="1" applyAlignment="1" applyProtection="1">
      <alignment horizontal="right" wrapText="1"/>
    </xf>
    <xf numFmtId="0" fontId="3" fillId="2" borderId="3" xfId="0" applyFont="1" applyFill="1" applyBorder="1" applyAlignment="1" applyProtection="1">
      <alignment horizontal="right" wrapText="1"/>
    </xf>
    <xf numFmtId="0" fontId="3" fillId="2" borderId="3" xfId="0" applyFont="1" applyFill="1" applyBorder="1" applyAlignment="1" applyProtection="1">
      <alignment horizontal="right" wrapText="1"/>
      <protection locked="0"/>
    </xf>
    <xf numFmtId="0" fontId="1" fillId="2" borderId="15" xfId="0" applyFont="1" applyFill="1" applyBorder="1" applyAlignment="1" applyProtection="1">
      <alignment horizontal="right" wrapText="1"/>
    </xf>
    <xf numFmtId="0" fontId="1" fillId="2" borderId="0" xfId="0" applyFont="1" applyFill="1" applyBorder="1" applyAlignment="1" applyProtection="1">
      <alignment horizontal="right" wrapText="1"/>
    </xf>
    <xf numFmtId="0" fontId="1" fillId="2" borderId="16" xfId="0" applyFont="1" applyFill="1" applyBorder="1" applyAlignment="1" applyProtection="1">
      <alignment horizontal="right" wrapText="1"/>
    </xf>
    <xf numFmtId="0" fontId="3" fillId="0" borderId="0" xfId="0" applyFont="1" applyAlignment="1" applyProtection="1">
      <alignment horizontal="center" vertical="center" wrapText="1"/>
    </xf>
    <xf numFmtId="0" fontId="3" fillId="0" borderId="0" xfId="0" applyFont="1" applyBorder="1" applyAlignment="1" applyProtection="1">
      <alignment horizontal="center" vertical="center" wrapText="1"/>
    </xf>
    <xf numFmtId="0" fontId="3" fillId="3" borderId="4" xfId="0" applyFont="1" applyFill="1" applyBorder="1" applyAlignment="1" applyProtection="1">
      <alignment horizontal="center" vertical="center" wrapText="1"/>
    </xf>
    <xf numFmtId="0" fontId="3" fillId="5" borderId="4" xfId="0" applyFont="1" applyFill="1" applyBorder="1" applyAlignment="1" applyProtection="1">
      <alignment horizontal="center" vertical="center" wrapText="1"/>
    </xf>
    <xf numFmtId="0" fontId="3" fillId="7" borderId="4" xfId="0" applyFont="1" applyFill="1" applyBorder="1" applyAlignment="1" applyProtection="1">
      <alignment horizontal="center" vertical="center" wrapText="1"/>
    </xf>
    <xf numFmtId="0" fontId="3" fillId="8" borderId="2" xfId="0" applyFont="1" applyFill="1" applyBorder="1" applyAlignment="1" applyProtection="1">
      <alignment horizontal="center" vertical="center" wrapText="1"/>
      <protection locked="0"/>
    </xf>
    <xf numFmtId="0" fontId="1" fillId="0" borderId="9" xfId="0" applyFont="1" applyBorder="1" applyAlignment="1" applyProtection="1">
      <alignment horizontal="center" vertical="center" wrapText="1"/>
    </xf>
    <xf numFmtId="0" fontId="25" fillId="0" borderId="10" xfId="0" applyFont="1" applyBorder="1" applyAlignment="1" applyProtection="1">
      <alignment horizontal="center" vertical="center" wrapText="1"/>
    </xf>
    <xf numFmtId="0" fontId="3" fillId="8" borderId="11" xfId="0" applyFont="1" applyFill="1" applyBorder="1" applyAlignment="1" applyProtection="1">
      <alignment horizontal="center" vertical="center" wrapText="1"/>
    </xf>
    <xf numFmtId="0" fontId="3" fillId="8" borderId="2" xfId="0" applyFont="1" applyFill="1" applyBorder="1" applyAlignment="1" applyProtection="1">
      <alignment horizontal="center" vertical="center" wrapText="1"/>
    </xf>
    <xf numFmtId="0" fontId="3" fillId="0" borderId="9" xfId="0" applyFont="1" applyBorder="1" applyAlignment="1" applyProtection="1">
      <alignment horizontal="center" vertical="center" wrapText="1"/>
    </xf>
    <xf numFmtId="0" fontId="3" fillId="0" borderId="10" xfId="0" applyFont="1" applyBorder="1" applyAlignment="1" applyProtection="1">
      <alignment horizontal="center" vertical="center" wrapText="1"/>
    </xf>
    <xf numFmtId="0" fontId="3" fillId="0" borderId="11" xfId="0" applyFont="1" applyBorder="1" applyAlignment="1" applyProtection="1">
      <alignment horizontal="center" vertical="center" wrapText="1"/>
    </xf>
    <xf numFmtId="0" fontId="1" fillId="0" borderId="10" xfId="0" applyFont="1" applyBorder="1" applyAlignment="1" applyProtection="1">
      <alignment horizontal="center" vertical="center" wrapText="1"/>
    </xf>
    <xf numFmtId="0" fontId="17" fillId="0" borderId="0" xfId="0" applyFont="1" applyAlignment="1" applyProtection="1">
      <alignment vertical="center" wrapText="1"/>
    </xf>
    <xf numFmtId="0" fontId="17" fillId="0" borderId="0" xfId="0" applyFont="1" applyBorder="1" applyAlignment="1" applyProtection="1">
      <alignment vertical="center" wrapText="1"/>
    </xf>
    <xf numFmtId="0" fontId="17" fillId="0" borderId="2" xfId="0" applyFont="1" applyBorder="1" applyAlignment="1" applyProtection="1">
      <alignment horizontal="center" vertical="center" wrapText="1"/>
      <protection locked="0"/>
    </xf>
    <xf numFmtId="0" fontId="8" fillId="0" borderId="2" xfId="0" applyFont="1" applyBorder="1" applyAlignment="1" applyProtection="1">
      <alignment horizontal="center" vertical="center" wrapText="1"/>
      <protection locked="0"/>
    </xf>
    <xf numFmtId="0" fontId="8" fillId="0" borderId="2" xfId="0" applyFont="1" applyBorder="1" applyAlignment="1" applyProtection="1">
      <alignment horizontal="center" vertical="center" wrapText="1"/>
    </xf>
    <xf numFmtId="0" fontId="17" fillId="0" borderId="0" xfId="0" applyFont="1" applyAlignment="1" applyProtection="1">
      <alignment wrapText="1"/>
    </xf>
    <xf numFmtId="0" fontId="1" fillId="0" borderId="0" xfId="0" applyFont="1" applyBorder="1" applyAlignment="1" applyProtection="1">
      <alignment wrapText="1"/>
    </xf>
    <xf numFmtId="0" fontId="17" fillId="0" borderId="17" xfId="0" applyFont="1" applyBorder="1" applyAlignment="1" applyProtection="1">
      <alignment horizontal="center" vertical="center" wrapText="1"/>
    </xf>
    <xf numFmtId="0" fontId="17" fillId="0" borderId="18" xfId="0" applyFont="1" applyBorder="1" applyAlignment="1" applyProtection="1">
      <alignment horizontal="center" vertical="center" wrapText="1"/>
    </xf>
    <xf numFmtId="0" fontId="17" fillId="0" borderId="18" xfId="0" applyFont="1" applyBorder="1" applyAlignment="1" applyProtection="1">
      <alignment horizontal="center" vertical="center" wrapText="1"/>
      <protection locked="0"/>
    </xf>
    <xf numFmtId="0" fontId="17" fillId="0" borderId="19" xfId="0" applyFont="1" applyBorder="1" applyAlignment="1" applyProtection="1">
      <alignment horizontal="center" vertical="center"/>
    </xf>
    <xf numFmtId="0" fontId="17" fillId="0" borderId="19" xfId="0" applyFont="1" applyBorder="1" applyAlignment="1" applyProtection="1">
      <alignment horizontal="left" vertical="center"/>
    </xf>
    <xf numFmtId="0" fontId="17" fillId="0" borderId="10" xfId="0" applyFont="1" applyBorder="1" applyAlignment="1" applyProtection="1">
      <alignment wrapText="1"/>
    </xf>
    <xf numFmtId="0" fontId="6" fillId="0" borderId="9" xfId="0" applyFont="1" applyBorder="1" applyAlignment="1" applyProtection="1">
      <alignment horizontal="center" wrapText="1"/>
    </xf>
    <xf numFmtId="0" fontId="6" fillId="0" borderId="10" xfId="0" applyFont="1" applyBorder="1" applyAlignment="1" applyProtection="1">
      <alignment horizontal="center" wrapText="1"/>
    </xf>
    <xf numFmtId="0" fontId="6" fillId="0" borderId="10" xfId="0" applyFont="1" applyBorder="1" applyAlignment="1" applyProtection="1">
      <alignment horizontal="center" wrapText="1"/>
      <protection locked="0"/>
    </xf>
    <xf numFmtId="0" fontId="6" fillId="0" borderId="10" xfId="0" applyFont="1" applyBorder="1" applyAlignment="1" applyProtection="1">
      <alignment horizontal="left" wrapText="1"/>
    </xf>
    <xf numFmtId="0" fontId="17" fillId="0" borderId="11" xfId="0" applyFont="1" applyBorder="1" applyAlignment="1" applyProtection="1">
      <alignment wrapText="1"/>
    </xf>
    <xf numFmtId="0" fontId="1" fillId="0" borderId="0" xfId="0" applyFont="1" applyAlignment="1" applyProtection="1">
      <alignment horizontal="center" wrapText="1"/>
    </xf>
    <xf numFmtId="0" fontId="2" fillId="0" borderId="0" xfId="0" applyFont="1" applyAlignment="1" applyProtection="1">
      <alignment wrapText="1"/>
      <protection locked="0"/>
    </xf>
    <xf numFmtId="0" fontId="2" fillId="0" borderId="0" xfId="0" applyFont="1" applyAlignment="1" applyProtection="1">
      <alignment horizontal="center" wrapText="1"/>
    </xf>
    <xf numFmtId="0" fontId="1" fillId="8" borderId="17" xfId="0" applyFont="1" applyFill="1" applyBorder="1" applyProtection="1"/>
    <xf numFmtId="0" fontId="1" fillId="8" borderId="18" xfId="0" applyFont="1" applyFill="1" applyBorder="1" applyProtection="1"/>
    <xf numFmtId="0" fontId="2" fillId="8" borderId="19" xfId="0" applyFont="1" applyFill="1" applyBorder="1" applyProtection="1"/>
    <xf numFmtId="14" fontId="2" fillId="0" borderId="0" xfId="0" applyNumberFormat="1" applyFont="1" applyBorder="1" applyAlignment="1" applyProtection="1">
      <alignment wrapText="1"/>
    </xf>
    <xf numFmtId="0" fontId="8" fillId="0" borderId="0" xfId="0" applyFont="1" applyAlignment="1" applyProtection="1">
      <alignment horizontal="center" wrapText="1"/>
    </xf>
    <xf numFmtId="0" fontId="8" fillId="0" borderId="0" xfId="0" applyFont="1" applyAlignment="1" applyProtection="1">
      <alignment horizontal="center" wrapText="1"/>
      <protection locked="0"/>
    </xf>
    <xf numFmtId="0" fontId="9" fillId="0" borderId="0" xfId="0" applyFont="1" applyAlignment="1" applyProtection="1">
      <alignment horizontal="center" wrapText="1"/>
    </xf>
    <xf numFmtId="0" fontId="9" fillId="0" borderId="0" xfId="0" applyFont="1" applyAlignment="1" applyProtection="1">
      <alignment horizontal="center" wrapText="1"/>
      <protection locked="0"/>
    </xf>
    <xf numFmtId="0" fontId="9" fillId="8" borderId="0" xfId="0" applyFont="1" applyFill="1" applyAlignment="1" applyProtection="1">
      <alignment horizontal="center" wrapText="1"/>
    </xf>
    <xf numFmtId="0" fontId="9" fillId="0" borderId="0" xfId="0" applyFont="1" applyAlignment="1" applyProtection="1">
      <alignment horizontal="center"/>
    </xf>
    <xf numFmtId="0" fontId="10" fillId="0" borderId="0" xfId="0" applyFont="1" applyAlignment="1" applyProtection="1">
      <alignment horizontal="center" wrapText="1"/>
    </xf>
    <xf numFmtId="0" fontId="10" fillId="0" borderId="0" xfId="0" applyFont="1" applyAlignment="1" applyProtection="1">
      <alignment horizontal="center" wrapText="1"/>
      <protection locked="0"/>
    </xf>
    <xf numFmtId="0" fontId="10" fillId="8" borderId="0" xfId="0" applyFont="1" applyFill="1" applyAlignment="1" applyProtection="1">
      <alignment horizontal="center" wrapText="1"/>
    </xf>
    <xf numFmtId="0" fontId="10" fillId="0" borderId="0" xfId="0" applyFont="1" applyAlignment="1" applyProtection="1">
      <alignment horizontal="center"/>
    </xf>
    <xf numFmtId="0" fontId="2" fillId="0" borderId="0" xfId="0" applyFont="1"/>
    <xf numFmtId="0" fontId="3" fillId="4" borderId="2" xfId="0" applyFont="1" applyFill="1" applyBorder="1" applyAlignment="1" applyProtection="1">
      <alignment horizontal="center" vertical="center" wrapText="1"/>
    </xf>
    <xf numFmtId="0" fontId="2" fillId="0" borderId="0" xfId="0" applyFont="1" applyAlignment="1" applyProtection="1">
      <alignment horizontal="center" vertical="center" wrapText="1"/>
    </xf>
    <xf numFmtId="1" fontId="29" fillId="0" borderId="0" xfId="0" applyNumberFormat="1" applyFont="1" applyBorder="1" applyAlignment="1" applyProtection="1">
      <alignment horizontal="center" wrapText="1"/>
    </xf>
    <xf numFmtId="0" fontId="3" fillId="0" borderId="0" xfId="0" applyFont="1" applyAlignment="1" applyProtection="1">
      <alignment wrapText="1"/>
    </xf>
    <xf numFmtId="0" fontId="2" fillId="2" borderId="9" xfId="0" applyFont="1" applyFill="1" applyBorder="1" applyAlignment="1">
      <alignment horizontal="center" wrapText="1"/>
    </xf>
    <xf numFmtId="2" fontId="2" fillId="0" borderId="0" xfId="0" applyNumberFormat="1" applyFont="1" applyBorder="1" applyAlignment="1" applyProtection="1">
      <alignment horizontal="center" wrapText="1"/>
    </xf>
    <xf numFmtId="0" fontId="3" fillId="2" borderId="11" xfId="0" applyFont="1" applyFill="1" applyBorder="1" applyAlignment="1">
      <alignment horizontal="center" wrapText="1"/>
    </xf>
    <xf numFmtId="0" fontId="2" fillId="2" borderId="9" xfId="0" applyFont="1" applyFill="1" applyBorder="1" applyAlignment="1" applyProtection="1">
      <alignment wrapText="1"/>
      <protection locked="0"/>
    </xf>
    <xf numFmtId="0" fontId="2" fillId="4" borderId="15" xfId="0" applyFont="1" applyFill="1" applyBorder="1" applyProtection="1"/>
    <xf numFmtId="0" fontId="2" fillId="4" borderId="0" xfId="0" applyFont="1" applyFill="1" applyBorder="1" applyProtection="1"/>
    <xf numFmtId="0" fontId="3" fillId="4" borderId="16" xfId="0" applyFont="1" applyFill="1" applyBorder="1" applyProtection="1"/>
    <xf numFmtId="0" fontId="2" fillId="0" borderId="0" xfId="0" applyFont="1" applyAlignment="1">
      <alignment horizontal="left" vertical="top"/>
    </xf>
    <xf numFmtId="0" fontId="2" fillId="0" borderId="2" xfId="0" applyFont="1" applyBorder="1" applyAlignment="1" applyProtection="1">
      <alignment horizontal="left" vertical="top"/>
      <protection locked="0"/>
    </xf>
    <xf numFmtId="0" fontId="12" fillId="0" borderId="2" xfId="0" applyFont="1" applyBorder="1" applyAlignment="1" applyProtection="1">
      <alignment wrapText="1"/>
      <protection locked="0"/>
    </xf>
    <xf numFmtId="0" fontId="28" fillId="0" borderId="2" xfId="0" applyFont="1" applyBorder="1" applyAlignment="1" applyProtection="1">
      <alignment vertical="center" wrapText="1"/>
      <protection locked="0"/>
    </xf>
    <xf numFmtId="0" fontId="2" fillId="0" borderId="2" xfId="0" quotePrefix="1" applyFont="1" applyBorder="1" applyAlignment="1" applyProtection="1">
      <alignment horizontal="left" vertical="top" wrapText="1"/>
      <protection locked="0"/>
    </xf>
    <xf numFmtId="0" fontId="3" fillId="4" borderId="2"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8" fillId="0" borderId="0" xfId="0" applyFont="1" applyAlignment="1">
      <alignment horizontal="center" wrapText="1"/>
    </xf>
    <xf numFmtId="0" fontId="9" fillId="0" borderId="0" xfId="0" applyFont="1" applyAlignment="1">
      <alignment wrapText="1"/>
    </xf>
    <xf numFmtId="0" fontId="9" fillId="0" borderId="0" xfId="0" applyFont="1" applyAlignment="1">
      <alignment horizontal="center" wrapText="1"/>
    </xf>
    <xf numFmtId="0" fontId="10" fillId="0" borderId="0" xfId="0" applyFont="1" applyAlignment="1">
      <alignment wrapText="1"/>
    </xf>
    <xf numFmtId="0" fontId="10" fillId="0" borderId="0" xfId="0" applyFont="1" applyAlignment="1">
      <alignment horizontal="center" wrapText="1"/>
    </xf>
    <xf numFmtId="14" fontId="2" fillId="0" borderId="0" xfId="0" applyNumberFormat="1" applyFont="1" applyBorder="1" applyAlignment="1" applyProtection="1">
      <alignment wrapText="1"/>
      <protection locked="0"/>
    </xf>
    <xf numFmtId="14" fontId="2" fillId="0" borderId="2" xfId="0" applyNumberFormat="1" applyFont="1" applyBorder="1" applyAlignment="1" applyProtection="1">
      <alignment horizontal="left" vertical="top" wrapText="1"/>
      <protection locked="0"/>
    </xf>
    <xf numFmtId="0" fontId="1" fillId="0" borderId="0" xfId="0" applyFont="1" applyAlignment="1" applyProtection="1">
      <alignment horizontal="right"/>
    </xf>
    <xf numFmtId="0" fontId="2" fillId="2" borderId="15" xfId="0" applyFont="1" applyFill="1" applyBorder="1" applyAlignment="1" applyProtection="1">
      <alignment horizontal="right" wrapText="1"/>
    </xf>
    <xf numFmtId="0" fontId="2" fillId="2" borderId="5" xfId="0" applyFont="1" applyFill="1" applyBorder="1" applyAlignment="1" applyProtection="1">
      <alignment horizontal="right" wrapText="1"/>
    </xf>
    <xf numFmtId="0" fontId="2" fillId="2" borderId="17" xfId="0" applyFont="1" applyFill="1" applyBorder="1" applyAlignment="1" applyProtection="1">
      <alignment horizontal="right" vertical="center" wrapText="1"/>
    </xf>
    <xf numFmtId="0" fontId="1" fillId="0" borderId="17" xfId="0" applyFont="1" applyBorder="1" applyProtection="1"/>
    <xf numFmtId="0" fontId="1" fillId="0" borderId="18" xfId="0" applyFont="1" applyBorder="1" applyProtection="1"/>
    <xf numFmtId="0" fontId="2" fillId="0" borderId="19" xfId="0" applyFont="1" applyBorder="1" applyProtection="1"/>
    <xf numFmtId="0" fontId="2" fillId="0" borderId="0" xfId="0" quotePrefix="1" applyFont="1" applyBorder="1" applyAlignment="1" applyProtection="1">
      <alignment wrapText="1"/>
    </xf>
    <xf numFmtId="0" fontId="31" fillId="0" borderId="0" xfId="0" applyFont="1" applyBorder="1" applyAlignment="1">
      <alignment horizontal="left" wrapText="1"/>
    </xf>
    <xf numFmtId="0" fontId="32" fillId="0" borderId="1" xfId="0" applyFont="1" applyBorder="1" applyAlignment="1">
      <alignment wrapText="1"/>
    </xf>
    <xf numFmtId="0" fontId="2" fillId="2" borderId="5" xfId="0" applyFont="1" applyFill="1" applyBorder="1" applyAlignment="1">
      <alignment vertical="top" wrapText="1"/>
    </xf>
    <xf numFmtId="0" fontId="2" fillId="9" borderId="5" xfId="0" applyFont="1" applyFill="1" applyBorder="1" applyAlignment="1" applyProtection="1">
      <alignment horizontal="right" vertical="top" wrapText="1"/>
    </xf>
    <xf numFmtId="0" fontId="2" fillId="10" borderId="5" xfId="0" applyFont="1" applyFill="1" applyBorder="1" applyAlignment="1" applyProtection="1">
      <alignment horizontal="right" vertical="top" wrapText="1"/>
    </xf>
    <xf numFmtId="0" fontId="2" fillId="10" borderId="5" xfId="0" applyFont="1" applyFill="1" applyBorder="1" applyAlignment="1">
      <alignment horizontal="right" vertical="top" wrapText="1"/>
    </xf>
    <xf numFmtId="0" fontId="2" fillId="0" borderId="5" xfId="0" applyFont="1" applyBorder="1" applyAlignment="1">
      <alignment vertical="center" wrapText="1"/>
    </xf>
    <xf numFmtId="0" fontId="2" fillId="0" borderId="4" xfId="0" applyFont="1" applyBorder="1" applyAlignment="1" applyProtection="1">
      <alignment vertical="top" wrapText="1"/>
      <protection locked="0"/>
    </xf>
    <xf numFmtId="0" fontId="2" fillId="11" borderId="4" xfId="0" applyFont="1" applyFill="1" applyBorder="1" applyAlignment="1" applyProtection="1">
      <alignment horizontal="right" vertical="top" wrapText="1"/>
    </xf>
    <xf numFmtId="0" fontId="2" fillId="12" borderId="4" xfId="0" applyFont="1" applyFill="1" applyBorder="1" applyAlignment="1" applyProtection="1">
      <alignment horizontal="right" vertical="top" wrapText="1"/>
    </xf>
    <xf numFmtId="0" fontId="2" fillId="10" borderId="4" xfId="0" applyFont="1" applyFill="1" applyBorder="1" applyAlignment="1" applyProtection="1">
      <alignment horizontal="right" vertical="top" wrapText="1"/>
    </xf>
    <xf numFmtId="0" fontId="2" fillId="0" borderId="4" xfId="0" applyFont="1" applyBorder="1" applyAlignment="1" applyProtection="1">
      <alignment horizontal="right" vertical="top" wrapText="1"/>
      <protection locked="0"/>
    </xf>
    <xf numFmtId="0" fontId="2" fillId="0" borderId="4" xfId="0" applyFont="1" applyBorder="1" applyAlignment="1" applyProtection="1">
      <alignment vertical="center" wrapText="1"/>
      <protection locked="0"/>
    </xf>
    <xf numFmtId="0" fontId="2" fillId="0" borderId="2" xfId="0" applyFont="1" applyBorder="1" applyAlignment="1" applyProtection="1">
      <alignment vertical="top" wrapText="1"/>
      <protection locked="0"/>
    </xf>
    <xf numFmtId="0" fontId="2" fillId="11" borderId="2" xfId="0" applyFont="1" applyFill="1" applyBorder="1" applyAlignment="1" applyProtection="1">
      <alignment horizontal="right" vertical="top" wrapText="1"/>
    </xf>
    <xf numFmtId="0" fontId="2" fillId="12" borderId="2" xfId="0" applyFont="1" applyFill="1" applyBorder="1" applyAlignment="1" applyProtection="1">
      <alignment horizontal="right" vertical="top" wrapText="1"/>
    </xf>
    <xf numFmtId="0" fontId="2" fillId="10" borderId="2" xfId="0" applyFont="1" applyFill="1" applyBorder="1" applyAlignment="1" applyProtection="1">
      <alignment horizontal="right" vertical="top" wrapText="1"/>
    </xf>
    <xf numFmtId="0" fontId="2" fillId="0" borderId="2" xfId="0" applyFont="1" applyBorder="1" applyAlignment="1" applyProtection="1">
      <alignment vertical="center" wrapText="1"/>
      <protection locked="0"/>
    </xf>
    <xf numFmtId="0" fontId="3" fillId="4" borderId="2" xfId="0" applyFont="1" applyFill="1" applyBorder="1" applyAlignment="1">
      <alignment horizontal="center" wrapText="1"/>
    </xf>
    <xf numFmtId="0" fontId="2" fillId="0" borderId="0" xfId="0" applyFont="1" applyAlignment="1">
      <alignment horizontal="center" vertical="center" wrapText="1"/>
    </xf>
    <xf numFmtId="0" fontId="3" fillId="0" borderId="0" xfId="0" applyFont="1" applyAlignment="1">
      <alignment wrapText="1"/>
    </xf>
    <xf numFmtId="0" fontId="2" fillId="0" borderId="17" xfId="0" applyFont="1" applyBorder="1" applyAlignment="1">
      <alignment wrapText="1"/>
    </xf>
    <xf numFmtId="0" fontId="2" fillId="0" borderId="19" xfId="0" applyFont="1" applyBorder="1"/>
    <xf numFmtId="0" fontId="3" fillId="2" borderId="11" xfId="0" applyFont="1" applyFill="1" applyBorder="1" applyAlignment="1">
      <alignment wrapText="1"/>
    </xf>
    <xf numFmtId="0" fontId="1" fillId="0" borderId="0" xfId="0" applyFont="1" applyAlignment="1" applyProtection="1">
      <alignment horizontal="left" wrapText="1"/>
    </xf>
    <xf numFmtId="0" fontId="1" fillId="0" borderId="0" xfId="0" applyFont="1" applyAlignment="1" applyProtection="1">
      <alignment horizontal="center" vertical="center"/>
    </xf>
    <xf numFmtId="0" fontId="2" fillId="2" borderId="32" xfId="0" applyFont="1" applyFill="1" applyBorder="1" applyAlignment="1" applyProtection="1">
      <alignment horizontal="center" vertical="center" wrapText="1"/>
    </xf>
    <xf numFmtId="0" fontId="2" fillId="2" borderId="33" xfId="0" applyFont="1" applyFill="1" applyBorder="1" applyAlignment="1" applyProtection="1">
      <alignment horizontal="center" vertical="center"/>
    </xf>
    <xf numFmtId="0" fontId="2" fillId="0" borderId="26" xfId="0" applyFont="1" applyFill="1" applyBorder="1" applyAlignment="1" applyProtection="1">
      <alignment horizontal="left" wrapText="1"/>
    </xf>
    <xf numFmtId="0" fontId="2" fillId="2" borderId="34" xfId="0" applyFont="1" applyFill="1" applyBorder="1" applyAlignment="1" applyProtection="1">
      <alignment horizontal="center" vertical="center" wrapText="1"/>
    </xf>
    <xf numFmtId="0" fontId="2" fillId="2" borderId="2" xfId="0" applyFont="1" applyFill="1" applyBorder="1" applyAlignment="1" applyProtection="1">
      <alignment horizontal="center" vertical="center" wrapText="1"/>
    </xf>
    <xf numFmtId="0" fontId="2" fillId="0" borderId="28" xfId="0" applyFont="1" applyBorder="1" applyAlignment="1" applyProtection="1">
      <alignment horizontal="left" wrapText="1"/>
    </xf>
    <xf numFmtId="0" fontId="3" fillId="4" borderId="34" xfId="0" applyFont="1" applyFill="1" applyBorder="1" applyAlignment="1" applyProtection="1">
      <alignment horizontal="center" vertical="center" wrapText="1"/>
    </xf>
    <xf numFmtId="0" fontId="3" fillId="4" borderId="28" xfId="0" applyFont="1" applyFill="1" applyBorder="1" applyAlignment="1" applyProtection="1">
      <alignment horizontal="center" vertical="center" wrapText="1"/>
    </xf>
    <xf numFmtId="0" fontId="3" fillId="0" borderId="0" xfId="0" applyFont="1" applyBorder="1" applyAlignment="1" applyProtection="1">
      <alignment horizontal="center" wrapText="1"/>
    </xf>
    <xf numFmtId="0" fontId="7" fillId="0" borderId="0" xfId="0" applyFont="1" applyBorder="1" applyAlignment="1" applyProtection="1">
      <alignment horizontal="center" wrapText="1"/>
    </xf>
    <xf numFmtId="0" fontId="10" fillId="0" borderId="0" xfId="0" applyFont="1" applyBorder="1" applyAlignment="1" applyProtection="1">
      <alignment horizontal="center" wrapText="1"/>
    </xf>
    <xf numFmtId="3" fontId="1" fillId="2" borderId="32" xfId="0" applyNumberFormat="1" applyFont="1" applyFill="1" applyBorder="1" applyAlignment="1" applyProtection="1">
      <alignment horizontal="center" vertical="center"/>
    </xf>
    <xf numFmtId="0" fontId="1" fillId="2" borderId="34" xfId="0" applyFont="1" applyFill="1" applyBorder="1" applyAlignment="1" applyProtection="1">
      <alignment horizontal="center" vertical="center"/>
    </xf>
    <xf numFmtId="3" fontId="1" fillId="2" borderId="46" xfId="0" applyNumberFormat="1" applyFont="1" applyFill="1" applyBorder="1" applyAlignment="1" applyProtection="1">
      <alignment horizontal="center" vertical="center" wrapText="1"/>
    </xf>
    <xf numFmtId="49" fontId="30" fillId="0" borderId="0" xfId="0" applyNumberFormat="1" applyFont="1" applyBorder="1" applyAlignment="1" applyProtection="1">
      <alignment horizontal="center" vertical="center" wrapText="1"/>
    </xf>
    <xf numFmtId="166" fontId="25" fillId="0" borderId="0" xfId="0" applyNumberFormat="1" applyFont="1" applyFill="1" applyBorder="1" applyAlignment="1" applyProtection="1">
      <alignment horizontal="left"/>
    </xf>
    <xf numFmtId="3" fontId="1" fillId="2" borderId="34" xfId="0" applyNumberFormat="1" applyFont="1" applyFill="1" applyBorder="1" applyAlignment="1" applyProtection="1">
      <alignment horizontal="center" vertical="center"/>
    </xf>
    <xf numFmtId="166" fontId="3" fillId="4" borderId="40" xfId="0" applyNumberFormat="1" applyFont="1" applyFill="1" applyBorder="1" applyAlignment="1" applyProtection="1">
      <alignment horizontal="left" wrapText="1"/>
    </xf>
    <xf numFmtId="0" fontId="3" fillId="2" borderId="48" xfId="0" applyFont="1" applyFill="1" applyBorder="1" applyAlignment="1" applyProtection="1">
      <alignment horizontal="center" vertical="center" wrapText="1"/>
    </xf>
    <xf numFmtId="0" fontId="2" fillId="2" borderId="51" xfId="0" applyFont="1" applyFill="1" applyBorder="1" applyAlignment="1" applyProtection="1">
      <alignment horizontal="center" vertical="center" wrapText="1"/>
    </xf>
    <xf numFmtId="0" fontId="2" fillId="0" borderId="4" xfId="0" applyFont="1" applyBorder="1" applyAlignment="1" applyProtection="1">
      <alignment wrapText="1"/>
    </xf>
    <xf numFmtId="0" fontId="2" fillId="0" borderId="52" xfId="0" applyFont="1" applyBorder="1" applyAlignment="1" applyProtection="1">
      <alignment horizontal="left" wrapText="1"/>
    </xf>
    <xf numFmtId="0" fontId="2" fillId="0" borderId="2" xfId="0" applyFont="1" applyBorder="1" applyAlignment="1" applyProtection="1">
      <alignment horizontal="left" wrapText="1"/>
    </xf>
    <xf numFmtId="0" fontId="2" fillId="2" borderId="17" xfId="0" applyFont="1" applyFill="1" applyBorder="1" applyAlignment="1" applyProtection="1">
      <alignment horizontal="center"/>
    </xf>
    <xf numFmtId="0" fontId="2" fillId="2" borderId="18" xfId="0" applyFont="1" applyFill="1" applyBorder="1" applyAlignment="1" applyProtection="1">
      <alignment horizontal="center"/>
    </xf>
    <xf numFmtId="0" fontId="3" fillId="2" borderId="19" xfId="0" applyFont="1" applyFill="1" applyBorder="1" applyProtection="1"/>
    <xf numFmtId="0" fontId="2" fillId="2" borderId="9" xfId="0" applyFont="1" applyFill="1" applyBorder="1" applyProtection="1"/>
    <xf numFmtId="0" fontId="2" fillId="2" borderId="10" xfId="0" applyFont="1" applyFill="1" applyBorder="1" applyAlignment="1" applyProtection="1">
      <alignment horizontal="center"/>
    </xf>
    <xf numFmtId="0" fontId="3" fillId="2" borderId="11" xfId="0" applyFont="1" applyFill="1" applyBorder="1" applyProtection="1"/>
    <xf numFmtId="0" fontId="2" fillId="0" borderId="0" xfId="0" applyFont="1" applyAlignment="1" applyProtection="1">
      <alignment horizontal="left" wrapText="1"/>
    </xf>
    <xf numFmtId="0" fontId="1" fillId="0" borderId="1" xfId="0" applyFont="1" applyBorder="1" applyAlignment="1" applyProtection="1">
      <alignment horizontal="left"/>
    </xf>
    <xf numFmtId="0" fontId="2" fillId="0" borderId="1" xfId="0" applyFont="1" applyBorder="1" applyAlignment="1" applyProtection="1">
      <alignment horizontal="left"/>
    </xf>
    <xf numFmtId="0" fontId="3" fillId="2" borderId="2" xfId="0" applyFont="1" applyFill="1" applyBorder="1" applyAlignment="1" applyProtection="1">
      <alignment horizontal="center" wrapText="1"/>
      <protection locked="0"/>
    </xf>
    <xf numFmtId="0" fontId="4" fillId="0" borderId="0" xfId="0" applyFont="1" applyAlignment="1" applyProtection="1">
      <alignment horizontal="center" wrapText="1"/>
      <protection locked="0"/>
    </xf>
    <xf numFmtId="0" fontId="2" fillId="0" borderId="0" xfId="0" applyFont="1" applyAlignment="1" applyProtection="1">
      <alignment horizontal="center" wrapText="1"/>
      <protection locked="0"/>
    </xf>
    <xf numFmtId="0" fontId="3" fillId="2"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2" fillId="2"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2" fillId="0" borderId="4" xfId="0" applyFont="1" applyBorder="1" applyAlignment="1" applyProtection="1">
      <alignment wrapText="1"/>
      <protection locked="0"/>
    </xf>
    <xf numFmtId="0" fontId="2" fillId="0" borderId="4" xfId="0" applyFont="1" applyBorder="1" applyAlignment="1" applyProtection="1">
      <alignment horizontal="left" wrapText="1"/>
      <protection locked="0"/>
    </xf>
    <xf numFmtId="0" fontId="2" fillId="0" borderId="2" xfId="0" applyFont="1" applyBorder="1" applyAlignment="1" applyProtection="1">
      <alignment horizontal="left" wrapText="1"/>
      <protection locked="0"/>
    </xf>
    <xf numFmtId="0" fontId="5" fillId="4" borderId="2" xfId="0" applyFont="1" applyFill="1" applyBorder="1" applyAlignment="1" applyProtection="1">
      <alignment horizontal="center" vertical="center" wrapText="1"/>
      <protection locked="0"/>
    </xf>
    <xf numFmtId="0" fontId="3" fillId="4" borderId="2" xfId="0" applyFont="1" applyFill="1" applyBorder="1" applyAlignment="1" applyProtection="1">
      <alignment horizontal="center" vertical="center" wrapText="1"/>
      <protection locked="0"/>
    </xf>
    <xf numFmtId="0" fontId="3" fillId="0" borderId="2" xfId="0" applyFont="1" applyBorder="1" applyAlignment="1" applyProtection="1">
      <alignment horizontal="center" wrapText="1"/>
    </xf>
    <xf numFmtId="0" fontId="3" fillId="0" borderId="2" xfId="0" applyFont="1" applyBorder="1" applyAlignment="1" applyProtection="1">
      <alignment wrapText="1"/>
    </xf>
    <xf numFmtId="0" fontId="7" fillId="0" borderId="0" xfId="0" applyFont="1" applyFill="1" applyBorder="1" applyAlignment="1" applyProtection="1">
      <alignment horizontal="center" wrapText="1"/>
    </xf>
    <xf numFmtId="0" fontId="3" fillId="2" borderId="11" xfId="0" applyFont="1" applyFill="1" applyBorder="1" applyAlignment="1" applyProtection="1">
      <alignment horizontal="left" wrapText="1"/>
    </xf>
    <xf numFmtId="0" fontId="3" fillId="0" borderId="2" xfId="0" applyFont="1" applyBorder="1" applyAlignment="1" applyProtection="1">
      <alignment horizontal="center" vertical="center" wrapText="1"/>
    </xf>
    <xf numFmtId="0" fontId="3" fillId="0" borderId="2" xfId="0" applyFont="1" applyBorder="1" applyAlignment="1" applyProtection="1">
      <alignment horizontal="center" wrapText="1"/>
    </xf>
    <xf numFmtId="0" fontId="3" fillId="4" borderId="2" xfId="0" applyFont="1" applyFill="1" applyBorder="1" applyAlignment="1" applyProtection="1">
      <alignment horizontal="center" vertical="center" wrapText="1"/>
    </xf>
    <xf numFmtId="0" fontId="1" fillId="0" borderId="2" xfId="0" applyFont="1" applyBorder="1" applyAlignment="1" applyProtection="1">
      <alignment horizontal="right" vertical="top"/>
      <protection locked="0"/>
    </xf>
    <xf numFmtId="2" fontId="1" fillId="0" borderId="2" xfId="0" applyNumberFormat="1" applyFont="1" applyBorder="1" applyAlignment="1" applyProtection="1">
      <alignment horizontal="right" vertical="top"/>
      <protection locked="0"/>
    </xf>
    <xf numFmtId="0" fontId="2" fillId="0" borderId="0" xfId="0" applyFont="1" applyProtection="1">
      <protection locked="0"/>
    </xf>
    <xf numFmtId="2" fontId="2" fillId="0" borderId="2" xfId="0" applyNumberFormat="1" applyFont="1" applyBorder="1" applyAlignment="1" applyProtection="1">
      <alignment horizontal="right" vertical="top"/>
      <protection locked="0"/>
    </xf>
    <xf numFmtId="0" fontId="2" fillId="0" borderId="0" xfId="0" applyFont="1" applyBorder="1"/>
    <xf numFmtId="2" fontId="2" fillId="0" borderId="2" xfId="0" applyNumberFormat="1" applyFont="1" applyBorder="1" applyAlignment="1" applyProtection="1">
      <alignment horizontal="right" vertical="top" wrapText="1"/>
      <protection locked="0"/>
    </xf>
    <xf numFmtId="0" fontId="1" fillId="0" borderId="2" xfId="0" applyFont="1" applyBorder="1" applyAlignment="1" applyProtection="1">
      <alignment horizontal="right" vertical="top" wrapText="1"/>
      <protection locked="0"/>
    </xf>
    <xf numFmtId="0" fontId="1" fillId="0" borderId="0" xfId="0" applyFont="1" applyBorder="1" applyAlignment="1" applyProtection="1"/>
    <xf numFmtId="0" fontId="1" fillId="2" borderId="2" xfId="0" applyFont="1" applyFill="1" applyBorder="1" applyAlignment="1" applyProtection="1"/>
    <xf numFmtId="0" fontId="2" fillId="2" borderId="2" xfId="0" applyFont="1" applyFill="1" applyBorder="1" applyAlignment="1" applyProtection="1">
      <alignment horizontal="center" wrapText="1"/>
    </xf>
    <xf numFmtId="0" fontId="2" fillId="2" borderId="2" xfId="0" applyFont="1" applyFill="1" applyBorder="1" applyAlignment="1" applyProtection="1">
      <alignment horizontal="right" wrapText="1"/>
    </xf>
    <xf numFmtId="0" fontId="1" fillId="2" borderId="9" xfId="0" applyFont="1" applyFill="1" applyBorder="1" applyAlignment="1" applyProtection="1">
      <alignment wrapText="1"/>
    </xf>
    <xf numFmtId="0" fontId="1" fillId="2" borderId="10" xfId="0" applyFont="1" applyFill="1" applyBorder="1" applyAlignment="1" applyProtection="1">
      <alignment wrapText="1"/>
    </xf>
    <xf numFmtId="0" fontId="1" fillId="2" borderId="2" xfId="0" applyFont="1" applyFill="1" applyBorder="1" applyAlignment="1" applyProtection="1">
      <alignment wrapText="1"/>
    </xf>
    <xf numFmtId="0" fontId="3" fillId="4" borderId="53" xfId="0" applyFont="1" applyFill="1" applyBorder="1" applyAlignment="1" applyProtection="1">
      <alignment horizontal="center" vertical="center" wrapText="1"/>
    </xf>
    <xf numFmtId="0" fontId="3" fillId="0" borderId="2" xfId="0" applyFont="1" applyFill="1" applyBorder="1" applyAlignment="1" applyProtection="1">
      <alignment horizontal="center" wrapText="1"/>
    </xf>
    <xf numFmtId="0" fontId="1" fillId="0" borderId="0" xfId="0" applyFont="1" applyAlignment="1" applyProtection="1">
      <alignment vertical="center"/>
    </xf>
    <xf numFmtId="0" fontId="0" fillId="0" borderId="0" xfId="0" applyProtection="1">
      <protection locked="0"/>
    </xf>
    <xf numFmtId="0" fontId="34" fillId="0" borderId="54" xfId="11" applyFont="1" applyFill="1" applyBorder="1" applyAlignment="1" applyProtection="1">
      <alignment wrapText="1"/>
      <protection locked="0"/>
    </xf>
    <xf numFmtId="0" fontId="2" fillId="0" borderId="55" xfId="0" applyFont="1" applyBorder="1" applyAlignment="1" applyProtection="1">
      <alignment horizontal="right" vertical="top" wrapText="1"/>
      <protection locked="0"/>
    </xf>
    <xf numFmtId="167" fontId="34" fillId="0" borderId="54" xfId="11" applyNumberFormat="1" applyFont="1" applyFill="1" applyBorder="1" applyAlignment="1" applyProtection="1">
      <alignment horizontal="right" wrapText="1"/>
      <protection locked="0"/>
    </xf>
    <xf numFmtId="14" fontId="2" fillId="0" borderId="55" xfId="0" applyNumberFormat="1" applyFont="1" applyBorder="1" applyAlignment="1" applyProtection="1">
      <alignment horizontal="right" vertical="top" wrapText="1"/>
      <protection locked="0"/>
    </xf>
    <xf numFmtId="0" fontId="2" fillId="0" borderId="55" xfId="0" applyFont="1" applyFill="1" applyBorder="1" applyAlignment="1" applyProtection="1">
      <alignment horizontal="right" vertical="top"/>
      <protection locked="0"/>
    </xf>
    <xf numFmtId="0" fontId="2" fillId="0" borderId="55" xfId="0" applyFont="1" applyBorder="1" applyAlignment="1" applyProtection="1">
      <protection locked="0"/>
    </xf>
    <xf numFmtId="0" fontId="2" fillId="0" borderId="55" xfId="0" applyFont="1" applyFill="1" applyBorder="1" applyAlignment="1" applyProtection="1">
      <protection locked="0"/>
    </xf>
    <xf numFmtId="0" fontId="6" fillId="6" borderId="23" xfId="0" applyFont="1" applyFill="1" applyBorder="1" applyAlignment="1">
      <alignment horizontal="center" vertical="center"/>
    </xf>
    <xf numFmtId="0" fontId="6" fillId="6" borderId="0" xfId="0" applyFont="1" applyFill="1" applyBorder="1" applyAlignment="1">
      <alignment horizontal="center" vertical="center"/>
    </xf>
    <xf numFmtId="0" fontId="6" fillId="6" borderId="22" xfId="0" applyFont="1" applyFill="1" applyBorder="1" applyAlignment="1">
      <alignment horizontal="center" vertical="center"/>
    </xf>
    <xf numFmtId="0" fontId="22" fillId="0" borderId="11" xfId="0" applyFont="1" applyBorder="1" applyAlignment="1" applyProtection="1">
      <alignment horizontal="center" wrapText="1"/>
      <protection locked="0"/>
    </xf>
    <xf numFmtId="0" fontId="22" fillId="0" borderId="9" xfId="0" applyFont="1" applyBorder="1" applyAlignment="1" applyProtection="1">
      <alignment horizontal="center" wrapText="1"/>
      <protection locked="0"/>
    </xf>
    <xf numFmtId="0" fontId="20" fillId="0" borderId="2" xfId="0" applyFont="1" applyBorder="1" applyAlignment="1" applyProtection="1">
      <alignment horizontal="center"/>
      <protection locked="0"/>
    </xf>
    <xf numFmtId="164" fontId="20" fillId="0" borderId="2" xfId="0" applyNumberFormat="1" applyFont="1" applyBorder="1" applyAlignment="1" applyProtection="1">
      <alignment horizontal="center" wrapText="1"/>
      <protection locked="0"/>
    </xf>
    <xf numFmtId="0" fontId="10" fillId="5" borderId="37" xfId="0" applyFont="1" applyFill="1" applyBorder="1" applyAlignment="1">
      <alignment horizontal="center" vertical="center" wrapText="1"/>
    </xf>
    <xf numFmtId="0" fontId="10" fillId="5" borderId="36" xfId="0" applyFont="1" applyFill="1" applyBorder="1" applyAlignment="1">
      <alignment horizontal="center" vertical="center" wrapText="1"/>
    </xf>
    <xf numFmtId="0" fontId="10" fillId="5" borderId="35" xfId="0" applyFont="1" applyFill="1" applyBorder="1" applyAlignment="1">
      <alignment horizontal="center" vertical="center" wrapText="1"/>
    </xf>
    <xf numFmtId="0" fontId="10" fillId="6" borderId="14" xfId="0" applyFont="1" applyFill="1" applyBorder="1" applyAlignment="1">
      <alignment horizontal="center"/>
    </xf>
    <xf numFmtId="0" fontId="7" fillId="6" borderId="12" xfId="0" applyFont="1" applyFill="1" applyBorder="1" applyAlignment="1">
      <alignment horizontal="center"/>
    </xf>
    <xf numFmtId="0" fontId="1" fillId="0" borderId="23" xfId="0" applyFont="1" applyBorder="1" applyAlignment="1">
      <alignment horizontal="left" vertical="center" wrapText="1"/>
    </xf>
    <xf numFmtId="0" fontId="1" fillId="0" borderId="22" xfId="0" applyFont="1" applyBorder="1" applyAlignment="1">
      <alignment horizontal="left" vertical="center" wrapText="1"/>
    </xf>
    <xf numFmtId="0" fontId="1" fillId="0" borderId="8" xfId="0" applyFont="1" applyBorder="1" applyAlignment="1">
      <alignment horizontal="left" vertical="center" wrapText="1"/>
    </xf>
    <xf numFmtId="0" fontId="1" fillId="0" borderId="6" xfId="0" applyFont="1" applyBorder="1" applyAlignment="1">
      <alignment horizontal="left" vertical="center" wrapText="1"/>
    </xf>
    <xf numFmtId="0" fontId="6" fillId="6" borderId="14" xfId="0" applyFont="1" applyFill="1" applyBorder="1" applyAlignment="1">
      <alignment horizontal="center"/>
    </xf>
    <xf numFmtId="0" fontId="6" fillId="6" borderId="13" xfId="0" applyFont="1" applyFill="1" applyBorder="1" applyAlignment="1">
      <alignment horizontal="center"/>
    </xf>
    <xf numFmtId="0" fontId="6" fillId="6" borderId="12" xfId="0" applyFont="1" applyFill="1" applyBorder="1" applyAlignment="1">
      <alignment horizontal="center"/>
    </xf>
    <xf numFmtId="0" fontId="20" fillId="0" borderId="33" xfId="0" applyFont="1" applyBorder="1" applyAlignment="1" applyProtection="1">
      <alignment horizontal="center"/>
      <protection locked="0"/>
    </xf>
    <xf numFmtId="0" fontId="20" fillId="0" borderId="32" xfId="0" applyFont="1" applyBorder="1" applyAlignment="1" applyProtection="1">
      <alignment horizontal="center"/>
      <protection locked="0"/>
    </xf>
    <xf numFmtId="0" fontId="20" fillId="0" borderId="2" xfId="0" applyFont="1" applyBorder="1" applyAlignment="1" applyProtection="1">
      <alignment horizontal="center" wrapText="1"/>
      <protection locked="0"/>
    </xf>
    <xf numFmtId="0" fontId="20" fillId="0" borderId="34" xfId="0" applyFont="1" applyBorder="1" applyAlignment="1" applyProtection="1">
      <alignment horizontal="center" wrapText="1"/>
      <protection locked="0"/>
    </xf>
    <xf numFmtId="0" fontId="6" fillId="6" borderId="31" xfId="0" applyFont="1" applyFill="1" applyBorder="1" applyAlignment="1">
      <alignment horizontal="center"/>
    </xf>
    <xf numFmtId="0" fontId="6" fillId="6" borderId="30" xfId="0" applyFont="1" applyFill="1" applyBorder="1" applyAlignment="1">
      <alignment horizontal="center"/>
    </xf>
    <xf numFmtId="0" fontId="6" fillId="6" borderId="29" xfId="0" applyFont="1" applyFill="1" applyBorder="1" applyAlignment="1">
      <alignment horizontal="center"/>
    </xf>
    <xf numFmtId="0" fontId="20" fillId="0" borderId="11" xfId="0" applyFont="1" applyBorder="1" applyAlignment="1" applyProtection="1">
      <alignment horizontal="center"/>
      <protection locked="0"/>
    </xf>
    <xf numFmtId="0" fontId="20" fillId="0" borderId="27" xfId="0" applyFont="1" applyBorder="1" applyAlignment="1" applyProtection="1">
      <alignment horizontal="center"/>
      <protection locked="0"/>
    </xf>
    <xf numFmtId="0" fontId="24" fillId="0" borderId="11" xfId="10" applyFont="1" applyBorder="1" applyAlignment="1" applyProtection="1">
      <alignment horizontal="center"/>
      <protection locked="0"/>
    </xf>
    <xf numFmtId="165" fontId="20" fillId="0" borderId="25" xfId="0" applyNumberFormat="1" applyFont="1" applyBorder="1" applyAlignment="1" applyProtection="1">
      <alignment horizontal="center"/>
      <protection locked="0"/>
    </xf>
    <xf numFmtId="165" fontId="20" fillId="0" borderId="24" xfId="0" applyNumberFormat="1" applyFont="1" applyBorder="1" applyAlignment="1" applyProtection="1">
      <alignment horizontal="center"/>
      <protection locked="0"/>
    </xf>
    <xf numFmtId="0" fontId="3" fillId="0" borderId="2" xfId="0" applyFont="1" applyBorder="1" applyAlignment="1" applyProtection="1">
      <alignment horizontal="center" vertical="center" wrapText="1"/>
    </xf>
    <xf numFmtId="0" fontId="3" fillId="0" borderId="11" xfId="0" applyFont="1" applyBorder="1" applyAlignment="1" applyProtection="1">
      <alignment horizontal="center" vertical="center" wrapText="1"/>
    </xf>
    <xf numFmtId="0" fontId="3" fillId="0" borderId="10" xfId="0" applyFont="1" applyBorder="1" applyAlignment="1" applyProtection="1">
      <alignment horizontal="center" vertical="center" wrapText="1"/>
    </xf>
    <xf numFmtId="0" fontId="1" fillId="0" borderId="10" xfId="0" applyFont="1" applyBorder="1" applyAlignment="1" applyProtection="1">
      <alignment horizontal="center" vertical="center" wrapText="1"/>
    </xf>
    <xf numFmtId="0" fontId="1" fillId="0" borderId="9" xfId="0" applyFont="1" applyBorder="1" applyAlignment="1" applyProtection="1">
      <alignment horizontal="center" vertical="center" wrapText="1"/>
    </xf>
    <xf numFmtId="0" fontId="17" fillId="0" borderId="11" xfId="0" applyFont="1" applyBorder="1" applyAlignment="1" applyProtection="1">
      <alignment horizontal="center" vertical="center" wrapText="1"/>
    </xf>
    <xf numFmtId="0" fontId="8" fillId="0" borderId="10" xfId="0" applyFont="1" applyBorder="1" applyAlignment="1" applyProtection="1">
      <alignment horizontal="center" vertical="center" wrapText="1"/>
    </xf>
    <xf numFmtId="0" fontId="8" fillId="0" borderId="9" xfId="0" applyFont="1" applyBorder="1" applyAlignment="1" applyProtection="1">
      <alignment horizontal="center" vertical="center" wrapText="1"/>
    </xf>
    <xf numFmtId="0" fontId="17" fillId="0" borderId="10" xfId="0" applyFont="1" applyBorder="1" applyAlignment="1" applyProtection="1">
      <alignment horizontal="center" vertical="center" wrapText="1"/>
    </xf>
    <xf numFmtId="0" fontId="17" fillId="0" borderId="9" xfId="0" applyFont="1" applyBorder="1" applyAlignment="1" applyProtection="1">
      <alignment horizontal="center" vertical="center" wrapText="1"/>
    </xf>
    <xf numFmtId="0" fontId="6" fillId="0" borderId="11" xfId="0" applyFont="1" applyBorder="1" applyAlignment="1" applyProtection="1">
      <alignment horizontal="center" vertical="center" wrapText="1"/>
    </xf>
    <xf numFmtId="0" fontId="6" fillId="0" borderId="10" xfId="0" applyFont="1" applyBorder="1" applyAlignment="1" applyProtection="1">
      <alignment horizontal="center" vertical="center" wrapText="1"/>
    </xf>
    <xf numFmtId="0" fontId="6" fillId="0" borderId="9" xfId="0" applyFont="1" applyBorder="1" applyAlignment="1" applyProtection="1">
      <alignment horizontal="center" vertical="center" wrapText="1"/>
    </xf>
    <xf numFmtId="0" fontId="6" fillId="0" borderId="11" xfId="0" applyFont="1" applyBorder="1" applyAlignment="1" applyProtection="1">
      <alignment horizontal="center" wrapText="1"/>
    </xf>
    <xf numFmtId="0" fontId="6" fillId="0" borderId="10" xfId="0" applyFont="1" applyBorder="1" applyAlignment="1" applyProtection="1">
      <alignment horizontal="center" wrapText="1"/>
    </xf>
    <xf numFmtId="0" fontId="6" fillId="0" borderId="9" xfId="0" applyFont="1" applyBorder="1" applyAlignment="1" applyProtection="1">
      <alignment horizontal="center" wrapText="1"/>
    </xf>
    <xf numFmtId="0" fontId="2" fillId="0" borderId="21" xfId="0" quotePrefix="1" applyFont="1" applyBorder="1" applyAlignment="1" applyProtection="1">
      <alignment horizontal="left" wrapText="1"/>
    </xf>
    <xf numFmtId="0" fontId="2" fillId="0" borderId="1" xfId="0" quotePrefix="1" applyFont="1" applyBorder="1" applyAlignment="1" applyProtection="1">
      <alignment horizontal="left" wrapText="1"/>
    </xf>
    <xf numFmtId="0" fontId="2" fillId="0" borderId="20" xfId="0" quotePrefix="1" applyFont="1" applyBorder="1" applyAlignment="1" applyProtection="1">
      <alignment horizontal="left" wrapText="1"/>
    </xf>
    <xf numFmtId="0" fontId="2" fillId="0" borderId="19" xfId="0" applyFont="1" applyBorder="1" applyAlignment="1" applyProtection="1">
      <alignment horizontal="left"/>
    </xf>
    <xf numFmtId="0" fontId="2" fillId="0" borderId="18" xfId="0" applyFont="1" applyBorder="1" applyAlignment="1" applyProtection="1">
      <alignment horizontal="left"/>
    </xf>
    <xf numFmtId="0" fontId="2" fillId="0" borderId="17" xfId="0" applyFont="1" applyBorder="1" applyAlignment="1" applyProtection="1">
      <alignment horizontal="left"/>
    </xf>
    <xf numFmtId="0" fontId="18" fillId="0" borderId="0" xfId="0" applyFont="1" applyAlignment="1" applyProtection="1">
      <alignment horizontal="center" wrapText="1"/>
    </xf>
    <xf numFmtId="0" fontId="8" fillId="0" borderId="0" xfId="0" applyFont="1" applyAlignment="1" applyProtection="1">
      <alignment horizontal="center" wrapText="1"/>
    </xf>
    <xf numFmtId="0" fontId="3" fillId="0" borderId="11" xfId="0" applyFont="1" applyFill="1" applyBorder="1" applyAlignment="1" applyProtection="1">
      <alignment horizontal="center" vertical="center" wrapText="1"/>
    </xf>
    <xf numFmtId="0" fontId="3" fillId="0" borderId="10" xfId="0" applyFont="1" applyFill="1" applyBorder="1" applyAlignment="1" applyProtection="1">
      <alignment horizontal="center" vertical="center" wrapText="1"/>
    </xf>
    <xf numFmtId="0" fontId="3" fillId="0" borderId="9" xfId="0" applyFont="1" applyFill="1" applyBorder="1" applyAlignment="1" applyProtection="1">
      <alignment horizontal="center" vertical="center" wrapText="1"/>
    </xf>
    <xf numFmtId="0" fontId="5" fillId="3" borderId="53" xfId="0" applyFont="1" applyFill="1" applyBorder="1" applyAlignment="1" applyProtection="1">
      <alignment horizontal="center" vertical="center" wrapText="1"/>
      <protection locked="0"/>
    </xf>
    <xf numFmtId="0" fontId="1" fillId="0" borderId="5" xfId="0" applyFont="1" applyBorder="1" applyAlignment="1" applyProtection="1">
      <alignment horizontal="center" vertical="center" wrapText="1"/>
      <protection locked="0"/>
    </xf>
    <xf numFmtId="0" fontId="2" fillId="2" borderId="53" xfId="0" applyFont="1" applyFill="1" applyBorder="1" applyAlignment="1" applyProtection="1">
      <alignment horizontal="center" vertical="center" wrapText="1"/>
      <protection locked="0"/>
    </xf>
    <xf numFmtId="0" fontId="1" fillId="0" borderId="3" xfId="0" applyFont="1" applyBorder="1" applyAlignment="1" applyProtection="1">
      <alignment horizontal="left" wrapText="1"/>
      <protection locked="0"/>
    </xf>
    <xf numFmtId="0" fontId="2" fillId="0" borderId="3" xfId="0" applyFont="1" applyBorder="1" applyAlignment="1" applyProtection="1">
      <alignment horizontal="left" wrapText="1"/>
      <protection locked="0"/>
    </xf>
    <xf numFmtId="0" fontId="2" fillId="0" borderId="53" xfId="0" applyFont="1" applyBorder="1" applyAlignment="1" applyProtection="1">
      <alignment horizontal="left" wrapText="1"/>
      <protection locked="0"/>
    </xf>
    <xf numFmtId="0" fontId="2" fillId="0" borderId="2" xfId="0" applyFont="1" applyBorder="1" applyAlignment="1" applyProtection="1">
      <alignment horizontal="left" wrapText="1"/>
      <protection locked="0"/>
    </xf>
    <xf numFmtId="0" fontId="2" fillId="3" borderId="2" xfId="0" applyFont="1" applyFill="1" applyBorder="1" applyAlignment="1" applyProtection="1">
      <alignment horizontal="center" vertical="center" wrapText="1"/>
      <protection locked="0"/>
    </xf>
    <xf numFmtId="0" fontId="3" fillId="4" borderId="2" xfId="0" applyFont="1" applyFill="1" applyBorder="1" applyAlignment="1" applyProtection="1">
      <alignment horizontal="center" vertical="center" wrapText="1"/>
      <protection locked="0"/>
    </xf>
    <xf numFmtId="0" fontId="33" fillId="5" borderId="14" xfId="0" applyFont="1" applyFill="1" applyBorder="1" applyAlignment="1" applyProtection="1">
      <alignment horizontal="left" wrapText="1"/>
    </xf>
    <xf numFmtId="0" fontId="33" fillId="5" borderId="13" xfId="0" applyFont="1" applyFill="1" applyBorder="1" applyAlignment="1" applyProtection="1">
      <alignment horizontal="left" wrapText="1"/>
    </xf>
    <xf numFmtId="0" fontId="33" fillId="5" borderId="12" xfId="0" applyFont="1" applyFill="1" applyBorder="1" applyAlignment="1" applyProtection="1">
      <alignment horizontal="left" wrapText="1"/>
    </xf>
    <xf numFmtId="0" fontId="10" fillId="0" borderId="0" xfId="0" applyFont="1" applyAlignment="1" applyProtection="1">
      <alignment horizontal="center" wrapText="1"/>
    </xf>
    <xf numFmtId="0" fontId="9" fillId="0" borderId="0" xfId="0" applyFont="1" applyAlignment="1" applyProtection="1">
      <alignment horizontal="center" wrapText="1"/>
    </xf>
    <xf numFmtId="0" fontId="3" fillId="0" borderId="2" xfId="0" applyFont="1" applyBorder="1" applyAlignment="1" applyProtection="1">
      <alignment horizontal="center" wrapText="1"/>
    </xf>
    <xf numFmtId="0" fontId="6" fillId="0" borderId="2" xfId="0" applyFont="1" applyBorder="1" applyAlignment="1" applyProtection="1">
      <alignment horizontal="center" wrapText="1"/>
    </xf>
    <xf numFmtId="0" fontId="33" fillId="5" borderId="8" xfId="0" applyFont="1" applyFill="1" applyBorder="1" applyAlignment="1" applyProtection="1">
      <alignment horizontal="left" wrapText="1"/>
    </xf>
    <xf numFmtId="0" fontId="33" fillId="5" borderId="7" xfId="0" applyFont="1" applyFill="1" applyBorder="1" applyAlignment="1" applyProtection="1">
      <alignment horizontal="left" wrapText="1"/>
    </xf>
    <xf numFmtId="0" fontId="33" fillId="5" borderId="6" xfId="0" applyFont="1" applyFill="1" applyBorder="1" applyAlignment="1" applyProtection="1">
      <alignment horizontal="left" wrapText="1"/>
    </xf>
    <xf numFmtId="0" fontId="3" fillId="2" borderId="11" xfId="0" applyFont="1" applyFill="1" applyBorder="1" applyAlignment="1" applyProtection="1">
      <alignment horizontal="left" vertical="center" wrapText="1"/>
    </xf>
    <xf numFmtId="0" fontId="3" fillId="2" borderId="10" xfId="0" applyFont="1" applyFill="1" applyBorder="1" applyAlignment="1" applyProtection="1">
      <alignment horizontal="left" vertical="center" wrapText="1"/>
    </xf>
    <xf numFmtId="0" fontId="3" fillId="0" borderId="11" xfId="0" applyFont="1" applyBorder="1" applyAlignment="1" applyProtection="1">
      <alignment horizontal="center" wrapText="1"/>
    </xf>
    <xf numFmtId="0" fontId="1" fillId="0" borderId="10" xfId="0" applyFont="1" applyBorder="1" applyAlignment="1" applyProtection="1">
      <alignment horizontal="center" wrapText="1"/>
    </xf>
    <xf numFmtId="0" fontId="1" fillId="0" borderId="9" xfId="0" applyFont="1" applyBorder="1" applyAlignment="1" applyProtection="1">
      <alignment horizontal="center" wrapText="1"/>
    </xf>
    <xf numFmtId="0" fontId="2" fillId="0" borderId="2" xfId="0" applyFont="1" applyBorder="1" applyAlignment="1" applyProtection="1">
      <alignment horizontal="center" vertical="center" wrapText="1"/>
    </xf>
    <xf numFmtId="0" fontId="2" fillId="0" borderId="2" xfId="0" applyFont="1" applyBorder="1" applyAlignment="1" applyProtection="1">
      <alignment vertical="center" wrapText="1"/>
    </xf>
    <xf numFmtId="0" fontId="3" fillId="0" borderId="10" xfId="0" applyFont="1" applyBorder="1" applyAlignment="1" applyProtection="1">
      <alignment horizontal="center" wrapText="1"/>
    </xf>
    <xf numFmtId="0" fontId="17" fillId="0" borderId="19" xfId="0" applyFont="1" applyBorder="1" applyAlignment="1" applyProtection="1">
      <alignment horizontal="center" wrapText="1"/>
    </xf>
    <xf numFmtId="0" fontId="17" fillId="0" borderId="18" xfId="0" applyFont="1" applyBorder="1" applyAlignment="1" applyProtection="1">
      <alignment horizontal="center" wrapText="1"/>
    </xf>
    <xf numFmtId="0" fontId="1" fillId="0" borderId="17" xfId="0" applyFont="1" applyBorder="1" applyAlignment="1" applyProtection="1">
      <alignment wrapText="1"/>
    </xf>
    <xf numFmtId="0" fontId="17" fillId="0" borderId="2" xfId="0" applyFont="1" applyBorder="1" applyAlignment="1" applyProtection="1">
      <alignment horizontal="center" wrapText="1"/>
    </xf>
    <xf numFmtId="0" fontId="1" fillId="0" borderId="2" xfId="0" applyFont="1" applyBorder="1" applyAlignment="1" applyProtection="1">
      <alignment wrapText="1"/>
    </xf>
    <xf numFmtId="0" fontId="2" fillId="0" borderId="21" xfId="0" applyFont="1" applyBorder="1" applyAlignment="1" applyProtection="1">
      <alignment wrapText="1"/>
      <protection locked="0"/>
    </xf>
    <xf numFmtId="0" fontId="2" fillId="0" borderId="1" xfId="0" applyFont="1" applyBorder="1" applyAlignment="1" applyProtection="1">
      <alignment wrapText="1"/>
      <protection locked="0"/>
    </xf>
    <xf numFmtId="0" fontId="2" fillId="0" borderId="20" xfId="0" applyFont="1" applyBorder="1" applyAlignment="1" applyProtection="1">
      <alignment wrapText="1"/>
      <protection locked="0"/>
    </xf>
    <xf numFmtId="0" fontId="2" fillId="0" borderId="16" xfId="0" applyFont="1" applyBorder="1" applyAlignment="1" applyProtection="1">
      <alignment wrapText="1"/>
      <protection locked="0"/>
    </xf>
    <xf numFmtId="0" fontId="2" fillId="0" borderId="0" xfId="0" applyFont="1" applyBorder="1" applyAlignment="1" applyProtection="1">
      <alignment wrapText="1"/>
      <protection locked="0"/>
    </xf>
    <xf numFmtId="0" fontId="2" fillId="0" borderId="15" xfId="0" applyFont="1" applyBorder="1" applyAlignment="1" applyProtection="1">
      <alignment wrapText="1"/>
      <protection locked="0"/>
    </xf>
    <xf numFmtId="0" fontId="2" fillId="0" borderId="19" xfId="0" applyFont="1" applyBorder="1" applyAlignment="1" applyProtection="1">
      <alignment wrapText="1"/>
      <protection locked="0"/>
    </xf>
    <xf numFmtId="0" fontId="2" fillId="0" borderId="18" xfId="0" applyFont="1" applyBorder="1" applyAlignment="1" applyProtection="1">
      <alignment wrapText="1"/>
      <protection locked="0"/>
    </xf>
    <xf numFmtId="0" fontId="2" fillId="0" borderId="17" xfId="0" applyFont="1" applyBorder="1" applyAlignment="1" applyProtection="1">
      <alignment wrapText="1"/>
      <protection locked="0"/>
    </xf>
    <xf numFmtId="0" fontId="2" fillId="4" borderId="11" xfId="0" applyFont="1" applyFill="1" applyBorder="1" applyAlignment="1">
      <alignment horizontal="center" vertical="center" wrapText="1"/>
    </xf>
    <xf numFmtId="0" fontId="2" fillId="0" borderId="10" xfId="0" applyFont="1" applyBorder="1" applyAlignment="1">
      <alignment vertical="center" wrapText="1"/>
    </xf>
    <xf numFmtId="0" fontId="2" fillId="0" borderId="9" xfId="0" applyFont="1" applyBorder="1" applyAlignment="1">
      <alignment vertical="center" wrapText="1"/>
    </xf>
    <xf numFmtId="0" fontId="17" fillId="0" borderId="2" xfId="0" applyFont="1" applyBorder="1" applyAlignment="1">
      <alignment horizontal="center" vertical="center" wrapText="1"/>
    </xf>
    <xf numFmtId="0" fontId="10" fillId="0" borderId="0" xfId="0" applyFont="1" applyAlignment="1">
      <alignment horizontal="center" wrapText="1"/>
    </xf>
    <xf numFmtId="0" fontId="1" fillId="0" borderId="0" xfId="0" applyFont="1" applyAlignment="1">
      <alignment horizontal="center" wrapText="1"/>
    </xf>
    <xf numFmtId="0" fontId="9" fillId="0" borderId="0" xfId="0" applyFont="1" applyAlignment="1">
      <alignment horizontal="center" wrapText="1"/>
    </xf>
    <xf numFmtId="0" fontId="8" fillId="0" borderId="0" xfId="0" applyFont="1" applyAlignment="1">
      <alignment horizontal="center" wrapText="1"/>
    </xf>
    <xf numFmtId="0" fontId="2" fillId="2" borderId="19"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3" fillId="0" borderId="2" xfId="0" applyFont="1" applyFill="1" applyBorder="1" applyAlignment="1" applyProtection="1">
      <alignment horizontal="center" vertical="center" wrapText="1"/>
    </xf>
    <xf numFmtId="0" fontId="17" fillId="0" borderId="2" xfId="0" applyFont="1" applyBorder="1" applyAlignment="1" applyProtection="1">
      <alignment horizontal="center" vertical="center" wrapText="1"/>
    </xf>
    <xf numFmtId="0" fontId="1" fillId="0" borderId="10" xfId="0" applyFont="1" applyFill="1" applyBorder="1" applyAlignment="1" applyProtection="1">
      <alignment horizontal="center" vertical="center" wrapText="1"/>
    </xf>
    <xf numFmtId="0" fontId="1" fillId="0" borderId="9" xfId="0" applyFont="1" applyFill="1" applyBorder="1" applyAlignment="1" applyProtection="1">
      <alignment horizontal="center" vertical="center" wrapText="1"/>
    </xf>
    <xf numFmtId="0" fontId="2" fillId="0" borderId="11"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9" xfId="0" applyFont="1" applyBorder="1" applyAlignment="1">
      <alignment horizontal="center" vertical="center" wrapText="1"/>
    </xf>
    <xf numFmtId="0" fontId="3" fillId="4" borderId="2"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17" fillId="0" borderId="11"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9" xfId="0" applyFont="1" applyBorder="1" applyAlignment="1">
      <alignment horizontal="center" vertical="center" wrapText="1"/>
    </xf>
    <xf numFmtId="0" fontId="2" fillId="0" borderId="0" xfId="0" quotePrefix="1" applyFont="1" applyBorder="1" applyAlignment="1" applyProtection="1">
      <alignment horizontal="left" wrapText="1"/>
    </xf>
    <xf numFmtId="0" fontId="2" fillId="0" borderId="28" xfId="0" applyFont="1" applyBorder="1" applyAlignment="1" applyProtection="1">
      <alignment horizontal="left" wrapText="1"/>
    </xf>
    <xf numFmtId="0" fontId="2" fillId="0" borderId="50" xfId="0" applyFont="1" applyBorder="1" applyAlignment="1" applyProtection="1">
      <alignment horizontal="left" wrapText="1"/>
    </xf>
    <xf numFmtId="0" fontId="1" fillId="0" borderId="49" xfId="0" applyFont="1" applyBorder="1" applyAlignment="1" applyProtection="1">
      <alignment horizontal="left" wrapText="1"/>
    </xf>
    <xf numFmtId="166" fontId="3" fillId="4" borderId="42" xfId="0" applyNumberFormat="1" applyFont="1" applyFill="1" applyBorder="1" applyAlignment="1" applyProtection="1">
      <alignment horizontal="left" wrapText="1"/>
    </xf>
    <xf numFmtId="166" fontId="3" fillId="4" borderId="41" xfId="0" applyNumberFormat="1" applyFont="1" applyFill="1" applyBorder="1" applyAlignment="1" applyProtection="1">
      <alignment horizontal="left" wrapText="1"/>
    </xf>
    <xf numFmtId="0" fontId="3" fillId="4" borderId="42" xfId="0" applyFont="1" applyFill="1" applyBorder="1" applyAlignment="1" applyProtection="1">
      <alignment wrapText="1"/>
    </xf>
    <xf numFmtId="0" fontId="3" fillId="4" borderId="41" xfId="0" applyFont="1" applyFill="1" applyBorder="1" applyAlignment="1" applyProtection="1">
      <alignment wrapText="1"/>
    </xf>
    <xf numFmtId="0" fontId="3" fillId="4" borderId="40" xfId="0" applyFont="1" applyFill="1" applyBorder="1" applyAlignment="1" applyProtection="1">
      <alignment wrapText="1"/>
    </xf>
    <xf numFmtId="166" fontId="2" fillId="0" borderId="45" xfId="0" applyNumberFormat="1" applyFont="1" applyFill="1" applyBorder="1" applyAlignment="1" applyProtection="1">
      <alignment horizontal="left" wrapText="1"/>
    </xf>
    <xf numFmtId="0" fontId="2" fillId="0" borderId="10" xfId="0" applyFont="1" applyBorder="1" applyAlignment="1" applyProtection="1">
      <alignment horizontal="left" wrapText="1"/>
    </xf>
    <xf numFmtId="0" fontId="17" fillId="0" borderId="7" xfId="0" applyFont="1" applyBorder="1" applyAlignment="1" applyProtection="1">
      <alignment horizontal="center" wrapText="1"/>
    </xf>
    <xf numFmtId="166" fontId="2" fillId="0" borderId="44" xfId="0" applyNumberFormat="1" applyFont="1" applyFill="1" applyBorder="1" applyAlignment="1" applyProtection="1">
      <alignment horizontal="left" wrapText="1"/>
    </xf>
    <xf numFmtId="0" fontId="2" fillId="0" borderId="43" xfId="0" applyFont="1" applyBorder="1" applyAlignment="1" applyProtection="1">
      <alignment horizontal="left" wrapText="1"/>
    </xf>
    <xf numFmtId="166" fontId="2" fillId="0" borderId="10" xfId="0" applyNumberFormat="1" applyFont="1" applyFill="1" applyBorder="1" applyAlignment="1" applyProtection="1">
      <alignment horizontal="left" wrapText="1"/>
    </xf>
    <xf numFmtId="166" fontId="2" fillId="0" borderId="9" xfId="0" applyNumberFormat="1" applyFont="1" applyFill="1" applyBorder="1" applyAlignment="1" applyProtection="1">
      <alignment horizontal="left" wrapText="1"/>
    </xf>
    <xf numFmtId="166" fontId="2" fillId="0" borderId="43" xfId="0" applyNumberFormat="1" applyFont="1" applyFill="1" applyBorder="1" applyAlignment="1" applyProtection="1">
      <alignment horizontal="left" wrapText="1"/>
    </xf>
    <xf numFmtId="166" fontId="2" fillId="0" borderId="47" xfId="0" applyNumberFormat="1" applyFont="1" applyFill="1" applyBorder="1" applyAlignment="1" applyProtection="1">
      <alignment horizontal="left" wrapText="1"/>
    </xf>
    <xf numFmtId="0" fontId="3" fillId="4" borderId="42" xfId="0" applyFont="1" applyFill="1" applyBorder="1" applyAlignment="1" applyProtection="1">
      <alignment horizontal="center" wrapText="1"/>
    </xf>
    <xf numFmtId="0" fontId="3" fillId="4" borderId="41" xfId="0" applyFont="1" applyFill="1" applyBorder="1" applyAlignment="1" applyProtection="1">
      <alignment horizontal="center" wrapText="1"/>
    </xf>
    <xf numFmtId="0" fontId="3" fillId="4" borderId="40" xfId="0" applyFont="1" applyFill="1" applyBorder="1" applyAlignment="1" applyProtection="1">
      <alignment horizontal="center" wrapText="1"/>
    </xf>
    <xf numFmtId="166" fontId="3" fillId="4" borderId="40" xfId="0" applyNumberFormat="1" applyFont="1" applyFill="1" applyBorder="1" applyAlignment="1" applyProtection="1">
      <alignment horizontal="left" wrapText="1"/>
    </xf>
    <xf numFmtId="0" fontId="2" fillId="0" borderId="0" xfId="0" applyFont="1" applyBorder="1" applyAlignment="1" applyProtection="1">
      <alignment horizontal="left" wrapText="1"/>
    </xf>
    <xf numFmtId="0" fontId="3" fillId="4" borderId="28" xfId="0" applyFont="1" applyFill="1" applyBorder="1" applyAlignment="1" applyProtection="1">
      <alignment horizontal="center" vertical="center" wrapText="1"/>
    </xf>
    <xf numFmtId="0" fontId="3" fillId="4" borderId="2" xfId="0" applyFont="1" applyFill="1" applyBorder="1" applyAlignment="1" applyProtection="1">
      <alignment horizontal="center" vertical="center" wrapText="1"/>
    </xf>
  </cellXfs>
  <cellStyles count="12">
    <cellStyle name="Comma 2" xfId="1" xr:uid="{00000000-0005-0000-0000-000000000000}"/>
    <cellStyle name="Comma 3" xfId="2" xr:uid="{00000000-0005-0000-0000-000001000000}"/>
    <cellStyle name="Hyperlink" xfId="10" builtinId="8"/>
    <cellStyle name="Normal" xfId="0" builtinId="0"/>
    <cellStyle name="Normal 2" xfId="3" xr:uid="{00000000-0005-0000-0000-000004000000}"/>
    <cellStyle name="Normal 3" xfId="4" xr:uid="{00000000-0005-0000-0000-000005000000}"/>
    <cellStyle name="Normal_new const w-APN" xfId="5" xr:uid="{00000000-0005-0000-0000-000006000000}"/>
    <cellStyle name="Normal_new const w-APN_1" xfId="6" xr:uid="{00000000-0005-0000-0000-000007000000}"/>
    <cellStyle name="Normal_new const w-APN_2" xfId="7" xr:uid="{00000000-0005-0000-0000-000008000000}"/>
    <cellStyle name="Normal_SDU-APN" xfId="8" xr:uid="{00000000-0005-0000-0000-000009000000}"/>
    <cellStyle name="Normal_Sheet4" xfId="11" xr:uid="{00000000-0005-0000-0000-00000A000000}"/>
    <cellStyle name="Percent 2" xfId="9" xr:uid="{00000000-0005-0000-0000-00000B000000}"/>
  </cellStyles>
  <dxfs count="1">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MyFiles1\Building_Reg\choim\My%20Documents\Lina%20Velasco\Annual%20element%20progress%20report(AEPR)\Copy%20of%20Housing-Element-Annual-Progress-Report-Form-2018.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Table A"/>
      <sheetName val="Table A2"/>
      <sheetName val="Deed Rest And Asst Pgm Data"/>
      <sheetName val="Table B"/>
      <sheetName val="Planning Periods"/>
      <sheetName val="RHNA past year values"/>
      <sheetName val="RHNA Allocations"/>
      <sheetName val="Table D(1)"/>
      <sheetName val="Table D"/>
      <sheetName val="Table E"/>
      <sheetName val="Table F"/>
      <sheetName val="Summary"/>
    </sheetNames>
    <sheetDataSet>
      <sheetData sheetId="0" refreshError="1">
        <row r="4">
          <cell r="B4" t="str">
            <v>Richmond</v>
          </cell>
        </row>
        <row r="5">
          <cell r="B5">
            <v>2018</v>
          </cell>
        </row>
      </sheetData>
      <sheetData sheetId="1" refreshError="1">
        <row r="5">
          <cell r="C5" t="str">
            <v>(Jan. 1 - Dec. 31)</v>
          </cell>
        </row>
      </sheetData>
      <sheetData sheetId="2" refreshError="1">
        <row r="5">
          <cell r="C5" t="str">
            <v>(Jan. 1 - Dec. 31)</v>
          </cell>
        </row>
        <row r="12">
          <cell r="Q12">
            <v>187</v>
          </cell>
          <cell r="R12">
            <v>0</v>
          </cell>
          <cell r="S12">
            <v>81</v>
          </cell>
          <cell r="T12">
            <v>0</v>
          </cell>
          <cell r="U12">
            <v>0</v>
          </cell>
          <cell r="V12">
            <v>0</v>
          </cell>
          <cell r="W12">
            <v>209</v>
          </cell>
        </row>
      </sheetData>
      <sheetData sheetId="3" refreshError="1"/>
      <sheetData sheetId="4" refreshError="1"/>
      <sheetData sheetId="5" refreshError="1">
        <row r="2">
          <cell r="E2" t="str">
            <v>Adelanto</v>
          </cell>
          <cell r="F2">
            <v>41640</v>
          </cell>
          <cell r="G2">
            <v>44500</v>
          </cell>
          <cell r="H2">
            <v>2014</v>
          </cell>
          <cell r="I2">
            <v>2021</v>
          </cell>
          <cell r="J2">
            <v>41562</v>
          </cell>
          <cell r="K2">
            <v>44484</v>
          </cell>
          <cell r="L2">
            <v>2013</v>
          </cell>
          <cell r="M2">
            <v>2021</v>
          </cell>
        </row>
        <row r="3">
          <cell r="E3" t="str">
            <v>Agoura Hills</v>
          </cell>
          <cell r="F3">
            <v>41640</v>
          </cell>
          <cell r="G3">
            <v>44500</v>
          </cell>
          <cell r="H3">
            <v>2014</v>
          </cell>
          <cell r="I3">
            <v>2021</v>
          </cell>
          <cell r="J3">
            <v>41562</v>
          </cell>
          <cell r="K3">
            <v>44484</v>
          </cell>
          <cell r="L3">
            <v>2013</v>
          </cell>
          <cell r="M3">
            <v>2021</v>
          </cell>
        </row>
        <row r="4">
          <cell r="E4" t="str">
            <v>Alameda</v>
          </cell>
          <cell r="F4">
            <v>41640</v>
          </cell>
          <cell r="G4">
            <v>44865</v>
          </cell>
          <cell r="H4">
            <v>2014</v>
          </cell>
          <cell r="I4">
            <v>2022</v>
          </cell>
          <cell r="J4">
            <v>42035</v>
          </cell>
          <cell r="K4">
            <v>44957</v>
          </cell>
          <cell r="L4">
            <v>2015</v>
          </cell>
          <cell r="M4">
            <v>2023</v>
          </cell>
        </row>
        <row r="5">
          <cell r="E5" t="str">
            <v>Alameda County - Unincorporated</v>
          </cell>
          <cell r="F5">
            <v>41640</v>
          </cell>
          <cell r="G5">
            <v>44865</v>
          </cell>
          <cell r="H5">
            <v>2014</v>
          </cell>
          <cell r="I5">
            <v>2022</v>
          </cell>
          <cell r="J5">
            <v>42035</v>
          </cell>
          <cell r="K5">
            <v>44957</v>
          </cell>
          <cell r="L5">
            <v>2015</v>
          </cell>
          <cell r="M5">
            <v>2023</v>
          </cell>
        </row>
        <row r="6">
          <cell r="E6" t="str">
            <v>Albany</v>
          </cell>
          <cell r="F6">
            <v>41640</v>
          </cell>
          <cell r="G6">
            <v>44865</v>
          </cell>
          <cell r="H6">
            <v>2014</v>
          </cell>
          <cell r="I6">
            <v>2022</v>
          </cell>
          <cell r="J6">
            <v>42035</v>
          </cell>
          <cell r="K6">
            <v>44957</v>
          </cell>
          <cell r="L6">
            <v>2015</v>
          </cell>
          <cell r="M6">
            <v>2023</v>
          </cell>
        </row>
        <row r="7">
          <cell r="E7" t="str">
            <v>Alhambra</v>
          </cell>
          <cell r="F7">
            <v>41640</v>
          </cell>
          <cell r="G7">
            <v>44500</v>
          </cell>
          <cell r="H7">
            <v>2014</v>
          </cell>
          <cell r="I7">
            <v>2021</v>
          </cell>
          <cell r="J7">
            <v>41562</v>
          </cell>
          <cell r="K7">
            <v>44484</v>
          </cell>
          <cell r="L7">
            <v>2013</v>
          </cell>
          <cell r="M7">
            <v>2021</v>
          </cell>
        </row>
        <row r="8">
          <cell r="E8" t="str">
            <v>Aliso Viejo</v>
          </cell>
          <cell r="F8">
            <v>41640</v>
          </cell>
          <cell r="G8">
            <v>44500</v>
          </cell>
          <cell r="H8">
            <v>2014</v>
          </cell>
          <cell r="I8">
            <v>2021</v>
          </cell>
          <cell r="J8">
            <v>41562</v>
          </cell>
          <cell r="K8">
            <v>44484</v>
          </cell>
          <cell r="L8">
            <v>2013</v>
          </cell>
          <cell r="M8">
            <v>2021</v>
          </cell>
        </row>
        <row r="9">
          <cell r="E9" t="str">
            <v>Alpine County - Unincorporated</v>
          </cell>
          <cell r="F9">
            <v>41640</v>
          </cell>
          <cell r="G9">
            <v>43646</v>
          </cell>
          <cell r="H9">
            <v>2014</v>
          </cell>
          <cell r="I9">
            <v>2019</v>
          </cell>
          <cell r="J9">
            <v>41820</v>
          </cell>
          <cell r="K9">
            <v>43646</v>
          </cell>
          <cell r="L9">
            <v>2014</v>
          </cell>
          <cell r="M9">
            <v>2019</v>
          </cell>
        </row>
        <row r="10">
          <cell r="E10" t="str">
            <v>Alturas</v>
          </cell>
          <cell r="F10">
            <v>41640</v>
          </cell>
          <cell r="G10">
            <v>43646</v>
          </cell>
          <cell r="H10">
            <v>2014</v>
          </cell>
          <cell r="I10">
            <v>2019</v>
          </cell>
          <cell r="J10">
            <v>41820</v>
          </cell>
          <cell r="K10">
            <v>43646</v>
          </cell>
          <cell r="L10">
            <v>2014</v>
          </cell>
          <cell r="M10">
            <v>2019</v>
          </cell>
        </row>
        <row r="11">
          <cell r="E11" t="str">
            <v>Amador City</v>
          </cell>
          <cell r="F11">
            <v>41640</v>
          </cell>
          <cell r="G11">
            <v>43646</v>
          </cell>
          <cell r="H11">
            <v>2014</v>
          </cell>
          <cell r="I11">
            <v>2019</v>
          </cell>
          <cell r="J11">
            <v>41820</v>
          </cell>
          <cell r="K11">
            <v>43646</v>
          </cell>
          <cell r="L11">
            <v>2014</v>
          </cell>
          <cell r="M11">
            <v>2019</v>
          </cell>
        </row>
        <row r="12">
          <cell r="E12" t="str">
            <v>Amador County - Unincorporated</v>
          </cell>
          <cell r="F12">
            <v>41640</v>
          </cell>
          <cell r="G12">
            <v>43646</v>
          </cell>
          <cell r="H12">
            <v>2014</v>
          </cell>
          <cell r="I12">
            <v>2019</v>
          </cell>
          <cell r="J12">
            <v>41820</v>
          </cell>
          <cell r="K12">
            <v>43646</v>
          </cell>
          <cell r="L12">
            <v>2014</v>
          </cell>
          <cell r="M12">
            <v>2019</v>
          </cell>
        </row>
        <row r="13">
          <cell r="E13" t="str">
            <v>American Canyon</v>
          </cell>
          <cell r="F13">
            <v>41640</v>
          </cell>
          <cell r="G13">
            <v>44865</v>
          </cell>
          <cell r="H13">
            <v>2014</v>
          </cell>
          <cell r="I13">
            <v>2022</v>
          </cell>
          <cell r="J13">
            <v>42035</v>
          </cell>
          <cell r="K13">
            <v>44957</v>
          </cell>
          <cell r="L13">
            <v>2015</v>
          </cell>
          <cell r="M13">
            <v>2023</v>
          </cell>
        </row>
        <row r="14">
          <cell r="E14" t="str">
            <v>Anaheim</v>
          </cell>
          <cell r="F14">
            <v>41640</v>
          </cell>
          <cell r="G14">
            <v>44500</v>
          </cell>
          <cell r="H14">
            <v>2014</v>
          </cell>
          <cell r="I14">
            <v>2021</v>
          </cell>
          <cell r="J14">
            <v>41562</v>
          </cell>
          <cell r="K14">
            <v>44484</v>
          </cell>
          <cell r="L14">
            <v>2013</v>
          </cell>
          <cell r="M14">
            <v>2021</v>
          </cell>
        </row>
        <row r="15">
          <cell r="E15" t="str">
            <v>Anderson</v>
          </cell>
          <cell r="F15">
            <v>41640</v>
          </cell>
          <cell r="G15">
            <v>43646</v>
          </cell>
          <cell r="H15">
            <v>2014</v>
          </cell>
          <cell r="I15">
            <v>2019</v>
          </cell>
          <cell r="J15">
            <v>41820</v>
          </cell>
          <cell r="K15">
            <v>43646</v>
          </cell>
          <cell r="L15">
            <v>2014</v>
          </cell>
          <cell r="M15">
            <v>2019</v>
          </cell>
        </row>
        <row r="16">
          <cell r="E16" t="str">
            <v>Angels Camp</v>
          </cell>
          <cell r="F16">
            <v>41640</v>
          </cell>
          <cell r="G16">
            <v>43646</v>
          </cell>
          <cell r="H16">
            <v>2014</v>
          </cell>
          <cell r="I16">
            <v>2019</v>
          </cell>
          <cell r="J16">
            <v>41820</v>
          </cell>
          <cell r="K16">
            <v>43646</v>
          </cell>
          <cell r="L16">
            <v>2014</v>
          </cell>
          <cell r="M16">
            <v>2019</v>
          </cell>
        </row>
        <row r="17">
          <cell r="E17" t="str">
            <v>Antioch</v>
          </cell>
          <cell r="F17">
            <v>41640</v>
          </cell>
          <cell r="G17">
            <v>44865</v>
          </cell>
          <cell r="H17">
            <v>2014</v>
          </cell>
          <cell r="I17">
            <v>2022</v>
          </cell>
          <cell r="J17">
            <v>42035</v>
          </cell>
          <cell r="K17">
            <v>44957</v>
          </cell>
          <cell r="L17">
            <v>2015</v>
          </cell>
          <cell r="M17">
            <v>2023</v>
          </cell>
        </row>
        <row r="18">
          <cell r="E18" t="str">
            <v>Apple Valley</v>
          </cell>
          <cell r="F18">
            <v>41640</v>
          </cell>
          <cell r="G18">
            <v>44500</v>
          </cell>
          <cell r="H18">
            <v>2014</v>
          </cell>
          <cell r="I18">
            <v>2021</v>
          </cell>
          <cell r="J18">
            <v>41562</v>
          </cell>
          <cell r="K18">
            <v>44484</v>
          </cell>
          <cell r="L18">
            <v>2013</v>
          </cell>
          <cell r="M18">
            <v>2021</v>
          </cell>
        </row>
        <row r="19">
          <cell r="E19" t="str">
            <v>Arcadia</v>
          </cell>
          <cell r="F19">
            <v>41640</v>
          </cell>
          <cell r="G19">
            <v>44500</v>
          </cell>
          <cell r="H19">
            <v>2014</v>
          </cell>
          <cell r="I19">
            <v>2021</v>
          </cell>
          <cell r="J19">
            <v>41562</v>
          </cell>
          <cell r="K19">
            <v>44484</v>
          </cell>
          <cell r="L19">
            <v>2013</v>
          </cell>
          <cell r="M19">
            <v>2021</v>
          </cell>
        </row>
        <row r="20">
          <cell r="E20" t="str">
            <v>Arcata</v>
          </cell>
          <cell r="F20">
            <v>41640</v>
          </cell>
          <cell r="G20">
            <v>43646</v>
          </cell>
          <cell r="H20">
            <v>2014</v>
          </cell>
          <cell r="I20">
            <v>2019</v>
          </cell>
          <cell r="J20">
            <v>41820</v>
          </cell>
          <cell r="K20">
            <v>43646</v>
          </cell>
          <cell r="L20">
            <v>2014</v>
          </cell>
          <cell r="M20">
            <v>2019</v>
          </cell>
        </row>
        <row r="21">
          <cell r="E21" t="str">
            <v>Arroyo Grande</v>
          </cell>
          <cell r="F21">
            <v>41640</v>
          </cell>
          <cell r="G21">
            <v>43646</v>
          </cell>
          <cell r="H21">
            <v>2014</v>
          </cell>
          <cell r="I21">
            <v>2019</v>
          </cell>
          <cell r="J21">
            <v>41820</v>
          </cell>
          <cell r="K21">
            <v>43646</v>
          </cell>
          <cell r="L21">
            <v>2014</v>
          </cell>
          <cell r="M21">
            <v>2019</v>
          </cell>
        </row>
        <row r="22">
          <cell r="E22" t="str">
            <v>Artesia</v>
          </cell>
          <cell r="F22">
            <v>41640</v>
          </cell>
          <cell r="G22">
            <v>44500</v>
          </cell>
          <cell r="H22">
            <v>2014</v>
          </cell>
          <cell r="I22">
            <v>2021</v>
          </cell>
          <cell r="J22">
            <v>41562</v>
          </cell>
          <cell r="K22">
            <v>44484</v>
          </cell>
          <cell r="L22">
            <v>2013</v>
          </cell>
          <cell r="M22">
            <v>2021</v>
          </cell>
        </row>
        <row r="23">
          <cell r="E23" t="str">
            <v>Arvin</v>
          </cell>
          <cell r="F23">
            <v>41275</v>
          </cell>
          <cell r="G23">
            <v>45291</v>
          </cell>
          <cell r="H23">
            <v>2013</v>
          </cell>
          <cell r="I23">
            <v>2023</v>
          </cell>
          <cell r="J23">
            <v>42369</v>
          </cell>
          <cell r="K23">
            <v>45291</v>
          </cell>
          <cell r="L23">
            <v>2015</v>
          </cell>
          <cell r="M23">
            <v>2023</v>
          </cell>
        </row>
        <row r="24">
          <cell r="E24" t="str">
            <v>Atascadero</v>
          </cell>
          <cell r="F24">
            <v>41640</v>
          </cell>
          <cell r="G24">
            <v>43646</v>
          </cell>
          <cell r="H24">
            <v>2014</v>
          </cell>
          <cell r="I24">
            <v>2019</v>
          </cell>
          <cell r="J24">
            <v>41820</v>
          </cell>
          <cell r="K24">
            <v>43646</v>
          </cell>
          <cell r="L24">
            <v>2014</v>
          </cell>
          <cell r="M24">
            <v>2019</v>
          </cell>
        </row>
        <row r="25">
          <cell r="E25" t="str">
            <v>Atherton</v>
          </cell>
          <cell r="F25">
            <v>41640</v>
          </cell>
          <cell r="G25">
            <v>44865</v>
          </cell>
          <cell r="H25">
            <v>2014</v>
          </cell>
          <cell r="I25">
            <v>2022</v>
          </cell>
          <cell r="J25">
            <v>42035</v>
          </cell>
          <cell r="K25">
            <v>44957</v>
          </cell>
          <cell r="L25">
            <v>2015</v>
          </cell>
          <cell r="M25">
            <v>2023</v>
          </cell>
        </row>
        <row r="26">
          <cell r="E26" t="str">
            <v>Atwater</v>
          </cell>
          <cell r="F26">
            <v>41640</v>
          </cell>
          <cell r="G26">
            <v>45291</v>
          </cell>
          <cell r="H26">
            <v>2014</v>
          </cell>
          <cell r="I26">
            <v>2023</v>
          </cell>
          <cell r="J26">
            <v>42460</v>
          </cell>
          <cell r="K26">
            <v>45382</v>
          </cell>
          <cell r="L26">
            <v>2016</v>
          </cell>
          <cell r="M26">
            <v>2024</v>
          </cell>
        </row>
        <row r="27">
          <cell r="E27" t="str">
            <v>Auburn</v>
          </cell>
          <cell r="F27">
            <v>41275</v>
          </cell>
          <cell r="G27">
            <v>44500</v>
          </cell>
          <cell r="H27">
            <v>2013</v>
          </cell>
          <cell r="I27">
            <v>2021</v>
          </cell>
          <cell r="J27">
            <v>41578</v>
          </cell>
          <cell r="K27">
            <v>44500</v>
          </cell>
          <cell r="L27">
            <v>2013</v>
          </cell>
          <cell r="M27">
            <v>2021</v>
          </cell>
        </row>
        <row r="28">
          <cell r="E28" t="str">
            <v>Avalon</v>
          </cell>
          <cell r="F28">
            <v>41640</v>
          </cell>
          <cell r="G28">
            <v>44500</v>
          </cell>
          <cell r="H28">
            <v>2014</v>
          </cell>
          <cell r="I28">
            <v>2021</v>
          </cell>
          <cell r="J28">
            <v>41562</v>
          </cell>
          <cell r="K28">
            <v>44484</v>
          </cell>
          <cell r="L28">
            <v>2013</v>
          </cell>
          <cell r="M28">
            <v>2021</v>
          </cell>
        </row>
        <row r="29">
          <cell r="E29" t="str">
            <v>Avenal</v>
          </cell>
          <cell r="F29">
            <v>41640</v>
          </cell>
          <cell r="G29">
            <v>45291</v>
          </cell>
          <cell r="H29">
            <v>2014</v>
          </cell>
          <cell r="I29">
            <v>2023</v>
          </cell>
          <cell r="J29">
            <v>42400</v>
          </cell>
          <cell r="K29">
            <v>45322</v>
          </cell>
          <cell r="L29">
            <v>2016</v>
          </cell>
          <cell r="M29">
            <v>2024</v>
          </cell>
        </row>
        <row r="30">
          <cell r="E30" t="str">
            <v>Azusa</v>
          </cell>
          <cell r="F30">
            <v>41640</v>
          </cell>
          <cell r="G30">
            <v>44500</v>
          </cell>
          <cell r="H30">
            <v>2014</v>
          </cell>
          <cell r="I30">
            <v>2021</v>
          </cell>
          <cell r="J30">
            <v>41562</v>
          </cell>
          <cell r="K30">
            <v>44484</v>
          </cell>
          <cell r="L30">
            <v>2013</v>
          </cell>
          <cell r="M30">
            <v>2021</v>
          </cell>
        </row>
        <row r="31">
          <cell r="E31" t="str">
            <v>Bakersfield</v>
          </cell>
          <cell r="F31">
            <v>41275</v>
          </cell>
          <cell r="G31">
            <v>45291</v>
          </cell>
          <cell r="H31">
            <v>2013</v>
          </cell>
          <cell r="I31">
            <v>2023</v>
          </cell>
          <cell r="J31">
            <v>42369</v>
          </cell>
          <cell r="K31">
            <v>45291</v>
          </cell>
          <cell r="L31">
            <v>2015</v>
          </cell>
          <cell r="M31">
            <v>2023</v>
          </cell>
        </row>
        <row r="32">
          <cell r="E32" t="str">
            <v>Baldwin Park</v>
          </cell>
          <cell r="F32">
            <v>41640</v>
          </cell>
          <cell r="G32">
            <v>44500</v>
          </cell>
          <cell r="H32">
            <v>2014</v>
          </cell>
          <cell r="I32">
            <v>2021</v>
          </cell>
          <cell r="J32">
            <v>41562</v>
          </cell>
          <cell r="K32">
            <v>44484</v>
          </cell>
          <cell r="L32">
            <v>2013</v>
          </cell>
          <cell r="M32">
            <v>2021</v>
          </cell>
        </row>
        <row r="33">
          <cell r="E33" t="str">
            <v>Banning</v>
          </cell>
          <cell r="F33">
            <v>41640</v>
          </cell>
          <cell r="G33">
            <v>44500</v>
          </cell>
          <cell r="H33">
            <v>2014</v>
          </cell>
          <cell r="I33">
            <v>2021</v>
          </cell>
          <cell r="J33">
            <v>41562</v>
          </cell>
          <cell r="K33">
            <v>44484</v>
          </cell>
          <cell r="L33">
            <v>2013</v>
          </cell>
          <cell r="M33">
            <v>2021</v>
          </cell>
        </row>
        <row r="34">
          <cell r="E34" t="str">
            <v>Barstow</v>
          </cell>
          <cell r="F34">
            <v>41640</v>
          </cell>
          <cell r="G34">
            <v>44500</v>
          </cell>
          <cell r="H34">
            <v>2014</v>
          </cell>
          <cell r="I34">
            <v>2021</v>
          </cell>
          <cell r="J34">
            <v>41562</v>
          </cell>
          <cell r="K34">
            <v>44484</v>
          </cell>
          <cell r="L34">
            <v>2013</v>
          </cell>
          <cell r="M34">
            <v>2021</v>
          </cell>
        </row>
        <row r="35">
          <cell r="E35" t="str">
            <v>Beaumont</v>
          </cell>
          <cell r="F35">
            <v>41640</v>
          </cell>
          <cell r="G35">
            <v>44500</v>
          </cell>
          <cell r="H35">
            <v>2014</v>
          </cell>
          <cell r="I35">
            <v>2021</v>
          </cell>
          <cell r="J35">
            <v>41562</v>
          </cell>
          <cell r="K35">
            <v>44484</v>
          </cell>
          <cell r="L35">
            <v>2013</v>
          </cell>
          <cell r="M35">
            <v>2021</v>
          </cell>
        </row>
        <row r="36">
          <cell r="E36" t="str">
            <v>Bell</v>
          </cell>
          <cell r="F36">
            <v>41640</v>
          </cell>
          <cell r="G36">
            <v>44500</v>
          </cell>
          <cell r="H36">
            <v>2014</v>
          </cell>
          <cell r="I36">
            <v>2021</v>
          </cell>
          <cell r="J36">
            <v>41562</v>
          </cell>
          <cell r="K36">
            <v>44484</v>
          </cell>
          <cell r="L36">
            <v>2013</v>
          </cell>
          <cell r="M36">
            <v>2021</v>
          </cell>
        </row>
        <row r="37">
          <cell r="E37" t="str">
            <v>Bell Gardens</v>
          </cell>
          <cell r="F37">
            <v>41640</v>
          </cell>
          <cell r="G37">
            <v>44500</v>
          </cell>
          <cell r="H37">
            <v>2014</v>
          </cell>
          <cell r="I37">
            <v>2021</v>
          </cell>
          <cell r="J37">
            <v>41562</v>
          </cell>
          <cell r="K37">
            <v>44484</v>
          </cell>
          <cell r="L37">
            <v>2013</v>
          </cell>
          <cell r="M37">
            <v>2021</v>
          </cell>
        </row>
        <row r="38">
          <cell r="E38" t="str">
            <v>Bellflower</v>
          </cell>
          <cell r="F38">
            <v>41640</v>
          </cell>
          <cell r="G38">
            <v>44500</v>
          </cell>
          <cell r="H38">
            <v>2014</v>
          </cell>
          <cell r="I38">
            <v>2021</v>
          </cell>
          <cell r="J38">
            <v>41562</v>
          </cell>
          <cell r="K38">
            <v>44484</v>
          </cell>
          <cell r="L38">
            <v>2013</v>
          </cell>
          <cell r="M38">
            <v>2021</v>
          </cell>
        </row>
        <row r="39">
          <cell r="E39" t="str">
            <v>Belmont</v>
          </cell>
          <cell r="F39">
            <v>41640</v>
          </cell>
          <cell r="G39">
            <v>44865</v>
          </cell>
          <cell r="H39">
            <v>2014</v>
          </cell>
          <cell r="I39">
            <v>2022</v>
          </cell>
          <cell r="J39">
            <v>42035</v>
          </cell>
          <cell r="K39">
            <v>44957</v>
          </cell>
          <cell r="L39">
            <v>2015</v>
          </cell>
          <cell r="M39">
            <v>2023</v>
          </cell>
        </row>
        <row r="40">
          <cell r="E40" t="str">
            <v>Belvedere</v>
          </cell>
          <cell r="F40">
            <v>41640</v>
          </cell>
          <cell r="G40">
            <v>44865</v>
          </cell>
          <cell r="H40">
            <v>2014</v>
          </cell>
          <cell r="I40">
            <v>2022</v>
          </cell>
          <cell r="J40">
            <v>42035</v>
          </cell>
          <cell r="K40">
            <v>44957</v>
          </cell>
          <cell r="L40">
            <v>2015</v>
          </cell>
          <cell r="M40">
            <v>2023</v>
          </cell>
        </row>
        <row r="41">
          <cell r="E41" t="str">
            <v>Benicia</v>
          </cell>
          <cell r="F41">
            <v>41640</v>
          </cell>
          <cell r="G41">
            <v>44865</v>
          </cell>
          <cell r="H41">
            <v>2014</v>
          </cell>
          <cell r="I41">
            <v>2022</v>
          </cell>
          <cell r="J41">
            <v>42035</v>
          </cell>
          <cell r="K41">
            <v>44957</v>
          </cell>
          <cell r="L41">
            <v>2015</v>
          </cell>
          <cell r="M41">
            <v>2023</v>
          </cell>
        </row>
        <row r="42">
          <cell r="E42" t="str">
            <v>Berkeley</v>
          </cell>
          <cell r="F42">
            <v>41640</v>
          </cell>
          <cell r="G42">
            <v>44865</v>
          </cell>
          <cell r="H42">
            <v>2014</v>
          </cell>
          <cell r="I42">
            <v>2022</v>
          </cell>
          <cell r="J42">
            <v>42035</v>
          </cell>
          <cell r="K42">
            <v>44957</v>
          </cell>
          <cell r="L42">
            <v>2015</v>
          </cell>
          <cell r="M42">
            <v>2023</v>
          </cell>
        </row>
        <row r="43">
          <cell r="E43" t="str">
            <v>Beverly Hills</v>
          </cell>
          <cell r="F43">
            <v>41640</v>
          </cell>
          <cell r="G43">
            <v>44500</v>
          </cell>
          <cell r="H43">
            <v>2014</v>
          </cell>
          <cell r="I43">
            <v>2021</v>
          </cell>
          <cell r="J43">
            <v>41562</v>
          </cell>
          <cell r="K43">
            <v>44484</v>
          </cell>
          <cell r="L43">
            <v>2013</v>
          </cell>
          <cell r="M43">
            <v>2021</v>
          </cell>
        </row>
        <row r="44">
          <cell r="E44" t="str">
            <v>Big Bear Lake</v>
          </cell>
          <cell r="F44">
            <v>41640</v>
          </cell>
          <cell r="G44">
            <v>44500</v>
          </cell>
          <cell r="H44">
            <v>2014</v>
          </cell>
          <cell r="I44">
            <v>2021</v>
          </cell>
          <cell r="J44">
            <v>41562</v>
          </cell>
          <cell r="K44">
            <v>44484</v>
          </cell>
          <cell r="L44">
            <v>2013</v>
          </cell>
          <cell r="M44">
            <v>2021</v>
          </cell>
        </row>
        <row r="45">
          <cell r="E45" t="str">
            <v>Biggs</v>
          </cell>
          <cell r="F45">
            <v>41640</v>
          </cell>
          <cell r="G45">
            <v>44727</v>
          </cell>
          <cell r="H45">
            <v>2014</v>
          </cell>
          <cell r="I45">
            <v>2022</v>
          </cell>
          <cell r="J45">
            <v>41805</v>
          </cell>
          <cell r="K45">
            <v>44727</v>
          </cell>
          <cell r="L45">
            <v>2014</v>
          </cell>
          <cell r="M45">
            <v>2022</v>
          </cell>
        </row>
        <row r="46">
          <cell r="E46" t="str">
            <v>Bishop</v>
          </cell>
          <cell r="F46">
            <v>41640</v>
          </cell>
          <cell r="G46">
            <v>43646</v>
          </cell>
          <cell r="H46">
            <v>2014</v>
          </cell>
          <cell r="I46">
            <v>2019</v>
          </cell>
          <cell r="J46">
            <v>41820</v>
          </cell>
          <cell r="K46">
            <v>43646</v>
          </cell>
          <cell r="L46">
            <v>2014</v>
          </cell>
          <cell r="M46">
            <v>2019</v>
          </cell>
        </row>
        <row r="47">
          <cell r="E47" t="str">
            <v>Blue Lake</v>
          </cell>
          <cell r="F47">
            <v>41640</v>
          </cell>
          <cell r="G47">
            <v>43646</v>
          </cell>
          <cell r="H47">
            <v>2014</v>
          </cell>
          <cell r="I47">
            <v>2019</v>
          </cell>
          <cell r="J47">
            <v>41820</v>
          </cell>
          <cell r="K47">
            <v>43646</v>
          </cell>
          <cell r="L47">
            <v>2014</v>
          </cell>
          <cell r="M47">
            <v>2019</v>
          </cell>
        </row>
        <row r="48">
          <cell r="E48" t="str">
            <v>Blythe</v>
          </cell>
          <cell r="F48">
            <v>41640</v>
          </cell>
          <cell r="G48">
            <v>44500</v>
          </cell>
          <cell r="H48">
            <v>2014</v>
          </cell>
          <cell r="I48">
            <v>2021</v>
          </cell>
          <cell r="J48">
            <v>41562</v>
          </cell>
          <cell r="K48">
            <v>44484</v>
          </cell>
          <cell r="L48">
            <v>2013</v>
          </cell>
          <cell r="M48">
            <v>2021</v>
          </cell>
        </row>
        <row r="49">
          <cell r="E49" t="str">
            <v>Bradbury</v>
          </cell>
          <cell r="F49">
            <v>41640</v>
          </cell>
          <cell r="G49">
            <v>44500</v>
          </cell>
          <cell r="H49">
            <v>2014</v>
          </cell>
          <cell r="I49">
            <v>2021</v>
          </cell>
          <cell r="J49">
            <v>41562</v>
          </cell>
          <cell r="K49">
            <v>44484</v>
          </cell>
          <cell r="L49">
            <v>2013</v>
          </cell>
          <cell r="M49">
            <v>2021</v>
          </cell>
        </row>
        <row r="50">
          <cell r="E50" t="str">
            <v>Brawley</v>
          </cell>
          <cell r="F50">
            <v>41640</v>
          </cell>
          <cell r="G50">
            <v>44500</v>
          </cell>
          <cell r="H50">
            <v>2014</v>
          </cell>
          <cell r="I50">
            <v>2021</v>
          </cell>
          <cell r="J50">
            <v>41562</v>
          </cell>
          <cell r="K50">
            <v>44484</v>
          </cell>
          <cell r="L50">
            <v>2013</v>
          </cell>
          <cell r="M50">
            <v>2021</v>
          </cell>
        </row>
        <row r="51">
          <cell r="E51" t="str">
            <v>Brea</v>
          </cell>
          <cell r="F51">
            <v>41640</v>
          </cell>
          <cell r="G51">
            <v>44500</v>
          </cell>
          <cell r="H51">
            <v>2014</v>
          </cell>
          <cell r="I51">
            <v>2021</v>
          </cell>
          <cell r="J51">
            <v>41562</v>
          </cell>
          <cell r="K51">
            <v>44484</v>
          </cell>
          <cell r="L51">
            <v>2013</v>
          </cell>
          <cell r="M51">
            <v>2021</v>
          </cell>
        </row>
        <row r="52">
          <cell r="E52" t="str">
            <v>Brentwood</v>
          </cell>
          <cell r="F52">
            <v>41640</v>
          </cell>
          <cell r="G52">
            <v>44865</v>
          </cell>
          <cell r="H52">
            <v>2014</v>
          </cell>
          <cell r="I52">
            <v>2022</v>
          </cell>
          <cell r="J52">
            <v>42035</v>
          </cell>
          <cell r="K52">
            <v>44957</v>
          </cell>
          <cell r="L52">
            <v>2015</v>
          </cell>
          <cell r="M52">
            <v>2023</v>
          </cell>
        </row>
        <row r="53">
          <cell r="E53" t="str">
            <v>Brisbane</v>
          </cell>
          <cell r="F53">
            <v>41640</v>
          </cell>
          <cell r="G53">
            <v>44865</v>
          </cell>
          <cell r="H53">
            <v>2014</v>
          </cell>
          <cell r="I53">
            <v>2022</v>
          </cell>
          <cell r="J53">
            <v>42035</v>
          </cell>
          <cell r="K53">
            <v>44957</v>
          </cell>
          <cell r="L53">
            <v>2015</v>
          </cell>
          <cell r="M53">
            <v>2023</v>
          </cell>
        </row>
        <row r="54">
          <cell r="E54" t="str">
            <v>Buellton</v>
          </cell>
          <cell r="F54">
            <v>41640</v>
          </cell>
          <cell r="G54">
            <v>44834</v>
          </cell>
          <cell r="H54">
            <v>2014</v>
          </cell>
          <cell r="I54">
            <v>2022</v>
          </cell>
          <cell r="J54">
            <v>42050</v>
          </cell>
          <cell r="K54">
            <v>44972</v>
          </cell>
          <cell r="L54">
            <v>2015</v>
          </cell>
          <cell r="M54">
            <v>2023</v>
          </cell>
        </row>
        <row r="55">
          <cell r="E55" t="str">
            <v>Buena Park</v>
          </cell>
          <cell r="F55">
            <v>41640</v>
          </cell>
          <cell r="G55">
            <v>44500</v>
          </cell>
          <cell r="H55">
            <v>2014</v>
          </cell>
          <cell r="I55">
            <v>2021</v>
          </cell>
          <cell r="J55">
            <v>41562</v>
          </cell>
          <cell r="K55">
            <v>44484</v>
          </cell>
          <cell r="L55">
            <v>2013</v>
          </cell>
          <cell r="M55">
            <v>2021</v>
          </cell>
        </row>
        <row r="56">
          <cell r="E56" t="str">
            <v>Burbank</v>
          </cell>
          <cell r="F56">
            <v>41640</v>
          </cell>
          <cell r="G56">
            <v>44500</v>
          </cell>
          <cell r="H56">
            <v>2014</v>
          </cell>
          <cell r="I56">
            <v>2021</v>
          </cell>
          <cell r="J56">
            <v>41562</v>
          </cell>
          <cell r="K56">
            <v>44484</v>
          </cell>
          <cell r="L56">
            <v>2013</v>
          </cell>
          <cell r="M56">
            <v>2021</v>
          </cell>
        </row>
        <row r="57">
          <cell r="E57" t="str">
            <v>Burlingame</v>
          </cell>
          <cell r="F57">
            <v>41640</v>
          </cell>
          <cell r="G57">
            <v>44865</v>
          </cell>
          <cell r="H57">
            <v>2014</v>
          </cell>
          <cell r="I57">
            <v>2022</v>
          </cell>
          <cell r="J57">
            <v>42035</v>
          </cell>
          <cell r="K57">
            <v>44957</v>
          </cell>
          <cell r="L57">
            <v>2015</v>
          </cell>
          <cell r="M57">
            <v>2023</v>
          </cell>
        </row>
        <row r="58">
          <cell r="E58" t="str">
            <v>Butte County - Unincorporated</v>
          </cell>
          <cell r="F58">
            <v>41640</v>
          </cell>
          <cell r="G58">
            <v>44727</v>
          </cell>
          <cell r="H58">
            <v>2014</v>
          </cell>
          <cell r="I58">
            <v>2022</v>
          </cell>
          <cell r="J58">
            <v>41805</v>
          </cell>
          <cell r="K58">
            <v>44727</v>
          </cell>
          <cell r="L58">
            <v>2014</v>
          </cell>
          <cell r="M58">
            <v>2022</v>
          </cell>
        </row>
        <row r="59">
          <cell r="E59" t="str">
            <v>Calabasas</v>
          </cell>
          <cell r="F59">
            <v>41640</v>
          </cell>
          <cell r="G59">
            <v>44500</v>
          </cell>
          <cell r="H59">
            <v>2014</v>
          </cell>
          <cell r="I59">
            <v>2021</v>
          </cell>
          <cell r="J59">
            <v>41562</v>
          </cell>
          <cell r="K59">
            <v>44484</v>
          </cell>
          <cell r="L59">
            <v>2013</v>
          </cell>
          <cell r="M59">
            <v>2021</v>
          </cell>
        </row>
        <row r="60">
          <cell r="E60" t="str">
            <v>Calaveras County - Unincorporated</v>
          </cell>
          <cell r="F60">
            <v>41640</v>
          </cell>
          <cell r="G60">
            <v>43646</v>
          </cell>
          <cell r="H60">
            <v>2014</v>
          </cell>
          <cell r="I60">
            <v>2019</v>
          </cell>
          <cell r="J60">
            <v>41820</v>
          </cell>
          <cell r="K60">
            <v>43646</v>
          </cell>
          <cell r="L60">
            <v>2014</v>
          </cell>
          <cell r="M60">
            <v>2019</v>
          </cell>
        </row>
        <row r="61">
          <cell r="E61" t="str">
            <v>Calexico</v>
          </cell>
          <cell r="F61">
            <v>41640</v>
          </cell>
          <cell r="G61">
            <v>44500</v>
          </cell>
          <cell r="H61">
            <v>2014</v>
          </cell>
          <cell r="I61">
            <v>2021</v>
          </cell>
          <cell r="J61">
            <v>41562</v>
          </cell>
          <cell r="K61">
            <v>44484</v>
          </cell>
          <cell r="L61">
            <v>2013</v>
          </cell>
          <cell r="M61">
            <v>2021</v>
          </cell>
        </row>
        <row r="62">
          <cell r="E62" t="str">
            <v>California City</v>
          </cell>
          <cell r="F62">
            <v>41275</v>
          </cell>
          <cell r="G62">
            <v>45291</v>
          </cell>
          <cell r="H62">
            <v>2013</v>
          </cell>
          <cell r="I62">
            <v>2023</v>
          </cell>
          <cell r="J62">
            <v>42369</v>
          </cell>
          <cell r="K62">
            <v>45291</v>
          </cell>
          <cell r="L62">
            <v>2015</v>
          </cell>
          <cell r="M62">
            <v>2023</v>
          </cell>
        </row>
        <row r="63">
          <cell r="E63" t="str">
            <v>Calimesa</v>
          </cell>
          <cell r="F63">
            <v>41640</v>
          </cell>
          <cell r="G63">
            <v>44500</v>
          </cell>
          <cell r="H63">
            <v>2014</v>
          </cell>
          <cell r="I63">
            <v>2021</v>
          </cell>
          <cell r="J63">
            <v>41562</v>
          </cell>
          <cell r="K63">
            <v>44484</v>
          </cell>
          <cell r="L63">
            <v>2013</v>
          </cell>
          <cell r="M63">
            <v>2021</v>
          </cell>
        </row>
        <row r="64">
          <cell r="E64" t="str">
            <v>Calipatria</v>
          </cell>
          <cell r="F64">
            <v>41640</v>
          </cell>
          <cell r="G64">
            <v>44500</v>
          </cell>
          <cell r="H64">
            <v>2014</v>
          </cell>
          <cell r="I64">
            <v>2021</v>
          </cell>
          <cell r="J64">
            <v>41562</v>
          </cell>
          <cell r="K64">
            <v>44484</v>
          </cell>
          <cell r="L64">
            <v>2013</v>
          </cell>
          <cell r="M64">
            <v>2021</v>
          </cell>
        </row>
        <row r="65">
          <cell r="E65" t="str">
            <v>Calistoga</v>
          </cell>
          <cell r="F65">
            <v>41640</v>
          </cell>
          <cell r="G65">
            <v>44865</v>
          </cell>
          <cell r="H65">
            <v>2014</v>
          </cell>
          <cell r="I65">
            <v>2022</v>
          </cell>
          <cell r="J65">
            <v>42035</v>
          </cell>
          <cell r="K65">
            <v>44957</v>
          </cell>
          <cell r="L65">
            <v>2015</v>
          </cell>
          <cell r="M65">
            <v>2023</v>
          </cell>
        </row>
        <row r="66">
          <cell r="E66" t="str">
            <v>Camarillo</v>
          </cell>
          <cell r="F66">
            <v>41640</v>
          </cell>
          <cell r="G66">
            <v>44500</v>
          </cell>
          <cell r="H66">
            <v>2014</v>
          </cell>
          <cell r="I66">
            <v>2021</v>
          </cell>
          <cell r="J66">
            <v>41562</v>
          </cell>
          <cell r="K66">
            <v>44484</v>
          </cell>
          <cell r="L66">
            <v>2013</v>
          </cell>
          <cell r="M66">
            <v>2021</v>
          </cell>
        </row>
        <row r="67">
          <cell r="E67" t="str">
            <v>Campbell</v>
          </cell>
          <cell r="F67">
            <v>41640</v>
          </cell>
          <cell r="G67">
            <v>44865</v>
          </cell>
          <cell r="H67">
            <v>2014</v>
          </cell>
          <cell r="I67">
            <v>2022</v>
          </cell>
          <cell r="J67">
            <v>42035</v>
          </cell>
          <cell r="K67">
            <v>44957</v>
          </cell>
          <cell r="L67">
            <v>2015</v>
          </cell>
          <cell r="M67">
            <v>2023</v>
          </cell>
        </row>
        <row r="68">
          <cell r="E68" t="str">
            <v>Canyon Lake</v>
          </cell>
          <cell r="F68">
            <v>41640</v>
          </cell>
          <cell r="G68">
            <v>44500</v>
          </cell>
          <cell r="H68">
            <v>2014</v>
          </cell>
          <cell r="I68">
            <v>2021</v>
          </cell>
          <cell r="J68">
            <v>41562</v>
          </cell>
          <cell r="K68">
            <v>44484</v>
          </cell>
          <cell r="L68">
            <v>2013</v>
          </cell>
          <cell r="M68">
            <v>2021</v>
          </cell>
        </row>
        <row r="69">
          <cell r="E69" t="str">
            <v>Capitola</v>
          </cell>
          <cell r="F69">
            <v>41640</v>
          </cell>
          <cell r="G69">
            <v>45291</v>
          </cell>
          <cell r="H69">
            <v>2014</v>
          </cell>
          <cell r="I69">
            <v>2023</v>
          </cell>
          <cell r="J69">
            <v>42369</v>
          </cell>
          <cell r="K69">
            <v>45291</v>
          </cell>
          <cell r="L69">
            <v>2015</v>
          </cell>
          <cell r="M69">
            <v>2023</v>
          </cell>
        </row>
        <row r="70">
          <cell r="E70" t="str">
            <v>Carlsbad</v>
          </cell>
          <cell r="F70">
            <v>40179</v>
          </cell>
          <cell r="G70">
            <v>44196</v>
          </cell>
          <cell r="H70">
            <v>2010</v>
          </cell>
          <cell r="I70">
            <v>2020</v>
          </cell>
          <cell r="J70">
            <v>41394</v>
          </cell>
          <cell r="K70">
            <v>44316</v>
          </cell>
          <cell r="L70">
            <v>2013</v>
          </cell>
          <cell r="M70">
            <v>2021</v>
          </cell>
        </row>
        <row r="71">
          <cell r="E71" t="str">
            <v>Carmel-By-The-Sea</v>
          </cell>
          <cell r="F71">
            <v>41640</v>
          </cell>
          <cell r="G71">
            <v>45291</v>
          </cell>
          <cell r="H71">
            <v>2014</v>
          </cell>
          <cell r="I71">
            <v>2023</v>
          </cell>
          <cell r="J71">
            <v>42369</v>
          </cell>
          <cell r="K71">
            <v>45291</v>
          </cell>
          <cell r="L71">
            <v>2015</v>
          </cell>
          <cell r="M71">
            <v>2023</v>
          </cell>
        </row>
        <row r="72">
          <cell r="E72" t="str">
            <v>Carpinteria</v>
          </cell>
          <cell r="F72">
            <v>41640</v>
          </cell>
          <cell r="G72">
            <v>44834</v>
          </cell>
          <cell r="H72">
            <v>2014</v>
          </cell>
          <cell r="I72">
            <v>2022</v>
          </cell>
          <cell r="J72">
            <v>42050</v>
          </cell>
          <cell r="K72">
            <v>44972</v>
          </cell>
          <cell r="L72">
            <v>2015</v>
          </cell>
          <cell r="M72">
            <v>2023</v>
          </cell>
        </row>
        <row r="73">
          <cell r="E73" t="str">
            <v>Carson</v>
          </cell>
          <cell r="F73">
            <v>41640</v>
          </cell>
          <cell r="G73">
            <v>44500</v>
          </cell>
          <cell r="H73">
            <v>2014</v>
          </cell>
          <cell r="I73">
            <v>2021</v>
          </cell>
          <cell r="J73">
            <v>41562</v>
          </cell>
          <cell r="K73">
            <v>44484</v>
          </cell>
          <cell r="L73">
            <v>2013</v>
          </cell>
          <cell r="M73">
            <v>2021</v>
          </cell>
        </row>
        <row r="74">
          <cell r="E74" t="str">
            <v>Cathedral</v>
          </cell>
          <cell r="F74">
            <v>41640</v>
          </cell>
          <cell r="G74">
            <v>44500</v>
          </cell>
          <cell r="H74">
            <v>2014</v>
          </cell>
          <cell r="I74">
            <v>2021</v>
          </cell>
          <cell r="J74">
            <v>41562</v>
          </cell>
          <cell r="K74">
            <v>44484</v>
          </cell>
          <cell r="L74">
            <v>2013</v>
          </cell>
          <cell r="M74">
            <v>2021</v>
          </cell>
        </row>
        <row r="75">
          <cell r="E75" t="str">
            <v>Ceres</v>
          </cell>
          <cell r="F75">
            <v>41640</v>
          </cell>
          <cell r="G75">
            <v>45199</v>
          </cell>
          <cell r="H75">
            <v>2014</v>
          </cell>
          <cell r="I75">
            <v>2023</v>
          </cell>
          <cell r="J75">
            <v>42369</v>
          </cell>
          <cell r="K75">
            <v>45291</v>
          </cell>
          <cell r="L75">
            <v>2015</v>
          </cell>
          <cell r="M75">
            <v>2023</v>
          </cell>
        </row>
        <row r="76">
          <cell r="E76" t="str">
            <v>Cerritos</v>
          </cell>
          <cell r="F76">
            <v>41640</v>
          </cell>
          <cell r="G76">
            <v>44500</v>
          </cell>
          <cell r="H76">
            <v>2014</v>
          </cell>
          <cell r="I76">
            <v>2021</v>
          </cell>
          <cell r="J76">
            <v>41562</v>
          </cell>
          <cell r="K76">
            <v>44484</v>
          </cell>
          <cell r="L76">
            <v>2013</v>
          </cell>
          <cell r="M76">
            <v>2021</v>
          </cell>
        </row>
        <row r="77">
          <cell r="E77" t="str">
            <v>Chico</v>
          </cell>
          <cell r="F77">
            <v>41640</v>
          </cell>
          <cell r="G77">
            <v>44727</v>
          </cell>
          <cell r="H77">
            <v>2014</v>
          </cell>
          <cell r="I77">
            <v>2022</v>
          </cell>
          <cell r="J77">
            <v>41805</v>
          </cell>
          <cell r="K77">
            <v>44727</v>
          </cell>
          <cell r="L77">
            <v>2014</v>
          </cell>
          <cell r="M77">
            <v>2022</v>
          </cell>
        </row>
        <row r="78">
          <cell r="E78" t="str">
            <v>Chino</v>
          </cell>
          <cell r="F78">
            <v>41640</v>
          </cell>
          <cell r="G78">
            <v>44500</v>
          </cell>
          <cell r="H78">
            <v>2014</v>
          </cell>
          <cell r="I78">
            <v>2021</v>
          </cell>
          <cell r="J78">
            <v>41562</v>
          </cell>
          <cell r="K78">
            <v>44484</v>
          </cell>
          <cell r="L78">
            <v>2013</v>
          </cell>
          <cell r="M78">
            <v>2021</v>
          </cell>
        </row>
        <row r="79">
          <cell r="E79" t="str">
            <v>Chino Hills</v>
          </cell>
          <cell r="F79">
            <v>41640</v>
          </cell>
          <cell r="G79">
            <v>44500</v>
          </cell>
          <cell r="H79">
            <v>2014</v>
          </cell>
          <cell r="I79">
            <v>2021</v>
          </cell>
          <cell r="J79">
            <v>41562</v>
          </cell>
          <cell r="K79">
            <v>44484</v>
          </cell>
          <cell r="L79">
            <v>2013</v>
          </cell>
          <cell r="M79">
            <v>2021</v>
          </cell>
        </row>
        <row r="80">
          <cell r="E80" t="str">
            <v>Chowchilla</v>
          </cell>
          <cell r="F80">
            <v>41640</v>
          </cell>
          <cell r="G80">
            <v>45291</v>
          </cell>
          <cell r="H80">
            <v>2014</v>
          </cell>
          <cell r="I80">
            <v>2023</v>
          </cell>
          <cell r="J80">
            <v>42400</v>
          </cell>
          <cell r="K80">
            <v>45322</v>
          </cell>
          <cell r="L80">
            <v>2016</v>
          </cell>
          <cell r="M80">
            <v>2024</v>
          </cell>
        </row>
        <row r="81">
          <cell r="E81" t="str">
            <v>Chula Vista</v>
          </cell>
          <cell r="F81">
            <v>40179</v>
          </cell>
          <cell r="G81">
            <v>44196</v>
          </cell>
          <cell r="H81">
            <v>2010</v>
          </cell>
          <cell r="I81">
            <v>2020</v>
          </cell>
          <cell r="J81">
            <v>41394</v>
          </cell>
          <cell r="K81">
            <v>44316</v>
          </cell>
          <cell r="L81">
            <v>2013</v>
          </cell>
          <cell r="M81">
            <v>2021</v>
          </cell>
        </row>
        <row r="82">
          <cell r="E82" t="str">
            <v>Citrus Heights</v>
          </cell>
          <cell r="F82">
            <v>41275</v>
          </cell>
          <cell r="G82">
            <v>44500</v>
          </cell>
          <cell r="H82">
            <v>2013</v>
          </cell>
          <cell r="I82">
            <v>2021</v>
          </cell>
          <cell r="J82">
            <v>41578</v>
          </cell>
          <cell r="K82">
            <v>44500</v>
          </cell>
          <cell r="L82">
            <v>2013</v>
          </cell>
          <cell r="M82">
            <v>2021</v>
          </cell>
        </row>
        <row r="83">
          <cell r="E83" t="str">
            <v>Claremont</v>
          </cell>
          <cell r="F83">
            <v>41640</v>
          </cell>
          <cell r="G83">
            <v>44500</v>
          </cell>
          <cell r="H83">
            <v>2014</v>
          </cell>
          <cell r="I83">
            <v>2021</v>
          </cell>
          <cell r="J83">
            <v>41562</v>
          </cell>
          <cell r="K83">
            <v>44484</v>
          </cell>
          <cell r="L83">
            <v>2013</v>
          </cell>
          <cell r="M83">
            <v>2021</v>
          </cell>
        </row>
        <row r="84">
          <cell r="E84" t="str">
            <v>Clayton</v>
          </cell>
          <cell r="F84">
            <v>41640</v>
          </cell>
          <cell r="G84">
            <v>44865</v>
          </cell>
          <cell r="H84">
            <v>2014</v>
          </cell>
          <cell r="I84">
            <v>2022</v>
          </cell>
          <cell r="J84">
            <v>42035</v>
          </cell>
          <cell r="K84">
            <v>44957</v>
          </cell>
          <cell r="L84">
            <v>2015</v>
          </cell>
          <cell r="M84">
            <v>2023</v>
          </cell>
        </row>
        <row r="85">
          <cell r="E85" t="str">
            <v>Clearlake</v>
          </cell>
          <cell r="F85">
            <v>41640</v>
          </cell>
          <cell r="G85">
            <v>43646</v>
          </cell>
          <cell r="H85">
            <v>2014</v>
          </cell>
          <cell r="I85">
            <v>2019</v>
          </cell>
          <cell r="J85">
            <v>41820</v>
          </cell>
          <cell r="K85">
            <v>43646</v>
          </cell>
          <cell r="L85">
            <v>2014</v>
          </cell>
          <cell r="M85">
            <v>2019</v>
          </cell>
        </row>
        <row r="86">
          <cell r="E86" t="str">
            <v>Cloverdale</v>
          </cell>
          <cell r="F86">
            <v>41640</v>
          </cell>
          <cell r="G86">
            <v>44865</v>
          </cell>
          <cell r="H86">
            <v>2014</v>
          </cell>
          <cell r="I86">
            <v>2022</v>
          </cell>
          <cell r="J86">
            <v>42035</v>
          </cell>
          <cell r="K86">
            <v>44957</v>
          </cell>
          <cell r="L86">
            <v>2015</v>
          </cell>
          <cell r="M86">
            <v>2023</v>
          </cell>
        </row>
        <row r="87">
          <cell r="E87" t="str">
            <v>Clovis</v>
          </cell>
          <cell r="F87">
            <v>41275</v>
          </cell>
          <cell r="G87">
            <v>45291</v>
          </cell>
          <cell r="H87">
            <v>2013</v>
          </cell>
          <cell r="I87">
            <v>2023</v>
          </cell>
          <cell r="J87">
            <v>42369</v>
          </cell>
          <cell r="K87">
            <v>45291</v>
          </cell>
          <cell r="L87">
            <v>2015</v>
          </cell>
          <cell r="M87">
            <v>2023</v>
          </cell>
        </row>
        <row r="88">
          <cell r="E88" t="str">
            <v>Coachella</v>
          </cell>
          <cell r="F88">
            <v>41640</v>
          </cell>
          <cell r="G88">
            <v>44500</v>
          </cell>
          <cell r="H88">
            <v>2014</v>
          </cell>
          <cell r="I88">
            <v>2021</v>
          </cell>
          <cell r="J88">
            <v>41562</v>
          </cell>
          <cell r="K88">
            <v>44484</v>
          </cell>
          <cell r="L88">
            <v>2013</v>
          </cell>
          <cell r="M88">
            <v>2021</v>
          </cell>
        </row>
        <row r="89">
          <cell r="E89" t="str">
            <v>Coalinga</v>
          </cell>
          <cell r="F89">
            <v>41275</v>
          </cell>
          <cell r="G89">
            <v>45291</v>
          </cell>
          <cell r="H89">
            <v>2013</v>
          </cell>
          <cell r="I89">
            <v>2023</v>
          </cell>
          <cell r="J89">
            <v>42369</v>
          </cell>
          <cell r="K89">
            <v>45291</v>
          </cell>
          <cell r="L89">
            <v>2015</v>
          </cell>
          <cell r="M89">
            <v>2023</v>
          </cell>
        </row>
        <row r="90">
          <cell r="E90" t="str">
            <v>Colfax</v>
          </cell>
          <cell r="F90">
            <v>41275</v>
          </cell>
          <cell r="G90">
            <v>44500</v>
          </cell>
          <cell r="H90">
            <v>2013</v>
          </cell>
          <cell r="I90">
            <v>2021</v>
          </cell>
          <cell r="J90">
            <v>41578</v>
          </cell>
          <cell r="K90">
            <v>44500</v>
          </cell>
          <cell r="L90">
            <v>2013</v>
          </cell>
          <cell r="M90">
            <v>2021</v>
          </cell>
        </row>
        <row r="91">
          <cell r="E91" t="str">
            <v>Colma</v>
          </cell>
          <cell r="F91">
            <v>41640</v>
          </cell>
          <cell r="G91">
            <v>44865</v>
          </cell>
          <cell r="H91">
            <v>2014</v>
          </cell>
          <cell r="I91">
            <v>2022</v>
          </cell>
          <cell r="J91">
            <v>42035</v>
          </cell>
          <cell r="K91">
            <v>44957</v>
          </cell>
          <cell r="L91">
            <v>2015</v>
          </cell>
          <cell r="M91">
            <v>2023</v>
          </cell>
        </row>
        <row r="92">
          <cell r="E92" t="str">
            <v>Colton</v>
          </cell>
          <cell r="F92">
            <v>41640</v>
          </cell>
          <cell r="G92">
            <v>44500</v>
          </cell>
          <cell r="H92">
            <v>2014</v>
          </cell>
          <cell r="I92">
            <v>2021</v>
          </cell>
          <cell r="J92">
            <v>41562</v>
          </cell>
          <cell r="K92">
            <v>44484</v>
          </cell>
          <cell r="L92">
            <v>2013</v>
          </cell>
          <cell r="M92">
            <v>2021</v>
          </cell>
        </row>
        <row r="93">
          <cell r="E93" t="str">
            <v>Colusa</v>
          </cell>
          <cell r="F93">
            <v>41640</v>
          </cell>
          <cell r="G93">
            <v>43646</v>
          </cell>
          <cell r="H93">
            <v>2014</v>
          </cell>
          <cell r="I93">
            <v>2019</v>
          </cell>
          <cell r="J93">
            <v>41820</v>
          </cell>
          <cell r="K93">
            <v>43646</v>
          </cell>
          <cell r="L93">
            <v>2014</v>
          </cell>
          <cell r="M93">
            <v>2019</v>
          </cell>
        </row>
        <row r="94">
          <cell r="E94" t="str">
            <v>Colusa County - Unincorporated</v>
          </cell>
          <cell r="F94">
            <v>41640</v>
          </cell>
          <cell r="G94">
            <v>43646</v>
          </cell>
          <cell r="H94">
            <v>2014</v>
          </cell>
          <cell r="I94">
            <v>2019</v>
          </cell>
          <cell r="J94">
            <v>41820</v>
          </cell>
          <cell r="K94">
            <v>43646</v>
          </cell>
          <cell r="L94">
            <v>2014</v>
          </cell>
          <cell r="M94">
            <v>2019</v>
          </cell>
        </row>
        <row r="95">
          <cell r="E95" t="str">
            <v>Commerce</v>
          </cell>
          <cell r="F95">
            <v>41640</v>
          </cell>
          <cell r="G95">
            <v>44500</v>
          </cell>
          <cell r="H95">
            <v>2014</v>
          </cell>
          <cell r="I95">
            <v>2021</v>
          </cell>
          <cell r="J95">
            <v>41562</v>
          </cell>
          <cell r="K95">
            <v>44484</v>
          </cell>
          <cell r="L95">
            <v>2013</v>
          </cell>
          <cell r="M95">
            <v>2021</v>
          </cell>
        </row>
        <row r="96">
          <cell r="E96" t="str">
            <v>Compton</v>
          </cell>
          <cell r="F96">
            <v>41640</v>
          </cell>
          <cell r="G96">
            <v>44500</v>
          </cell>
          <cell r="H96">
            <v>2014</v>
          </cell>
          <cell r="I96">
            <v>2021</v>
          </cell>
          <cell r="J96">
            <v>41562</v>
          </cell>
          <cell r="K96">
            <v>44484</v>
          </cell>
          <cell r="L96">
            <v>2013</v>
          </cell>
          <cell r="M96">
            <v>2021</v>
          </cell>
        </row>
        <row r="97">
          <cell r="E97" t="str">
            <v>Concord</v>
          </cell>
          <cell r="F97">
            <v>41640</v>
          </cell>
          <cell r="G97">
            <v>44865</v>
          </cell>
          <cell r="H97">
            <v>2014</v>
          </cell>
          <cell r="I97">
            <v>2022</v>
          </cell>
          <cell r="J97">
            <v>42035</v>
          </cell>
          <cell r="K97">
            <v>44957</v>
          </cell>
          <cell r="L97">
            <v>2015</v>
          </cell>
          <cell r="M97">
            <v>2023</v>
          </cell>
        </row>
        <row r="98">
          <cell r="E98" t="str">
            <v>Contra Costa County - Unincorporated</v>
          </cell>
          <cell r="F98">
            <v>41640</v>
          </cell>
          <cell r="G98">
            <v>44865</v>
          </cell>
          <cell r="H98">
            <v>2014</v>
          </cell>
          <cell r="I98">
            <v>2022</v>
          </cell>
          <cell r="J98">
            <v>42035</v>
          </cell>
          <cell r="K98">
            <v>44957</v>
          </cell>
          <cell r="L98">
            <v>2015</v>
          </cell>
          <cell r="M98">
            <v>2023</v>
          </cell>
        </row>
        <row r="99">
          <cell r="E99" t="str">
            <v>Corcoran</v>
          </cell>
          <cell r="F99">
            <v>41640</v>
          </cell>
          <cell r="G99">
            <v>45291</v>
          </cell>
          <cell r="H99">
            <v>2014</v>
          </cell>
          <cell r="I99">
            <v>2023</v>
          </cell>
          <cell r="J99">
            <v>42400</v>
          </cell>
          <cell r="K99">
            <v>45322</v>
          </cell>
          <cell r="L99">
            <v>2016</v>
          </cell>
          <cell r="M99">
            <v>2024</v>
          </cell>
        </row>
        <row r="100">
          <cell r="E100" t="str">
            <v>Corning</v>
          </cell>
          <cell r="F100">
            <v>41640</v>
          </cell>
          <cell r="G100">
            <v>43646</v>
          </cell>
          <cell r="H100">
            <v>2014</v>
          </cell>
          <cell r="I100">
            <v>2019</v>
          </cell>
          <cell r="J100">
            <v>41820</v>
          </cell>
          <cell r="K100">
            <v>43646</v>
          </cell>
          <cell r="L100">
            <v>2014</v>
          </cell>
          <cell r="M100">
            <v>2019</v>
          </cell>
        </row>
        <row r="101">
          <cell r="E101" t="str">
            <v>Corona</v>
          </cell>
          <cell r="F101">
            <v>41640</v>
          </cell>
          <cell r="G101">
            <v>44500</v>
          </cell>
          <cell r="H101">
            <v>2014</v>
          </cell>
          <cell r="I101">
            <v>2021</v>
          </cell>
          <cell r="J101">
            <v>41562</v>
          </cell>
          <cell r="K101">
            <v>44484</v>
          </cell>
          <cell r="L101">
            <v>2013</v>
          </cell>
          <cell r="M101">
            <v>2021</v>
          </cell>
        </row>
        <row r="102">
          <cell r="E102" t="str">
            <v>Coronado</v>
          </cell>
          <cell r="F102">
            <v>40179</v>
          </cell>
          <cell r="G102">
            <v>44196</v>
          </cell>
          <cell r="H102">
            <v>2010</v>
          </cell>
          <cell r="I102">
            <v>2020</v>
          </cell>
          <cell r="J102">
            <v>41394</v>
          </cell>
          <cell r="K102">
            <v>44316</v>
          </cell>
          <cell r="L102">
            <v>2013</v>
          </cell>
          <cell r="M102">
            <v>2021</v>
          </cell>
        </row>
        <row r="103">
          <cell r="E103" t="str">
            <v>Corte Madera</v>
          </cell>
          <cell r="F103">
            <v>41640</v>
          </cell>
          <cell r="G103">
            <v>44865</v>
          </cell>
          <cell r="H103">
            <v>2014</v>
          </cell>
          <cell r="I103">
            <v>2022</v>
          </cell>
          <cell r="J103">
            <v>42035</v>
          </cell>
          <cell r="K103">
            <v>44957</v>
          </cell>
          <cell r="L103">
            <v>2015</v>
          </cell>
          <cell r="M103">
            <v>2023</v>
          </cell>
        </row>
        <row r="104">
          <cell r="E104" t="str">
            <v>Costa Mesa</v>
          </cell>
          <cell r="F104">
            <v>41640</v>
          </cell>
          <cell r="G104">
            <v>44500</v>
          </cell>
          <cell r="H104">
            <v>2014</v>
          </cell>
          <cell r="I104">
            <v>2021</v>
          </cell>
          <cell r="J104">
            <v>41562</v>
          </cell>
          <cell r="K104">
            <v>44484</v>
          </cell>
          <cell r="L104">
            <v>2013</v>
          </cell>
          <cell r="M104">
            <v>2021</v>
          </cell>
        </row>
        <row r="105">
          <cell r="E105" t="str">
            <v>Cotati</v>
          </cell>
          <cell r="F105">
            <v>41640</v>
          </cell>
          <cell r="G105">
            <v>44865</v>
          </cell>
          <cell r="H105">
            <v>2014</v>
          </cell>
          <cell r="I105">
            <v>2022</v>
          </cell>
          <cell r="J105">
            <v>42035</v>
          </cell>
          <cell r="K105">
            <v>44957</v>
          </cell>
          <cell r="L105">
            <v>2015</v>
          </cell>
          <cell r="M105">
            <v>2023</v>
          </cell>
        </row>
        <row r="106">
          <cell r="E106" t="str">
            <v>Covina</v>
          </cell>
          <cell r="F106">
            <v>41640</v>
          </cell>
          <cell r="G106">
            <v>44500</v>
          </cell>
          <cell r="H106">
            <v>2014</v>
          </cell>
          <cell r="I106">
            <v>2021</v>
          </cell>
          <cell r="J106">
            <v>41562</v>
          </cell>
          <cell r="K106">
            <v>44484</v>
          </cell>
          <cell r="L106">
            <v>2013</v>
          </cell>
          <cell r="M106">
            <v>2021</v>
          </cell>
        </row>
        <row r="107">
          <cell r="E107" t="str">
            <v>Crescent City</v>
          </cell>
          <cell r="F107">
            <v>41640</v>
          </cell>
          <cell r="G107">
            <v>43646</v>
          </cell>
          <cell r="H107">
            <v>2014</v>
          </cell>
          <cell r="I107">
            <v>2019</v>
          </cell>
          <cell r="J107">
            <v>41820</v>
          </cell>
          <cell r="K107">
            <v>43646</v>
          </cell>
          <cell r="L107">
            <v>2014</v>
          </cell>
          <cell r="M107">
            <v>2019</v>
          </cell>
        </row>
        <row r="108">
          <cell r="E108" t="str">
            <v>Cudahy</v>
          </cell>
          <cell r="F108">
            <v>41640</v>
          </cell>
          <cell r="G108">
            <v>44500</v>
          </cell>
          <cell r="H108">
            <v>2014</v>
          </cell>
          <cell r="I108">
            <v>2021</v>
          </cell>
          <cell r="J108">
            <v>41562</v>
          </cell>
          <cell r="K108">
            <v>44484</v>
          </cell>
          <cell r="L108">
            <v>2013</v>
          </cell>
          <cell r="M108">
            <v>2021</v>
          </cell>
        </row>
        <row r="109">
          <cell r="E109" t="str">
            <v>Culver City</v>
          </cell>
          <cell r="F109">
            <v>41640</v>
          </cell>
          <cell r="G109">
            <v>44500</v>
          </cell>
          <cell r="H109">
            <v>2014</v>
          </cell>
          <cell r="I109">
            <v>2021</v>
          </cell>
          <cell r="J109">
            <v>41562</v>
          </cell>
          <cell r="K109">
            <v>44484</v>
          </cell>
          <cell r="L109">
            <v>2013</v>
          </cell>
          <cell r="M109">
            <v>2021</v>
          </cell>
        </row>
        <row r="110">
          <cell r="E110" t="str">
            <v>Cupertino</v>
          </cell>
          <cell r="F110">
            <v>41640</v>
          </cell>
          <cell r="G110">
            <v>44865</v>
          </cell>
          <cell r="H110">
            <v>2014</v>
          </cell>
          <cell r="I110">
            <v>2022</v>
          </cell>
          <cell r="J110">
            <v>42035</v>
          </cell>
          <cell r="K110">
            <v>44957</v>
          </cell>
          <cell r="L110">
            <v>2015</v>
          </cell>
          <cell r="M110">
            <v>2023</v>
          </cell>
        </row>
        <row r="111">
          <cell r="E111" t="str">
            <v>Cypress</v>
          </cell>
          <cell r="F111">
            <v>41640</v>
          </cell>
          <cell r="G111">
            <v>44500</v>
          </cell>
          <cell r="H111">
            <v>2014</v>
          </cell>
          <cell r="I111">
            <v>2021</v>
          </cell>
          <cell r="J111">
            <v>41562</v>
          </cell>
          <cell r="K111">
            <v>44484</v>
          </cell>
          <cell r="L111">
            <v>2013</v>
          </cell>
          <cell r="M111">
            <v>2021</v>
          </cell>
        </row>
        <row r="112">
          <cell r="E112" t="str">
            <v>Daly City</v>
          </cell>
          <cell r="F112">
            <v>41640</v>
          </cell>
          <cell r="G112">
            <v>44865</v>
          </cell>
          <cell r="H112">
            <v>2014</v>
          </cell>
          <cell r="I112">
            <v>2022</v>
          </cell>
          <cell r="J112">
            <v>42035</v>
          </cell>
          <cell r="K112">
            <v>44957</v>
          </cell>
          <cell r="L112">
            <v>2015</v>
          </cell>
          <cell r="M112">
            <v>2023</v>
          </cell>
        </row>
        <row r="113">
          <cell r="E113" t="str">
            <v>Dana Point</v>
          </cell>
          <cell r="F113">
            <v>41640</v>
          </cell>
          <cell r="G113">
            <v>44500</v>
          </cell>
          <cell r="H113">
            <v>2014</v>
          </cell>
          <cell r="I113">
            <v>2021</v>
          </cell>
          <cell r="J113">
            <v>41562</v>
          </cell>
          <cell r="K113">
            <v>44484</v>
          </cell>
          <cell r="L113">
            <v>2013</v>
          </cell>
          <cell r="M113">
            <v>2021</v>
          </cell>
        </row>
        <row r="114">
          <cell r="E114" t="str">
            <v>Danville</v>
          </cell>
          <cell r="F114">
            <v>41640</v>
          </cell>
          <cell r="G114">
            <v>44865</v>
          </cell>
          <cell r="H114">
            <v>2014</v>
          </cell>
          <cell r="I114">
            <v>2022</v>
          </cell>
          <cell r="J114">
            <v>42035</v>
          </cell>
          <cell r="K114">
            <v>44957</v>
          </cell>
          <cell r="L114">
            <v>2015</v>
          </cell>
          <cell r="M114">
            <v>2023</v>
          </cell>
        </row>
        <row r="115">
          <cell r="E115" t="str">
            <v>Davis</v>
          </cell>
          <cell r="F115">
            <v>41275</v>
          </cell>
          <cell r="G115">
            <v>44500</v>
          </cell>
          <cell r="H115">
            <v>2013</v>
          </cell>
          <cell r="I115">
            <v>2021</v>
          </cell>
          <cell r="J115">
            <v>41578</v>
          </cell>
          <cell r="K115">
            <v>44500</v>
          </cell>
          <cell r="L115">
            <v>2013</v>
          </cell>
          <cell r="M115">
            <v>2021</v>
          </cell>
        </row>
        <row r="116">
          <cell r="E116" t="str">
            <v>Del Mar</v>
          </cell>
          <cell r="F116">
            <v>40179</v>
          </cell>
          <cell r="G116">
            <v>44196</v>
          </cell>
          <cell r="H116">
            <v>2010</v>
          </cell>
          <cell r="I116">
            <v>2020</v>
          </cell>
          <cell r="J116">
            <v>41394</v>
          </cell>
          <cell r="K116">
            <v>44316</v>
          </cell>
          <cell r="L116">
            <v>2013</v>
          </cell>
          <cell r="M116">
            <v>2021</v>
          </cell>
        </row>
        <row r="117">
          <cell r="E117" t="str">
            <v>Del Norte County - Unincorporated</v>
          </cell>
          <cell r="F117">
            <v>41640</v>
          </cell>
          <cell r="G117">
            <v>43646</v>
          </cell>
          <cell r="H117">
            <v>2014</v>
          </cell>
          <cell r="I117">
            <v>2019</v>
          </cell>
          <cell r="J117">
            <v>41820</v>
          </cell>
          <cell r="K117">
            <v>43646</v>
          </cell>
          <cell r="L117">
            <v>2014</v>
          </cell>
          <cell r="M117">
            <v>2019</v>
          </cell>
        </row>
        <row r="118">
          <cell r="E118" t="str">
            <v>Del Rey Oaks</v>
          </cell>
          <cell r="F118">
            <v>41640</v>
          </cell>
          <cell r="G118">
            <v>45291</v>
          </cell>
          <cell r="H118">
            <v>2014</v>
          </cell>
          <cell r="I118">
            <v>2023</v>
          </cell>
          <cell r="J118">
            <v>42369</v>
          </cell>
          <cell r="K118">
            <v>45291</v>
          </cell>
          <cell r="L118">
            <v>2015</v>
          </cell>
          <cell r="M118">
            <v>2023</v>
          </cell>
        </row>
        <row r="119">
          <cell r="E119" t="str">
            <v>Delano</v>
          </cell>
          <cell r="F119">
            <v>41275</v>
          </cell>
          <cell r="G119">
            <v>45291</v>
          </cell>
          <cell r="H119">
            <v>2013</v>
          </cell>
          <cell r="I119">
            <v>2023</v>
          </cell>
          <cell r="J119">
            <v>42369</v>
          </cell>
          <cell r="K119">
            <v>45291</v>
          </cell>
          <cell r="L119">
            <v>2015</v>
          </cell>
          <cell r="M119">
            <v>2023</v>
          </cell>
        </row>
        <row r="120">
          <cell r="E120" t="str">
            <v>Desert Hot Springs</v>
          </cell>
          <cell r="F120">
            <v>41640</v>
          </cell>
          <cell r="G120">
            <v>44500</v>
          </cell>
          <cell r="H120">
            <v>2014</v>
          </cell>
          <cell r="I120">
            <v>2021</v>
          </cell>
          <cell r="J120">
            <v>41562</v>
          </cell>
          <cell r="K120">
            <v>44484</v>
          </cell>
          <cell r="L120">
            <v>2013</v>
          </cell>
          <cell r="M120">
            <v>2021</v>
          </cell>
        </row>
        <row r="121">
          <cell r="E121" t="str">
            <v>Diamond Bar</v>
          </cell>
          <cell r="F121">
            <v>41640</v>
          </cell>
          <cell r="G121">
            <v>44500</v>
          </cell>
          <cell r="H121">
            <v>2014</v>
          </cell>
          <cell r="I121">
            <v>2021</v>
          </cell>
          <cell r="J121">
            <v>41562</v>
          </cell>
          <cell r="K121">
            <v>44484</v>
          </cell>
          <cell r="L121">
            <v>2013</v>
          </cell>
          <cell r="M121">
            <v>2021</v>
          </cell>
        </row>
        <row r="122">
          <cell r="E122" t="str">
            <v>Dinuba</v>
          </cell>
          <cell r="F122">
            <v>41640</v>
          </cell>
          <cell r="G122">
            <v>45199</v>
          </cell>
          <cell r="H122">
            <v>2014</v>
          </cell>
          <cell r="I122">
            <v>2023</v>
          </cell>
          <cell r="J122">
            <v>42369</v>
          </cell>
          <cell r="K122">
            <v>45291</v>
          </cell>
          <cell r="L122">
            <v>2015</v>
          </cell>
          <cell r="M122">
            <v>2023</v>
          </cell>
        </row>
        <row r="123">
          <cell r="E123" t="str">
            <v>Dixon</v>
          </cell>
          <cell r="F123">
            <v>41640</v>
          </cell>
          <cell r="G123">
            <v>44865</v>
          </cell>
          <cell r="H123">
            <v>2014</v>
          </cell>
          <cell r="I123">
            <v>2022</v>
          </cell>
          <cell r="J123">
            <v>42035</v>
          </cell>
          <cell r="K123">
            <v>44957</v>
          </cell>
          <cell r="L123">
            <v>2015</v>
          </cell>
          <cell r="M123">
            <v>2023</v>
          </cell>
        </row>
        <row r="124">
          <cell r="E124" t="str">
            <v>Dorris</v>
          </cell>
          <cell r="F124">
            <v>41640</v>
          </cell>
          <cell r="G124">
            <v>43646</v>
          </cell>
          <cell r="H124">
            <v>2014</v>
          </cell>
          <cell r="I124">
            <v>2019</v>
          </cell>
          <cell r="J124">
            <v>41820</v>
          </cell>
          <cell r="K124">
            <v>43646</v>
          </cell>
          <cell r="L124">
            <v>2014</v>
          </cell>
          <cell r="M124">
            <v>2019</v>
          </cell>
        </row>
        <row r="125">
          <cell r="E125" t="str">
            <v>Dos Palos</v>
          </cell>
          <cell r="F125">
            <v>41640</v>
          </cell>
          <cell r="G125">
            <v>45291</v>
          </cell>
          <cell r="H125">
            <v>2014</v>
          </cell>
          <cell r="I125">
            <v>2023</v>
          </cell>
          <cell r="J125">
            <v>42460</v>
          </cell>
          <cell r="K125">
            <v>45382</v>
          </cell>
          <cell r="L125">
            <v>2016</v>
          </cell>
          <cell r="M125">
            <v>2024</v>
          </cell>
        </row>
        <row r="126">
          <cell r="E126" t="str">
            <v>Downey</v>
          </cell>
          <cell r="F126">
            <v>41640</v>
          </cell>
          <cell r="G126">
            <v>44500</v>
          </cell>
          <cell r="H126">
            <v>2014</v>
          </cell>
          <cell r="I126">
            <v>2021</v>
          </cell>
          <cell r="J126">
            <v>41562</v>
          </cell>
          <cell r="K126">
            <v>44484</v>
          </cell>
          <cell r="L126">
            <v>2013</v>
          </cell>
          <cell r="M126">
            <v>2021</v>
          </cell>
        </row>
        <row r="127">
          <cell r="E127" t="str">
            <v>Duarte</v>
          </cell>
          <cell r="F127">
            <v>41640</v>
          </cell>
          <cell r="G127">
            <v>44500</v>
          </cell>
          <cell r="H127">
            <v>2014</v>
          </cell>
          <cell r="I127">
            <v>2021</v>
          </cell>
          <cell r="J127">
            <v>41562</v>
          </cell>
          <cell r="K127">
            <v>44484</v>
          </cell>
          <cell r="L127">
            <v>2013</v>
          </cell>
          <cell r="M127">
            <v>2021</v>
          </cell>
        </row>
        <row r="128">
          <cell r="E128" t="str">
            <v>Dublin</v>
          </cell>
          <cell r="F128">
            <v>41640</v>
          </cell>
          <cell r="G128">
            <v>44865</v>
          </cell>
          <cell r="H128">
            <v>2014</v>
          </cell>
          <cell r="I128">
            <v>2022</v>
          </cell>
          <cell r="J128">
            <v>42035</v>
          </cell>
          <cell r="K128">
            <v>44957</v>
          </cell>
          <cell r="L128">
            <v>2015</v>
          </cell>
          <cell r="M128">
            <v>2023</v>
          </cell>
        </row>
        <row r="129">
          <cell r="E129" t="str">
            <v>Dunsmuir</v>
          </cell>
          <cell r="F129">
            <v>41640</v>
          </cell>
          <cell r="G129">
            <v>43646</v>
          </cell>
          <cell r="H129">
            <v>2014</v>
          </cell>
          <cell r="I129">
            <v>2019</v>
          </cell>
          <cell r="J129">
            <v>41820</v>
          </cell>
          <cell r="K129">
            <v>43646</v>
          </cell>
          <cell r="L129">
            <v>2014</v>
          </cell>
          <cell r="M129">
            <v>2019</v>
          </cell>
        </row>
        <row r="130">
          <cell r="E130" t="str">
            <v>East Palo Alto</v>
          </cell>
          <cell r="F130">
            <v>41640</v>
          </cell>
          <cell r="G130">
            <v>44865</v>
          </cell>
          <cell r="H130">
            <v>2014</v>
          </cell>
          <cell r="I130">
            <v>2022</v>
          </cell>
          <cell r="J130">
            <v>42035</v>
          </cell>
          <cell r="K130">
            <v>44957</v>
          </cell>
          <cell r="L130">
            <v>2015</v>
          </cell>
          <cell r="M130">
            <v>2023</v>
          </cell>
        </row>
        <row r="131">
          <cell r="E131" t="str">
            <v>Eastvale</v>
          </cell>
          <cell r="F131">
            <v>41640</v>
          </cell>
          <cell r="G131">
            <v>44500</v>
          </cell>
          <cell r="H131">
            <v>2014</v>
          </cell>
          <cell r="I131">
            <v>2021</v>
          </cell>
          <cell r="J131">
            <v>41562</v>
          </cell>
          <cell r="K131">
            <v>44484</v>
          </cell>
          <cell r="L131">
            <v>2013</v>
          </cell>
          <cell r="M131">
            <v>2021</v>
          </cell>
        </row>
        <row r="132">
          <cell r="E132" t="str">
            <v>El Cajon</v>
          </cell>
          <cell r="F132">
            <v>40179</v>
          </cell>
          <cell r="G132">
            <v>44196</v>
          </cell>
          <cell r="H132">
            <v>2010</v>
          </cell>
          <cell r="I132">
            <v>2020</v>
          </cell>
          <cell r="J132">
            <v>41394</v>
          </cell>
          <cell r="K132">
            <v>44316</v>
          </cell>
          <cell r="L132">
            <v>2013</v>
          </cell>
          <cell r="M132">
            <v>2021</v>
          </cell>
        </row>
        <row r="133">
          <cell r="E133" t="str">
            <v>El Centro</v>
          </cell>
          <cell r="F133">
            <v>41640</v>
          </cell>
          <cell r="G133">
            <v>44500</v>
          </cell>
          <cell r="H133">
            <v>2014</v>
          </cell>
          <cell r="I133">
            <v>2021</v>
          </cell>
          <cell r="J133">
            <v>41562</v>
          </cell>
          <cell r="K133">
            <v>44484</v>
          </cell>
          <cell r="L133">
            <v>2013</v>
          </cell>
          <cell r="M133">
            <v>2021</v>
          </cell>
        </row>
        <row r="134">
          <cell r="E134" t="str">
            <v>El Cerrito</v>
          </cell>
          <cell r="F134">
            <v>41640</v>
          </cell>
          <cell r="G134">
            <v>44865</v>
          </cell>
          <cell r="H134">
            <v>2014</v>
          </cell>
          <cell r="I134">
            <v>2022</v>
          </cell>
          <cell r="J134">
            <v>42035</v>
          </cell>
          <cell r="K134">
            <v>44957</v>
          </cell>
          <cell r="L134">
            <v>2015</v>
          </cell>
          <cell r="M134">
            <v>2023</v>
          </cell>
        </row>
        <row r="135">
          <cell r="E135" t="str">
            <v>El Dorado County - Unincorporated</v>
          </cell>
          <cell r="F135">
            <v>41275</v>
          </cell>
          <cell r="G135">
            <v>44500</v>
          </cell>
          <cell r="H135">
            <v>2013</v>
          </cell>
          <cell r="I135">
            <v>2021</v>
          </cell>
          <cell r="J135">
            <v>41578</v>
          </cell>
          <cell r="K135">
            <v>44500</v>
          </cell>
          <cell r="L135">
            <v>2013</v>
          </cell>
          <cell r="M135">
            <v>2021</v>
          </cell>
        </row>
        <row r="136">
          <cell r="E136" t="str">
            <v>El Monte</v>
          </cell>
          <cell r="F136">
            <v>41640</v>
          </cell>
          <cell r="G136">
            <v>44500</v>
          </cell>
          <cell r="H136">
            <v>2014</v>
          </cell>
          <cell r="I136">
            <v>2021</v>
          </cell>
          <cell r="J136">
            <v>41562</v>
          </cell>
          <cell r="K136">
            <v>44484</v>
          </cell>
          <cell r="L136">
            <v>2013</v>
          </cell>
          <cell r="M136">
            <v>2021</v>
          </cell>
        </row>
        <row r="137">
          <cell r="E137" t="str">
            <v>El Segundo</v>
          </cell>
          <cell r="F137">
            <v>41640</v>
          </cell>
          <cell r="G137">
            <v>44500</v>
          </cell>
          <cell r="H137">
            <v>2014</v>
          </cell>
          <cell r="I137">
            <v>2021</v>
          </cell>
          <cell r="J137">
            <v>41562</v>
          </cell>
          <cell r="K137">
            <v>44484</v>
          </cell>
          <cell r="L137">
            <v>2013</v>
          </cell>
          <cell r="M137">
            <v>2021</v>
          </cell>
        </row>
        <row r="138">
          <cell r="E138" t="str">
            <v>Elk Grove</v>
          </cell>
          <cell r="F138">
            <v>41275</v>
          </cell>
          <cell r="G138">
            <v>44500</v>
          </cell>
          <cell r="H138">
            <v>2013</v>
          </cell>
          <cell r="I138">
            <v>2021</v>
          </cell>
          <cell r="J138">
            <v>41578</v>
          </cell>
          <cell r="K138">
            <v>44500</v>
          </cell>
          <cell r="L138">
            <v>2013</v>
          </cell>
          <cell r="M138">
            <v>2021</v>
          </cell>
        </row>
        <row r="139">
          <cell r="E139" t="str">
            <v>Emeryville</v>
          </cell>
          <cell r="F139">
            <v>41640</v>
          </cell>
          <cell r="G139">
            <v>44865</v>
          </cell>
          <cell r="H139">
            <v>2014</v>
          </cell>
          <cell r="I139">
            <v>2022</v>
          </cell>
          <cell r="J139">
            <v>42035</v>
          </cell>
          <cell r="K139">
            <v>44957</v>
          </cell>
          <cell r="L139">
            <v>2015</v>
          </cell>
          <cell r="M139">
            <v>2023</v>
          </cell>
        </row>
        <row r="140">
          <cell r="E140" t="str">
            <v>Encinitas</v>
          </cell>
          <cell r="F140">
            <v>40179</v>
          </cell>
          <cell r="G140">
            <v>44196</v>
          </cell>
          <cell r="H140">
            <v>2010</v>
          </cell>
          <cell r="I140">
            <v>2020</v>
          </cell>
          <cell r="J140">
            <v>41394</v>
          </cell>
          <cell r="K140">
            <v>44316</v>
          </cell>
          <cell r="L140">
            <v>2013</v>
          </cell>
          <cell r="M140">
            <v>2021</v>
          </cell>
        </row>
        <row r="141">
          <cell r="E141" t="str">
            <v>Escalon</v>
          </cell>
          <cell r="F141">
            <v>41640</v>
          </cell>
          <cell r="G141">
            <v>45291</v>
          </cell>
          <cell r="H141">
            <v>2014</v>
          </cell>
          <cell r="I141">
            <v>2023</v>
          </cell>
          <cell r="J141">
            <v>42369</v>
          </cell>
          <cell r="K141">
            <v>45291</v>
          </cell>
          <cell r="L141">
            <v>2015</v>
          </cell>
          <cell r="M141">
            <v>2023</v>
          </cell>
        </row>
        <row r="142">
          <cell r="E142" t="str">
            <v>Escondido</v>
          </cell>
          <cell r="F142">
            <v>40179</v>
          </cell>
          <cell r="G142">
            <v>44196</v>
          </cell>
          <cell r="H142">
            <v>2010</v>
          </cell>
          <cell r="I142">
            <v>2020</v>
          </cell>
          <cell r="J142">
            <v>41394</v>
          </cell>
          <cell r="K142">
            <v>44316</v>
          </cell>
          <cell r="L142">
            <v>2013</v>
          </cell>
          <cell r="M142">
            <v>2021</v>
          </cell>
        </row>
        <row r="143">
          <cell r="E143" t="str">
            <v>Etna</v>
          </cell>
          <cell r="F143">
            <v>41640</v>
          </cell>
          <cell r="G143">
            <v>43646</v>
          </cell>
          <cell r="H143">
            <v>2014</v>
          </cell>
          <cell r="I143">
            <v>2019</v>
          </cell>
          <cell r="J143">
            <v>41820</v>
          </cell>
          <cell r="K143">
            <v>43646</v>
          </cell>
          <cell r="L143">
            <v>2014</v>
          </cell>
          <cell r="M143">
            <v>2019</v>
          </cell>
        </row>
        <row r="144">
          <cell r="E144" t="str">
            <v>Eureka</v>
          </cell>
          <cell r="F144">
            <v>41640</v>
          </cell>
          <cell r="G144">
            <v>43646</v>
          </cell>
          <cell r="H144">
            <v>2014</v>
          </cell>
          <cell r="I144">
            <v>2019</v>
          </cell>
          <cell r="J144">
            <v>41820</v>
          </cell>
          <cell r="K144">
            <v>43646</v>
          </cell>
          <cell r="L144">
            <v>2014</v>
          </cell>
          <cell r="M144">
            <v>2019</v>
          </cell>
        </row>
        <row r="145">
          <cell r="E145" t="str">
            <v>Exeter</v>
          </cell>
          <cell r="F145">
            <v>41640</v>
          </cell>
          <cell r="G145">
            <v>45199</v>
          </cell>
          <cell r="H145">
            <v>2014</v>
          </cell>
          <cell r="I145">
            <v>2023</v>
          </cell>
          <cell r="J145">
            <v>42369</v>
          </cell>
          <cell r="K145">
            <v>45291</v>
          </cell>
          <cell r="L145">
            <v>2015</v>
          </cell>
          <cell r="M145">
            <v>2023</v>
          </cell>
        </row>
        <row r="146">
          <cell r="E146" t="str">
            <v>Fairfax</v>
          </cell>
          <cell r="F146">
            <v>41640</v>
          </cell>
          <cell r="G146">
            <v>44865</v>
          </cell>
          <cell r="H146">
            <v>2014</v>
          </cell>
          <cell r="I146">
            <v>2022</v>
          </cell>
          <cell r="J146">
            <v>42035</v>
          </cell>
          <cell r="K146">
            <v>44957</v>
          </cell>
          <cell r="L146">
            <v>2015</v>
          </cell>
          <cell r="M146">
            <v>2023</v>
          </cell>
        </row>
        <row r="147">
          <cell r="E147" t="str">
            <v>Fairfield</v>
          </cell>
          <cell r="F147">
            <v>41640</v>
          </cell>
          <cell r="G147">
            <v>44865</v>
          </cell>
          <cell r="H147">
            <v>2014</v>
          </cell>
          <cell r="I147">
            <v>2022</v>
          </cell>
          <cell r="J147">
            <v>42035</v>
          </cell>
          <cell r="K147">
            <v>44957</v>
          </cell>
          <cell r="L147">
            <v>2015</v>
          </cell>
          <cell r="M147">
            <v>2023</v>
          </cell>
        </row>
        <row r="148">
          <cell r="E148" t="str">
            <v>Farmersville</v>
          </cell>
          <cell r="F148">
            <v>41640</v>
          </cell>
          <cell r="G148">
            <v>45199</v>
          </cell>
          <cell r="H148">
            <v>2014</v>
          </cell>
          <cell r="I148">
            <v>2023</v>
          </cell>
          <cell r="J148">
            <v>42369</v>
          </cell>
          <cell r="K148">
            <v>45291</v>
          </cell>
          <cell r="L148">
            <v>2015</v>
          </cell>
          <cell r="M148">
            <v>2023</v>
          </cell>
        </row>
        <row r="149">
          <cell r="E149" t="str">
            <v>Ferndale</v>
          </cell>
          <cell r="F149">
            <v>41640</v>
          </cell>
          <cell r="G149">
            <v>43646</v>
          </cell>
          <cell r="H149">
            <v>2014</v>
          </cell>
          <cell r="I149">
            <v>2019</v>
          </cell>
          <cell r="J149">
            <v>41820</v>
          </cell>
          <cell r="K149">
            <v>43646</v>
          </cell>
          <cell r="L149">
            <v>2014</v>
          </cell>
          <cell r="M149">
            <v>2019</v>
          </cell>
        </row>
        <row r="150">
          <cell r="E150" t="str">
            <v>Fillmore</v>
          </cell>
          <cell r="F150">
            <v>41640</v>
          </cell>
          <cell r="G150">
            <v>44500</v>
          </cell>
          <cell r="H150">
            <v>2014</v>
          </cell>
          <cell r="I150">
            <v>2021</v>
          </cell>
          <cell r="J150">
            <v>41562</v>
          </cell>
          <cell r="K150">
            <v>44484</v>
          </cell>
          <cell r="L150">
            <v>2013</v>
          </cell>
          <cell r="M150">
            <v>2021</v>
          </cell>
        </row>
        <row r="151">
          <cell r="E151" t="str">
            <v>Firebaugh</v>
          </cell>
          <cell r="F151">
            <v>41275</v>
          </cell>
          <cell r="G151">
            <v>45291</v>
          </cell>
          <cell r="H151">
            <v>2013</v>
          </cell>
          <cell r="I151">
            <v>2023</v>
          </cell>
          <cell r="J151">
            <v>42369</v>
          </cell>
          <cell r="K151">
            <v>45291</v>
          </cell>
          <cell r="L151">
            <v>2015</v>
          </cell>
          <cell r="M151">
            <v>2023</v>
          </cell>
        </row>
        <row r="152">
          <cell r="E152" t="str">
            <v>Folsom</v>
          </cell>
          <cell r="F152">
            <v>41275</v>
          </cell>
          <cell r="G152">
            <v>44500</v>
          </cell>
          <cell r="H152">
            <v>2013</v>
          </cell>
          <cell r="I152">
            <v>2021</v>
          </cell>
          <cell r="J152">
            <v>41578</v>
          </cell>
          <cell r="K152">
            <v>44500</v>
          </cell>
          <cell r="L152">
            <v>2013</v>
          </cell>
          <cell r="M152">
            <v>2021</v>
          </cell>
        </row>
        <row r="153">
          <cell r="E153" t="str">
            <v>Fontana</v>
          </cell>
          <cell r="F153">
            <v>41640</v>
          </cell>
          <cell r="G153">
            <v>44500</v>
          </cell>
          <cell r="H153">
            <v>2014</v>
          </cell>
          <cell r="I153">
            <v>2021</v>
          </cell>
          <cell r="J153">
            <v>41562</v>
          </cell>
          <cell r="K153">
            <v>44484</v>
          </cell>
          <cell r="L153">
            <v>2013</v>
          </cell>
          <cell r="M153">
            <v>2021</v>
          </cell>
        </row>
        <row r="154">
          <cell r="E154" t="str">
            <v>Fort Bragg</v>
          </cell>
          <cell r="F154">
            <v>41640</v>
          </cell>
          <cell r="G154">
            <v>43646</v>
          </cell>
          <cell r="H154">
            <v>2014</v>
          </cell>
          <cell r="I154">
            <v>2019</v>
          </cell>
          <cell r="J154">
            <v>41820</v>
          </cell>
          <cell r="K154">
            <v>43646</v>
          </cell>
          <cell r="L154">
            <v>2014</v>
          </cell>
          <cell r="M154">
            <v>2019</v>
          </cell>
        </row>
        <row r="155">
          <cell r="E155" t="str">
            <v>Fort Jones</v>
          </cell>
          <cell r="F155">
            <v>41640</v>
          </cell>
          <cell r="G155">
            <v>43646</v>
          </cell>
          <cell r="H155">
            <v>2014</v>
          </cell>
          <cell r="I155">
            <v>2019</v>
          </cell>
          <cell r="J155">
            <v>41820</v>
          </cell>
          <cell r="K155">
            <v>43646</v>
          </cell>
          <cell r="L155">
            <v>2014</v>
          </cell>
          <cell r="M155">
            <v>2019</v>
          </cell>
        </row>
        <row r="156">
          <cell r="E156" t="str">
            <v>Fortuna</v>
          </cell>
          <cell r="F156">
            <v>41640</v>
          </cell>
          <cell r="G156">
            <v>43646</v>
          </cell>
          <cell r="H156">
            <v>2014</v>
          </cell>
          <cell r="I156">
            <v>2019</v>
          </cell>
          <cell r="J156">
            <v>41820</v>
          </cell>
          <cell r="K156">
            <v>43646</v>
          </cell>
          <cell r="L156">
            <v>2014</v>
          </cell>
          <cell r="M156">
            <v>2019</v>
          </cell>
        </row>
        <row r="157">
          <cell r="E157" t="str">
            <v>Foster City</v>
          </cell>
          <cell r="F157">
            <v>41640</v>
          </cell>
          <cell r="G157">
            <v>44865</v>
          </cell>
          <cell r="H157">
            <v>2014</v>
          </cell>
          <cell r="I157">
            <v>2022</v>
          </cell>
          <cell r="J157">
            <v>42035</v>
          </cell>
          <cell r="K157">
            <v>44957</v>
          </cell>
          <cell r="L157">
            <v>2015</v>
          </cell>
          <cell r="M157">
            <v>2023</v>
          </cell>
        </row>
        <row r="158">
          <cell r="E158" t="str">
            <v>Fountain Valley</v>
          </cell>
          <cell r="F158">
            <v>41640</v>
          </cell>
          <cell r="G158">
            <v>44500</v>
          </cell>
          <cell r="H158">
            <v>2014</v>
          </cell>
          <cell r="I158">
            <v>2021</v>
          </cell>
          <cell r="J158">
            <v>41562</v>
          </cell>
          <cell r="K158">
            <v>44484</v>
          </cell>
          <cell r="L158">
            <v>2013</v>
          </cell>
          <cell r="M158">
            <v>2021</v>
          </cell>
        </row>
        <row r="159">
          <cell r="E159" t="str">
            <v>Fowler</v>
          </cell>
          <cell r="F159">
            <v>41275</v>
          </cell>
          <cell r="G159">
            <v>45291</v>
          </cell>
          <cell r="H159">
            <v>2013</v>
          </cell>
          <cell r="I159">
            <v>2023</v>
          </cell>
          <cell r="J159">
            <v>42369</v>
          </cell>
          <cell r="K159">
            <v>45291</v>
          </cell>
          <cell r="L159">
            <v>2015</v>
          </cell>
          <cell r="M159">
            <v>2023</v>
          </cell>
        </row>
        <row r="160">
          <cell r="E160" t="str">
            <v>Fremont</v>
          </cell>
          <cell r="F160">
            <v>41640</v>
          </cell>
          <cell r="G160">
            <v>44865</v>
          </cell>
          <cell r="H160">
            <v>2014</v>
          </cell>
          <cell r="I160">
            <v>2022</v>
          </cell>
          <cell r="J160">
            <v>42035</v>
          </cell>
          <cell r="K160">
            <v>44957</v>
          </cell>
          <cell r="L160">
            <v>2015</v>
          </cell>
          <cell r="M160">
            <v>2023</v>
          </cell>
        </row>
        <row r="161">
          <cell r="E161" t="str">
            <v>Fresno</v>
          </cell>
          <cell r="F161">
            <v>41275</v>
          </cell>
          <cell r="G161">
            <v>45291</v>
          </cell>
          <cell r="H161">
            <v>2013</v>
          </cell>
          <cell r="I161">
            <v>2023</v>
          </cell>
          <cell r="J161">
            <v>42369</v>
          </cell>
          <cell r="K161">
            <v>45291</v>
          </cell>
          <cell r="L161">
            <v>2015</v>
          </cell>
          <cell r="M161">
            <v>2023</v>
          </cell>
        </row>
        <row r="162">
          <cell r="E162" t="str">
            <v>Fresno County - Unincorporated</v>
          </cell>
          <cell r="F162">
            <v>41275</v>
          </cell>
          <cell r="G162">
            <v>45291</v>
          </cell>
          <cell r="H162">
            <v>2013</v>
          </cell>
          <cell r="I162">
            <v>2023</v>
          </cell>
          <cell r="J162">
            <v>42369</v>
          </cell>
          <cell r="K162">
            <v>45291</v>
          </cell>
          <cell r="L162">
            <v>2015</v>
          </cell>
          <cell r="M162">
            <v>2023</v>
          </cell>
        </row>
        <row r="163">
          <cell r="E163" t="str">
            <v>Fullerton</v>
          </cell>
          <cell r="F163">
            <v>41640</v>
          </cell>
          <cell r="G163">
            <v>44500</v>
          </cell>
          <cell r="H163">
            <v>2014</v>
          </cell>
          <cell r="I163">
            <v>2021</v>
          </cell>
          <cell r="J163">
            <v>41562</v>
          </cell>
          <cell r="K163">
            <v>44484</v>
          </cell>
          <cell r="L163">
            <v>2013</v>
          </cell>
          <cell r="M163">
            <v>2021</v>
          </cell>
        </row>
        <row r="164">
          <cell r="E164" t="str">
            <v>Galt</v>
          </cell>
          <cell r="F164">
            <v>41275</v>
          </cell>
          <cell r="G164">
            <v>44500</v>
          </cell>
          <cell r="H164">
            <v>2013</v>
          </cell>
          <cell r="I164">
            <v>2021</v>
          </cell>
          <cell r="J164">
            <v>41578</v>
          </cell>
          <cell r="K164">
            <v>44500</v>
          </cell>
          <cell r="L164">
            <v>2013</v>
          </cell>
          <cell r="M164">
            <v>2021</v>
          </cell>
        </row>
        <row r="165">
          <cell r="E165" t="str">
            <v>Garden Grove</v>
          </cell>
          <cell r="F165">
            <v>41640</v>
          </cell>
          <cell r="G165">
            <v>44500</v>
          </cell>
          <cell r="H165">
            <v>2014</v>
          </cell>
          <cell r="I165">
            <v>2021</v>
          </cell>
          <cell r="J165">
            <v>41562</v>
          </cell>
          <cell r="K165">
            <v>44484</v>
          </cell>
          <cell r="L165">
            <v>2013</v>
          </cell>
          <cell r="M165">
            <v>2021</v>
          </cell>
        </row>
        <row r="166">
          <cell r="E166" t="str">
            <v>Gardena</v>
          </cell>
          <cell r="F166">
            <v>41640</v>
          </cell>
          <cell r="G166">
            <v>44500</v>
          </cell>
          <cell r="H166">
            <v>2014</v>
          </cell>
          <cell r="I166">
            <v>2021</v>
          </cell>
          <cell r="J166">
            <v>41562</v>
          </cell>
          <cell r="K166">
            <v>44484</v>
          </cell>
          <cell r="L166">
            <v>2013</v>
          </cell>
          <cell r="M166">
            <v>2021</v>
          </cell>
        </row>
        <row r="167">
          <cell r="E167" t="str">
            <v>Gilroy</v>
          </cell>
          <cell r="F167">
            <v>41640</v>
          </cell>
          <cell r="G167">
            <v>44865</v>
          </cell>
          <cell r="H167">
            <v>2014</v>
          </cell>
          <cell r="I167">
            <v>2022</v>
          </cell>
          <cell r="J167">
            <v>42035</v>
          </cell>
          <cell r="K167">
            <v>44957</v>
          </cell>
          <cell r="L167">
            <v>2015</v>
          </cell>
          <cell r="M167">
            <v>2023</v>
          </cell>
        </row>
        <row r="168">
          <cell r="E168" t="str">
            <v>Glendale</v>
          </cell>
          <cell r="F168">
            <v>41640</v>
          </cell>
          <cell r="G168">
            <v>44500</v>
          </cell>
          <cell r="H168">
            <v>2014</v>
          </cell>
          <cell r="I168">
            <v>2021</v>
          </cell>
          <cell r="J168">
            <v>41562</v>
          </cell>
          <cell r="K168">
            <v>44484</v>
          </cell>
          <cell r="L168">
            <v>2013</v>
          </cell>
          <cell r="M168">
            <v>2021</v>
          </cell>
        </row>
        <row r="169">
          <cell r="E169" t="str">
            <v>Glendora</v>
          </cell>
          <cell r="F169">
            <v>41640</v>
          </cell>
          <cell r="G169">
            <v>44500</v>
          </cell>
          <cell r="H169">
            <v>2014</v>
          </cell>
          <cell r="I169">
            <v>2021</v>
          </cell>
          <cell r="J169">
            <v>41562</v>
          </cell>
          <cell r="K169">
            <v>44484</v>
          </cell>
          <cell r="L169">
            <v>2013</v>
          </cell>
          <cell r="M169">
            <v>2021</v>
          </cell>
        </row>
        <row r="170">
          <cell r="E170" t="str">
            <v>Glenn County - Unincorporated</v>
          </cell>
          <cell r="F170">
            <v>41640</v>
          </cell>
          <cell r="G170">
            <v>43646</v>
          </cell>
          <cell r="H170">
            <v>2014</v>
          </cell>
          <cell r="I170">
            <v>2019</v>
          </cell>
          <cell r="J170">
            <v>41820</v>
          </cell>
          <cell r="K170">
            <v>43646</v>
          </cell>
          <cell r="L170">
            <v>2014</v>
          </cell>
          <cell r="M170">
            <v>2019</v>
          </cell>
        </row>
        <row r="171">
          <cell r="E171" t="str">
            <v>Goleta</v>
          </cell>
          <cell r="F171">
            <v>41640</v>
          </cell>
          <cell r="G171">
            <v>44834</v>
          </cell>
          <cell r="H171">
            <v>2014</v>
          </cell>
          <cell r="I171">
            <v>2022</v>
          </cell>
          <cell r="J171">
            <v>42050</v>
          </cell>
          <cell r="K171">
            <v>44972</v>
          </cell>
          <cell r="L171">
            <v>2015</v>
          </cell>
          <cell r="M171">
            <v>2023</v>
          </cell>
        </row>
        <row r="172">
          <cell r="E172" t="str">
            <v>Gonzales</v>
          </cell>
          <cell r="F172">
            <v>41640</v>
          </cell>
          <cell r="G172">
            <v>45291</v>
          </cell>
          <cell r="H172">
            <v>2014</v>
          </cell>
          <cell r="I172">
            <v>2023</v>
          </cell>
          <cell r="J172">
            <v>42369</v>
          </cell>
          <cell r="K172">
            <v>45291</v>
          </cell>
          <cell r="L172">
            <v>2015</v>
          </cell>
          <cell r="M172">
            <v>2023</v>
          </cell>
        </row>
        <row r="173">
          <cell r="E173" t="str">
            <v>Grand Terrace</v>
          </cell>
          <cell r="F173">
            <v>41640</v>
          </cell>
          <cell r="G173">
            <v>44500</v>
          </cell>
          <cell r="H173">
            <v>2014</v>
          </cell>
          <cell r="I173">
            <v>2021</v>
          </cell>
          <cell r="J173">
            <v>41562</v>
          </cell>
          <cell r="K173">
            <v>44484</v>
          </cell>
          <cell r="L173">
            <v>2013</v>
          </cell>
          <cell r="M173">
            <v>2021</v>
          </cell>
        </row>
        <row r="174">
          <cell r="E174" t="str">
            <v>Grass Valley</v>
          </cell>
          <cell r="F174">
            <v>41640</v>
          </cell>
          <cell r="G174">
            <v>43646</v>
          </cell>
          <cell r="H174">
            <v>2014</v>
          </cell>
          <cell r="I174">
            <v>2019</v>
          </cell>
          <cell r="J174">
            <v>41820</v>
          </cell>
          <cell r="K174">
            <v>43646</v>
          </cell>
          <cell r="L174">
            <v>2014</v>
          </cell>
          <cell r="M174">
            <v>2019</v>
          </cell>
        </row>
        <row r="175">
          <cell r="E175" t="str">
            <v>Greenfield</v>
          </cell>
          <cell r="F175">
            <v>41640</v>
          </cell>
          <cell r="G175">
            <v>45291</v>
          </cell>
          <cell r="H175">
            <v>2014</v>
          </cell>
          <cell r="I175">
            <v>2023</v>
          </cell>
          <cell r="J175">
            <v>42369</v>
          </cell>
          <cell r="K175">
            <v>45291</v>
          </cell>
          <cell r="L175">
            <v>2015</v>
          </cell>
          <cell r="M175">
            <v>2023</v>
          </cell>
        </row>
        <row r="176">
          <cell r="E176" t="str">
            <v>Gridley</v>
          </cell>
          <cell r="F176">
            <v>41640</v>
          </cell>
          <cell r="G176">
            <v>44727</v>
          </cell>
          <cell r="H176">
            <v>2014</v>
          </cell>
          <cell r="I176">
            <v>2022</v>
          </cell>
          <cell r="J176">
            <v>41805</v>
          </cell>
          <cell r="K176">
            <v>44727</v>
          </cell>
          <cell r="L176">
            <v>2014</v>
          </cell>
          <cell r="M176">
            <v>2022</v>
          </cell>
        </row>
        <row r="177">
          <cell r="E177" t="str">
            <v>Grover Beach</v>
          </cell>
          <cell r="F177">
            <v>41640</v>
          </cell>
          <cell r="G177">
            <v>43646</v>
          </cell>
          <cell r="H177">
            <v>2014</v>
          </cell>
          <cell r="I177">
            <v>2019</v>
          </cell>
          <cell r="J177">
            <v>41820</v>
          </cell>
          <cell r="K177">
            <v>43646</v>
          </cell>
          <cell r="L177">
            <v>2014</v>
          </cell>
          <cell r="M177">
            <v>2019</v>
          </cell>
        </row>
        <row r="178">
          <cell r="E178" t="str">
            <v>Guadalupe</v>
          </cell>
          <cell r="F178">
            <v>41640</v>
          </cell>
          <cell r="G178">
            <v>44834</v>
          </cell>
          <cell r="H178">
            <v>2014</v>
          </cell>
          <cell r="I178">
            <v>2022</v>
          </cell>
          <cell r="J178">
            <v>42050</v>
          </cell>
          <cell r="K178">
            <v>44972</v>
          </cell>
          <cell r="L178">
            <v>2015</v>
          </cell>
          <cell r="M178">
            <v>2023</v>
          </cell>
        </row>
        <row r="179">
          <cell r="E179" t="str">
            <v>Gustine</v>
          </cell>
          <cell r="F179">
            <v>41640</v>
          </cell>
          <cell r="G179">
            <v>45291</v>
          </cell>
          <cell r="H179">
            <v>2014</v>
          </cell>
          <cell r="I179">
            <v>2023</v>
          </cell>
          <cell r="J179">
            <v>42460</v>
          </cell>
          <cell r="K179">
            <v>45382</v>
          </cell>
          <cell r="L179">
            <v>2016</v>
          </cell>
          <cell r="M179">
            <v>2024</v>
          </cell>
        </row>
        <row r="180">
          <cell r="E180" t="str">
            <v>Half Moon Bay</v>
          </cell>
          <cell r="F180">
            <v>41640</v>
          </cell>
          <cell r="G180">
            <v>44865</v>
          </cell>
          <cell r="H180">
            <v>2014</v>
          </cell>
          <cell r="I180">
            <v>2022</v>
          </cell>
          <cell r="J180">
            <v>42035</v>
          </cell>
          <cell r="K180">
            <v>44957</v>
          </cell>
          <cell r="L180">
            <v>2015</v>
          </cell>
          <cell r="M180">
            <v>2023</v>
          </cell>
        </row>
        <row r="181">
          <cell r="E181" t="str">
            <v>Hanford</v>
          </cell>
          <cell r="F181">
            <v>41640</v>
          </cell>
          <cell r="G181">
            <v>45291</v>
          </cell>
          <cell r="H181">
            <v>2014</v>
          </cell>
          <cell r="I181">
            <v>2023</v>
          </cell>
          <cell r="J181">
            <v>42400</v>
          </cell>
          <cell r="K181">
            <v>45322</v>
          </cell>
          <cell r="L181">
            <v>2016</v>
          </cell>
          <cell r="M181">
            <v>2024</v>
          </cell>
        </row>
        <row r="182">
          <cell r="E182" t="str">
            <v>Hawaiian Gardens</v>
          </cell>
          <cell r="F182">
            <v>41640</v>
          </cell>
          <cell r="G182">
            <v>44500</v>
          </cell>
          <cell r="H182">
            <v>2014</v>
          </cell>
          <cell r="I182">
            <v>2021</v>
          </cell>
          <cell r="J182">
            <v>41562</v>
          </cell>
          <cell r="K182">
            <v>44484</v>
          </cell>
          <cell r="L182">
            <v>2013</v>
          </cell>
          <cell r="M182">
            <v>2021</v>
          </cell>
        </row>
        <row r="183">
          <cell r="E183" t="str">
            <v>Hawthorne</v>
          </cell>
          <cell r="F183">
            <v>41640</v>
          </cell>
          <cell r="G183">
            <v>44500</v>
          </cell>
          <cell r="H183">
            <v>2014</v>
          </cell>
          <cell r="I183">
            <v>2021</v>
          </cell>
          <cell r="J183">
            <v>41562</v>
          </cell>
          <cell r="K183">
            <v>44484</v>
          </cell>
          <cell r="L183">
            <v>2013</v>
          </cell>
          <cell r="M183">
            <v>2021</v>
          </cell>
        </row>
        <row r="184">
          <cell r="E184" t="str">
            <v>Hayward</v>
          </cell>
          <cell r="F184">
            <v>41640</v>
          </cell>
          <cell r="G184">
            <v>44865</v>
          </cell>
          <cell r="H184">
            <v>2014</v>
          </cell>
          <cell r="I184">
            <v>2022</v>
          </cell>
          <cell r="J184">
            <v>42035</v>
          </cell>
          <cell r="K184">
            <v>44957</v>
          </cell>
          <cell r="L184">
            <v>2015</v>
          </cell>
          <cell r="M184">
            <v>2023</v>
          </cell>
        </row>
        <row r="185">
          <cell r="E185" t="str">
            <v>Healdsburg</v>
          </cell>
          <cell r="F185">
            <v>41640</v>
          </cell>
          <cell r="G185">
            <v>44865</v>
          </cell>
          <cell r="H185">
            <v>2014</v>
          </cell>
          <cell r="I185">
            <v>2022</v>
          </cell>
          <cell r="J185">
            <v>42035</v>
          </cell>
          <cell r="K185">
            <v>44957</v>
          </cell>
          <cell r="L185">
            <v>2015</v>
          </cell>
          <cell r="M185">
            <v>2023</v>
          </cell>
        </row>
        <row r="186">
          <cell r="E186" t="str">
            <v>Hemet</v>
          </cell>
          <cell r="F186">
            <v>41640</v>
          </cell>
          <cell r="G186">
            <v>44500</v>
          </cell>
          <cell r="H186">
            <v>2014</v>
          </cell>
          <cell r="I186">
            <v>2021</v>
          </cell>
          <cell r="J186">
            <v>41562</v>
          </cell>
          <cell r="K186">
            <v>44484</v>
          </cell>
          <cell r="L186">
            <v>2013</v>
          </cell>
          <cell r="M186">
            <v>2021</v>
          </cell>
        </row>
        <row r="187">
          <cell r="E187" t="str">
            <v>Hercules</v>
          </cell>
          <cell r="F187">
            <v>41640</v>
          </cell>
          <cell r="G187">
            <v>44865</v>
          </cell>
          <cell r="H187">
            <v>2014</v>
          </cell>
          <cell r="I187">
            <v>2022</v>
          </cell>
          <cell r="J187">
            <v>42035</v>
          </cell>
          <cell r="K187">
            <v>44957</v>
          </cell>
          <cell r="L187">
            <v>2015</v>
          </cell>
          <cell r="M187">
            <v>2023</v>
          </cell>
        </row>
        <row r="188">
          <cell r="E188" t="str">
            <v>Hermosa Beach</v>
          </cell>
          <cell r="F188">
            <v>41640</v>
          </cell>
          <cell r="G188">
            <v>44500</v>
          </cell>
          <cell r="H188">
            <v>2014</v>
          </cell>
          <cell r="I188">
            <v>2021</v>
          </cell>
          <cell r="J188">
            <v>41562</v>
          </cell>
          <cell r="K188">
            <v>44484</v>
          </cell>
          <cell r="L188">
            <v>2013</v>
          </cell>
          <cell r="M188">
            <v>2021</v>
          </cell>
        </row>
        <row r="189">
          <cell r="E189" t="str">
            <v>Hesperia</v>
          </cell>
          <cell r="F189">
            <v>41640</v>
          </cell>
          <cell r="G189">
            <v>44500</v>
          </cell>
          <cell r="H189">
            <v>2014</v>
          </cell>
          <cell r="I189">
            <v>2021</v>
          </cell>
          <cell r="J189">
            <v>41562</v>
          </cell>
          <cell r="K189">
            <v>44484</v>
          </cell>
          <cell r="L189">
            <v>2013</v>
          </cell>
          <cell r="M189">
            <v>2021</v>
          </cell>
        </row>
        <row r="190">
          <cell r="E190" t="str">
            <v>Hidden Hills</v>
          </cell>
          <cell r="F190">
            <v>41640</v>
          </cell>
          <cell r="G190">
            <v>44500</v>
          </cell>
          <cell r="H190">
            <v>2014</v>
          </cell>
          <cell r="I190">
            <v>2021</v>
          </cell>
          <cell r="J190">
            <v>41562</v>
          </cell>
          <cell r="K190">
            <v>44484</v>
          </cell>
          <cell r="L190">
            <v>2013</v>
          </cell>
          <cell r="M190">
            <v>2021</v>
          </cell>
        </row>
        <row r="191">
          <cell r="E191" t="str">
            <v>Highland</v>
          </cell>
          <cell r="F191">
            <v>41640</v>
          </cell>
          <cell r="G191">
            <v>44500</v>
          </cell>
          <cell r="H191">
            <v>2014</v>
          </cell>
          <cell r="I191">
            <v>2021</v>
          </cell>
          <cell r="J191">
            <v>41562</v>
          </cell>
          <cell r="K191">
            <v>44484</v>
          </cell>
          <cell r="L191">
            <v>2013</v>
          </cell>
          <cell r="M191">
            <v>2021</v>
          </cell>
        </row>
        <row r="192">
          <cell r="E192" t="str">
            <v>Hillsborough</v>
          </cell>
          <cell r="F192">
            <v>41640</v>
          </cell>
          <cell r="G192">
            <v>44865</v>
          </cell>
          <cell r="H192">
            <v>2014</v>
          </cell>
          <cell r="I192">
            <v>2022</v>
          </cell>
          <cell r="J192">
            <v>42035</v>
          </cell>
          <cell r="K192">
            <v>44957</v>
          </cell>
          <cell r="L192">
            <v>2015</v>
          </cell>
          <cell r="M192">
            <v>2023</v>
          </cell>
        </row>
        <row r="193">
          <cell r="E193" t="str">
            <v>Hollister</v>
          </cell>
          <cell r="F193">
            <v>41640</v>
          </cell>
          <cell r="G193">
            <v>45291</v>
          </cell>
          <cell r="H193">
            <v>2014</v>
          </cell>
          <cell r="I193">
            <v>2023</v>
          </cell>
          <cell r="J193">
            <v>42369</v>
          </cell>
          <cell r="K193">
            <v>45291</v>
          </cell>
          <cell r="L193">
            <v>2015</v>
          </cell>
          <cell r="M193">
            <v>2023</v>
          </cell>
        </row>
        <row r="194">
          <cell r="E194" t="str">
            <v>Holtville</v>
          </cell>
          <cell r="F194">
            <v>41640</v>
          </cell>
          <cell r="G194">
            <v>44500</v>
          </cell>
          <cell r="H194">
            <v>2014</v>
          </cell>
          <cell r="I194">
            <v>2021</v>
          </cell>
          <cell r="J194">
            <v>41562</v>
          </cell>
          <cell r="K194">
            <v>44484</v>
          </cell>
          <cell r="L194">
            <v>2013</v>
          </cell>
          <cell r="M194">
            <v>2021</v>
          </cell>
        </row>
        <row r="195">
          <cell r="E195" t="str">
            <v>Hughson</v>
          </cell>
          <cell r="F195">
            <v>41640</v>
          </cell>
          <cell r="G195">
            <v>45199</v>
          </cell>
          <cell r="H195">
            <v>2014</v>
          </cell>
          <cell r="I195">
            <v>2023</v>
          </cell>
          <cell r="J195">
            <v>42369</v>
          </cell>
          <cell r="K195">
            <v>45291</v>
          </cell>
          <cell r="L195">
            <v>2015</v>
          </cell>
          <cell r="M195">
            <v>2023</v>
          </cell>
        </row>
        <row r="196">
          <cell r="E196" t="str">
            <v>Humboldt County - Unincorporated</v>
          </cell>
          <cell r="F196">
            <v>41640</v>
          </cell>
          <cell r="G196">
            <v>43646</v>
          </cell>
          <cell r="H196">
            <v>2014</v>
          </cell>
          <cell r="I196">
            <v>2019</v>
          </cell>
          <cell r="J196">
            <v>41820</v>
          </cell>
          <cell r="K196">
            <v>43646</v>
          </cell>
          <cell r="L196">
            <v>2014</v>
          </cell>
          <cell r="M196">
            <v>2019</v>
          </cell>
        </row>
        <row r="197">
          <cell r="E197" t="str">
            <v>Huntington Beach</v>
          </cell>
          <cell r="F197">
            <v>41640</v>
          </cell>
          <cell r="G197">
            <v>44500</v>
          </cell>
          <cell r="H197">
            <v>2014</v>
          </cell>
          <cell r="I197">
            <v>2021</v>
          </cell>
          <cell r="J197">
            <v>41562</v>
          </cell>
          <cell r="K197">
            <v>44484</v>
          </cell>
          <cell r="L197">
            <v>2013</v>
          </cell>
          <cell r="M197">
            <v>2021</v>
          </cell>
        </row>
        <row r="198">
          <cell r="E198" t="str">
            <v>Huntington Park</v>
          </cell>
          <cell r="F198">
            <v>41640</v>
          </cell>
          <cell r="G198">
            <v>44500</v>
          </cell>
          <cell r="H198">
            <v>2014</v>
          </cell>
          <cell r="I198">
            <v>2021</v>
          </cell>
          <cell r="J198">
            <v>41562</v>
          </cell>
          <cell r="K198">
            <v>44484</v>
          </cell>
          <cell r="L198">
            <v>2013</v>
          </cell>
          <cell r="M198">
            <v>2021</v>
          </cell>
        </row>
        <row r="199">
          <cell r="E199" t="str">
            <v>Huron</v>
          </cell>
          <cell r="F199">
            <v>41275</v>
          </cell>
          <cell r="G199">
            <v>45291</v>
          </cell>
          <cell r="H199">
            <v>2013</v>
          </cell>
          <cell r="I199">
            <v>2023</v>
          </cell>
          <cell r="J199">
            <v>42369</v>
          </cell>
          <cell r="K199">
            <v>45291</v>
          </cell>
          <cell r="L199">
            <v>2015</v>
          </cell>
          <cell r="M199">
            <v>2023</v>
          </cell>
        </row>
        <row r="200">
          <cell r="E200" t="str">
            <v>Imperial</v>
          </cell>
          <cell r="F200">
            <v>41640</v>
          </cell>
          <cell r="G200">
            <v>44500</v>
          </cell>
          <cell r="H200">
            <v>2014</v>
          </cell>
          <cell r="I200">
            <v>2021</v>
          </cell>
          <cell r="J200">
            <v>41562</v>
          </cell>
          <cell r="K200">
            <v>44484</v>
          </cell>
          <cell r="L200">
            <v>2013</v>
          </cell>
          <cell r="M200">
            <v>2021</v>
          </cell>
        </row>
        <row r="201">
          <cell r="E201" t="str">
            <v>Imperial Beach</v>
          </cell>
          <cell r="F201">
            <v>40179</v>
          </cell>
          <cell r="G201">
            <v>44196</v>
          </cell>
          <cell r="H201">
            <v>2010</v>
          </cell>
          <cell r="I201">
            <v>2020</v>
          </cell>
          <cell r="J201">
            <v>41394</v>
          </cell>
          <cell r="K201">
            <v>44316</v>
          </cell>
          <cell r="L201">
            <v>2013</v>
          </cell>
          <cell r="M201">
            <v>2021</v>
          </cell>
        </row>
        <row r="202">
          <cell r="E202" t="str">
            <v>Imperial County - Unincorporated</v>
          </cell>
          <cell r="F202">
            <v>41640</v>
          </cell>
          <cell r="G202">
            <v>44500</v>
          </cell>
          <cell r="H202">
            <v>2014</v>
          </cell>
          <cell r="I202">
            <v>2021</v>
          </cell>
          <cell r="J202">
            <v>41562</v>
          </cell>
          <cell r="K202">
            <v>44484</v>
          </cell>
          <cell r="L202">
            <v>2013</v>
          </cell>
          <cell r="M202">
            <v>2021</v>
          </cell>
        </row>
        <row r="203">
          <cell r="E203" t="str">
            <v>Indian Wells</v>
          </cell>
          <cell r="F203">
            <v>41640</v>
          </cell>
          <cell r="G203">
            <v>44500</v>
          </cell>
          <cell r="H203">
            <v>2014</v>
          </cell>
          <cell r="I203">
            <v>2021</v>
          </cell>
          <cell r="J203">
            <v>41562</v>
          </cell>
          <cell r="K203">
            <v>44484</v>
          </cell>
          <cell r="L203">
            <v>2013</v>
          </cell>
          <cell r="M203">
            <v>2021</v>
          </cell>
        </row>
        <row r="204">
          <cell r="E204" t="str">
            <v>Indio</v>
          </cell>
          <cell r="F204">
            <v>41640</v>
          </cell>
          <cell r="G204">
            <v>44500</v>
          </cell>
          <cell r="H204">
            <v>2014</v>
          </cell>
          <cell r="I204">
            <v>2021</v>
          </cell>
          <cell r="J204">
            <v>41562</v>
          </cell>
          <cell r="K204">
            <v>44484</v>
          </cell>
          <cell r="L204">
            <v>2013</v>
          </cell>
          <cell r="M204">
            <v>2021</v>
          </cell>
        </row>
        <row r="205">
          <cell r="E205" t="str">
            <v>Industry</v>
          </cell>
          <cell r="F205">
            <v>41640</v>
          </cell>
          <cell r="G205">
            <v>44500</v>
          </cell>
          <cell r="H205">
            <v>2014</v>
          </cell>
          <cell r="I205">
            <v>2021</v>
          </cell>
          <cell r="J205">
            <v>41562</v>
          </cell>
          <cell r="K205">
            <v>44484</v>
          </cell>
          <cell r="L205">
            <v>2013</v>
          </cell>
          <cell r="M205">
            <v>2021</v>
          </cell>
        </row>
        <row r="206">
          <cell r="E206" t="str">
            <v>Inglewood</v>
          </cell>
          <cell r="F206">
            <v>41640</v>
          </cell>
          <cell r="G206">
            <v>44500</v>
          </cell>
          <cell r="H206">
            <v>2014</v>
          </cell>
          <cell r="I206">
            <v>2021</v>
          </cell>
          <cell r="J206">
            <v>41562</v>
          </cell>
          <cell r="K206">
            <v>44484</v>
          </cell>
          <cell r="L206">
            <v>2013</v>
          </cell>
          <cell r="M206">
            <v>2021</v>
          </cell>
        </row>
        <row r="207">
          <cell r="E207" t="str">
            <v>Inyo County - Unincorporated</v>
          </cell>
          <cell r="F207">
            <v>41640</v>
          </cell>
          <cell r="G207">
            <v>43646</v>
          </cell>
          <cell r="H207">
            <v>2014</v>
          </cell>
          <cell r="I207">
            <v>2019</v>
          </cell>
          <cell r="J207">
            <v>41820</v>
          </cell>
          <cell r="K207">
            <v>43646</v>
          </cell>
          <cell r="L207">
            <v>2014</v>
          </cell>
          <cell r="M207">
            <v>2019</v>
          </cell>
        </row>
        <row r="208">
          <cell r="E208" t="str">
            <v>Ione</v>
          </cell>
          <cell r="F208">
            <v>41640</v>
          </cell>
          <cell r="G208">
            <v>43646</v>
          </cell>
          <cell r="H208">
            <v>2014</v>
          </cell>
          <cell r="I208">
            <v>2019</v>
          </cell>
          <cell r="J208">
            <v>41820</v>
          </cell>
          <cell r="K208">
            <v>43646</v>
          </cell>
          <cell r="L208">
            <v>2014</v>
          </cell>
          <cell r="M208">
            <v>2019</v>
          </cell>
        </row>
        <row r="209">
          <cell r="E209" t="str">
            <v>Irvine</v>
          </cell>
          <cell r="F209">
            <v>41640</v>
          </cell>
          <cell r="G209">
            <v>44500</v>
          </cell>
          <cell r="H209">
            <v>2014</v>
          </cell>
          <cell r="I209">
            <v>2021</v>
          </cell>
          <cell r="J209">
            <v>41562</v>
          </cell>
          <cell r="K209">
            <v>44484</v>
          </cell>
          <cell r="L209">
            <v>2013</v>
          </cell>
          <cell r="M209">
            <v>2021</v>
          </cell>
        </row>
        <row r="210">
          <cell r="E210" t="str">
            <v>Irwindale</v>
          </cell>
          <cell r="F210">
            <v>41640</v>
          </cell>
          <cell r="G210">
            <v>44500</v>
          </cell>
          <cell r="H210">
            <v>2014</v>
          </cell>
          <cell r="I210">
            <v>2021</v>
          </cell>
          <cell r="J210">
            <v>41562</v>
          </cell>
          <cell r="K210">
            <v>44484</v>
          </cell>
          <cell r="L210">
            <v>2013</v>
          </cell>
          <cell r="M210">
            <v>2021</v>
          </cell>
        </row>
        <row r="211">
          <cell r="E211" t="str">
            <v>Isleton</v>
          </cell>
          <cell r="F211">
            <v>41275</v>
          </cell>
          <cell r="G211">
            <v>44500</v>
          </cell>
          <cell r="H211">
            <v>2013</v>
          </cell>
          <cell r="I211">
            <v>2021</v>
          </cell>
          <cell r="J211">
            <v>41578</v>
          </cell>
          <cell r="K211">
            <v>44500</v>
          </cell>
          <cell r="L211">
            <v>2013</v>
          </cell>
          <cell r="M211">
            <v>2021</v>
          </cell>
        </row>
        <row r="212">
          <cell r="E212" t="str">
            <v>Jackson</v>
          </cell>
          <cell r="F212">
            <v>41640</v>
          </cell>
          <cell r="G212">
            <v>43646</v>
          </cell>
          <cell r="H212">
            <v>2014</v>
          </cell>
          <cell r="I212">
            <v>2019</v>
          </cell>
          <cell r="J212">
            <v>41820</v>
          </cell>
          <cell r="K212">
            <v>43646</v>
          </cell>
          <cell r="L212">
            <v>2014</v>
          </cell>
          <cell r="M212">
            <v>2019</v>
          </cell>
        </row>
        <row r="213">
          <cell r="E213" t="str">
            <v>Jurupa Valley</v>
          </cell>
          <cell r="F213">
            <v>41640</v>
          </cell>
          <cell r="G213">
            <v>44500</v>
          </cell>
          <cell r="H213">
            <v>2014</v>
          </cell>
          <cell r="I213">
            <v>2021</v>
          </cell>
          <cell r="J213">
            <v>41562</v>
          </cell>
          <cell r="K213">
            <v>44484</v>
          </cell>
          <cell r="L213">
            <v>2013</v>
          </cell>
          <cell r="M213">
            <v>2021</v>
          </cell>
        </row>
        <row r="214">
          <cell r="E214" t="str">
            <v>Kerman</v>
          </cell>
          <cell r="F214">
            <v>41275</v>
          </cell>
          <cell r="G214">
            <v>45291</v>
          </cell>
          <cell r="H214">
            <v>2013</v>
          </cell>
          <cell r="I214">
            <v>2023</v>
          </cell>
          <cell r="J214">
            <v>42369</v>
          </cell>
          <cell r="K214">
            <v>45291</v>
          </cell>
          <cell r="L214">
            <v>2015</v>
          </cell>
          <cell r="M214">
            <v>2023</v>
          </cell>
        </row>
        <row r="215">
          <cell r="E215" t="str">
            <v>Kern County - Unincorporated</v>
          </cell>
          <cell r="F215">
            <v>41275</v>
          </cell>
          <cell r="G215">
            <v>45291</v>
          </cell>
          <cell r="H215">
            <v>2013</v>
          </cell>
          <cell r="I215">
            <v>2023</v>
          </cell>
          <cell r="J215">
            <v>42369</v>
          </cell>
          <cell r="K215">
            <v>45291</v>
          </cell>
          <cell r="L215">
            <v>2015</v>
          </cell>
          <cell r="M215">
            <v>2023</v>
          </cell>
        </row>
        <row r="216">
          <cell r="E216" t="str">
            <v>King City</v>
          </cell>
          <cell r="F216">
            <v>41640</v>
          </cell>
          <cell r="G216">
            <v>45291</v>
          </cell>
          <cell r="H216">
            <v>2014</v>
          </cell>
          <cell r="I216">
            <v>2023</v>
          </cell>
          <cell r="J216">
            <v>42369</v>
          </cell>
          <cell r="K216">
            <v>45291</v>
          </cell>
          <cell r="L216">
            <v>2015</v>
          </cell>
          <cell r="M216">
            <v>2023</v>
          </cell>
        </row>
        <row r="217">
          <cell r="E217" t="str">
            <v>Kings County - Unincorporated</v>
          </cell>
          <cell r="F217">
            <v>41640</v>
          </cell>
          <cell r="G217">
            <v>45291</v>
          </cell>
          <cell r="H217">
            <v>2014</v>
          </cell>
          <cell r="I217">
            <v>2023</v>
          </cell>
          <cell r="J217">
            <v>42400</v>
          </cell>
          <cell r="K217">
            <v>45322</v>
          </cell>
          <cell r="L217">
            <v>2016</v>
          </cell>
          <cell r="M217">
            <v>2024</v>
          </cell>
        </row>
        <row r="218">
          <cell r="E218" t="str">
            <v>Kingsburg</v>
          </cell>
          <cell r="F218">
            <v>41275</v>
          </cell>
          <cell r="G218">
            <v>45291</v>
          </cell>
          <cell r="H218">
            <v>2013</v>
          </cell>
          <cell r="I218">
            <v>2023</v>
          </cell>
          <cell r="J218">
            <v>42369</v>
          </cell>
          <cell r="K218">
            <v>45291</v>
          </cell>
          <cell r="L218">
            <v>2015</v>
          </cell>
          <cell r="M218">
            <v>2023</v>
          </cell>
        </row>
        <row r="219">
          <cell r="E219" t="str">
            <v>La Canada Flintridge</v>
          </cell>
          <cell r="F219">
            <v>41640</v>
          </cell>
          <cell r="G219">
            <v>44500</v>
          </cell>
          <cell r="H219">
            <v>2014</v>
          </cell>
          <cell r="I219">
            <v>2021</v>
          </cell>
          <cell r="J219">
            <v>41562</v>
          </cell>
          <cell r="K219">
            <v>44484</v>
          </cell>
          <cell r="L219">
            <v>2013</v>
          </cell>
          <cell r="M219">
            <v>2021</v>
          </cell>
        </row>
        <row r="220">
          <cell r="E220" t="str">
            <v>La Habra</v>
          </cell>
          <cell r="F220">
            <v>41640</v>
          </cell>
          <cell r="G220">
            <v>44500</v>
          </cell>
          <cell r="H220">
            <v>2014</v>
          </cell>
          <cell r="I220">
            <v>2021</v>
          </cell>
          <cell r="J220">
            <v>41562</v>
          </cell>
          <cell r="K220">
            <v>44484</v>
          </cell>
          <cell r="L220">
            <v>2013</v>
          </cell>
          <cell r="M220">
            <v>2021</v>
          </cell>
        </row>
        <row r="221">
          <cell r="E221" t="str">
            <v>La Habra Heights</v>
          </cell>
          <cell r="F221">
            <v>41640</v>
          </cell>
          <cell r="G221">
            <v>44500</v>
          </cell>
          <cell r="H221">
            <v>2014</v>
          </cell>
          <cell r="I221">
            <v>2021</v>
          </cell>
          <cell r="J221">
            <v>41562</v>
          </cell>
          <cell r="K221">
            <v>44484</v>
          </cell>
          <cell r="L221">
            <v>2013</v>
          </cell>
          <cell r="M221">
            <v>2021</v>
          </cell>
        </row>
        <row r="222">
          <cell r="E222" t="str">
            <v>La Mesa</v>
          </cell>
          <cell r="F222">
            <v>40179</v>
          </cell>
          <cell r="G222">
            <v>44196</v>
          </cell>
          <cell r="H222">
            <v>2010</v>
          </cell>
          <cell r="I222">
            <v>2020</v>
          </cell>
          <cell r="J222">
            <v>41394</v>
          </cell>
          <cell r="K222">
            <v>44316</v>
          </cell>
          <cell r="L222">
            <v>2013</v>
          </cell>
          <cell r="M222">
            <v>2021</v>
          </cell>
        </row>
        <row r="223">
          <cell r="E223" t="str">
            <v>La Mirada</v>
          </cell>
          <cell r="F223">
            <v>41640</v>
          </cell>
          <cell r="G223">
            <v>44500</v>
          </cell>
          <cell r="H223">
            <v>2014</v>
          </cell>
          <cell r="I223">
            <v>2021</v>
          </cell>
          <cell r="J223">
            <v>41562</v>
          </cell>
          <cell r="K223">
            <v>44484</v>
          </cell>
          <cell r="L223">
            <v>2013</v>
          </cell>
          <cell r="M223">
            <v>2021</v>
          </cell>
        </row>
        <row r="224">
          <cell r="E224" t="str">
            <v>La Palma</v>
          </cell>
          <cell r="F224">
            <v>41640</v>
          </cell>
          <cell r="G224">
            <v>44500</v>
          </cell>
          <cell r="H224">
            <v>2014</v>
          </cell>
          <cell r="I224">
            <v>2021</v>
          </cell>
          <cell r="J224">
            <v>41562</v>
          </cell>
          <cell r="K224">
            <v>44484</v>
          </cell>
          <cell r="L224">
            <v>2013</v>
          </cell>
          <cell r="M224">
            <v>2021</v>
          </cell>
        </row>
        <row r="225">
          <cell r="E225" t="str">
            <v>La Puente</v>
          </cell>
          <cell r="F225">
            <v>41640</v>
          </cell>
          <cell r="G225">
            <v>44500</v>
          </cell>
          <cell r="H225">
            <v>2014</v>
          </cell>
          <cell r="I225">
            <v>2021</v>
          </cell>
          <cell r="J225">
            <v>41562</v>
          </cell>
          <cell r="K225">
            <v>44484</v>
          </cell>
          <cell r="L225">
            <v>2013</v>
          </cell>
          <cell r="M225">
            <v>2021</v>
          </cell>
        </row>
        <row r="226">
          <cell r="E226" t="str">
            <v>La Quinta</v>
          </cell>
          <cell r="F226">
            <v>41640</v>
          </cell>
          <cell r="G226">
            <v>44500</v>
          </cell>
          <cell r="H226">
            <v>2014</v>
          </cell>
          <cell r="I226">
            <v>2021</v>
          </cell>
          <cell r="J226">
            <v>41562</v>
          </cell>
          <cell r="K226">
            <v>44484</v>
          </cell>
          <cell r="L226">
            <v>2013</v>
          </cell>
          <cell r="M226">
            <v>2021</v>
          </cell>
        </row>
        <row r="227">
          <cell r="E227" t="str">
            <v>La Verne</v>
          </cell>
          <cell r="F227">
            <v>41640</v>
          </cell>
          <cell r="G227">
            <v>44500</v>
          </cell>
          <cell r="H227">
            <v>2014</v>
          </cell>
          <cell r="I227">
            <v>2021</v>
          </cell>
          <cell r="J227">
            <v>41562</v>
          </cell>
          <cell r="K227">
            <v>44484</v>
          </cell>
          <cell r="L227">
            <v>2013</v>
          </cell>
          <cell r="M227">
            <v>2021</v>
          </cell>
        </row>
        <row r="228">
          <cell r="E228" t="str">
            <v>Lafayette</v>
          </cell>
          <cell r="F228">
            <v>41640</v>
          </cell>
          <cell r="G228">
            <v>44865</v>
          </cell>
          <cell r="H228">
            <v>2014</v>
          </cell>
          <cell r="I228">
            <v>2022</v>
          </cell>
          <cell r="J228">
            <v>42035</v>
          </cell>
          <cell r="K228">
            <v>44957</v>
          </cell>
          <cell r="L228">
            <v>2015</v>
          </cell>
          <cell r="M228">
            <v>2023</v>
          </cell>
        </row>
        <row r="229">
          <cell r="E229" t="str">
            <v>Laguna Beach</v>
          </cell>
          <cell r="F229">
            <v>41640</v>
          </cell>
          <cell r="G229">
            <v>44500</v>
          </cell>
          <cell r="H229">
            <v>2014</v>
          </cell>
          <cell r="I229">
            <v>2021</v>
          </cell>
          <cell r="J229">
            <v>41562</v>
          </cell>
          <cell r="K229">
            <v>44484</v>
          </cell>
          <cell r="L229">
            <v>2013</v>
          </cell>
          <cell r="M229">
            <v>2021</v>
          </cell>
        </row>
        <row r="230">
          <cell r="E230" t="str">
            <v>Laguna Hills</v>
          </cell>
          <cell r="F230">
            <v>41640</v>
          </cell>
          <cell r="G230">
            <v>44500</v>
          </cell>
          <cell r="H230">
            <v>2014</v>
          </cell>
          <cell r="I230">
            <v>2021</v>
          </cell>
          <cell r="J230">
            <v>41562</v>
          </cell>
          <cell r="K230">
            <v>44484</v>
          </cell>
          <cell r="L230">
            <v>2013</v>
          </cell>
          <cell r="M230">
            <v>2021</v>
          </cell>
        </row>
        <row r="231">
          <cell r="E231" t="str">
            <v>Laguna Niguel</v>
          </cell>
          <cell r="F231">
            <v>41640</v>
          </cell>
          <cell r="G231">
            <v>44500</v>
          </cell>
          <cell r="H231">
            <v>2014</v>
          </cell>
          <cell r="I231">
            <v>2021</v>
          </cell>
          <cell r="J231">
            <v>41562</v>
          </cell>
          <cell r="K231">
            <v>44484</v>
          </cell>
          <cell r="L231">
            <v>2013</v>
          </cell>
          <cell r="M231">
            <v>2021</v>
          </cell>
        </row>
        <row r="232">
          <cell r="E232" t="str">
            <v>Laguna Woods</v>
          </cell>
          <cell r="F232">
            <v>41640</v>
          </cell>
          <cell r="G232">
            <v>44500</v>
          </cell>
          <cell r="H232">
            <v>2014</v>
          </cell>
          <cell r="I232">
            <v>2021</v>
          </cell>
          <cell r="J232">
            <v>41562</v>
          </cell>
          <cell r="K232">
            <v>44484</v>
          </cell>
          <cell r="L232">
            <v>2013</v>
          </cell>
          <cell r="M232">
            <v>2021</v>
          </cell>
        </row>
        <row r="233">
          <cell r="E233" t="str">
            <v>Lake County - Unincorporated</v>
          </cell>
          <cell r="F233">
            <v>41640</v>
          </cell>
          <cell r="G233">
            <v>43646</v>
          </cell>
          <cell r="H233">
            <v>2014</v>
          </cell>
          <cell r="I233">
            <v>2019</v>
          </cell>
          <cell r="J233">
            <v>41820</v>
          </cell>
          <cell r="K233">
            <v>43646</v>
          </cell>
          <cell r="L233">
            <v>2014</v>
          </cell>
          <cell r="M233">
            <v>2019</v>
          </cell>
        </row>
        <row r="234">
          <cell r="E234" t="str">
            <v>Lake Elsinore</v>
          </cell>
          <cell r="F234">
            <v>41640</v>
          </cell>
          <cell r="G234">
            <v>44500</v>
          </cell>
          <cell r="H234">
            <v>2014</v>
          </cell>
          <cell r="I234">
            <v>2021</v>
          </cell>
          <cell r="J234">
            <v>41562</v>
          </cell>
          <cell r="K234">
            <v>44484</v>
          </cell>
          <cell r="L234">
            <v>2013</v>
          </cell>
          <cell r="M234">
            <v>2021</v>
          </cell>
        </row>
        <row r="235">
          <cell r="E235" t="str">
            <v>Lake Forest</v>
          </cell>
          <cell r="F235">
            <v>41640</v>
          </cell>
          <cell r="G235">
            <v>44500</v>
          </cell>
          <cell r="H235">
            <v>2014</v>
          </cell>
          <cell r="I235">
            <v>2021</v>
          </cell>
          <cell r="J235">
            <v>41562</v>
          </cell>
          <cell r="K235">
            <v>44484</v>
          </cell>
          <cell r="L235">
            <v>2013</v>
          </cell>
          <cell r="M235">
            <v>2021</v>
          </cell>
        </row>
        <row r="236">
          <cell r="E236" t="str">
            <v>Lakeport</v>
          </cell>
          <cell r="F236">
            <v>41640</v>
          </cell>
          <cell r="G236">
            <v>43646</v>
          </cell>
          <cell r="H236">
            <v>2014</v>
          </cell>
          <cell r="I236">
            <v>2019</v>
          </cell>
          <cell r="J236">
            <v>41820</v>
          </cell>
          <cell r="K236">
            <v>43646</v>
          </cell>
          <cell r="L236">
            <v>2014</v>
          </cell>
          <cell r="M236">
            <v>2019</v>
          </cell>
        </row>
        <row r="237">
          <cell r="E237" t="str">
            <v>Lakewood</v>
          </cell>
          <cell r="F237">
            <v>41640</v>
          </cell>
          <cell r="G237">
            <v>44500</v>
          </cell>
          <cell r="H237">
            <v>2014</v>
          </cell>
          <cell r="I237">
            <v>2021</v>
          </cell>
          <cell r="J237">
            <v>41562</v>
          </cell>
          <cell r="K237">
            <v>44484</v>
          </cell>
          <cell r="L237">
            <v>2013</v>
          </cell>
          <cell r="M237">
            <v>2021</v>
          </cell>
        </row>
        <row r="238">
          <cell r="E238" t="str">
            <v>Lancaster</v>
          </cell>
          <cell r="F238">
            <v>41640</v>
          </cell>
          <cell r="G238">
            <v>44500</v>
          </cell>
          <cell r="H238">
            <v>2014</v>
          </cell>
          <cell r="I238">
            <v>2021</v>
          </cell>
          <cell r="J238">
            <v>41562</v>
          </cell>
          <cell r="K238">
            <v>44484</v>
          </cell>
          <cell r="L238">
            <v>2013</v>
          </cell>
          <cell r="M238">
            <v>2021</v>
          </cell>
        </row>
        <row r="239">
          <cell r="E239" t="str">
            <v>Larkspur</v>
          </cell>
          <cell r="F239">
            <v>41640</v>
          </cell>
          <cell r="G239">
            <v>44865</v>
          </cell>
          <cell r="H239">
            <v>2014</v>
          </cell>
          <cell r="I239">
            <v>2022</v>
          </cell>
          <cell r="J239">
            <v>42035</v>
          </cell>
          <cell r="K239">
            <v>44957</v>
          </cell>
          <cell r="L239">
            <v>2015</v>
          </cell>
          <cell r="M239">
            <v>2023</v>
          </cell>
        </row>
        <row r="240">
          <cell r="E240" t="str">
            <v>Lassen County - Unincorporated</v>
          </cell>
          <cell r="F240">
            <v>41640</v>
          </cell>
          <cell r="G240">
            <v>43646</v>
          </cell>
          <cell r="H240">
            <v>2014</v>
          </cell>
          <cell r="I240">
            <v>2019</v>
          </cell>
          <cell r="J240">
            <v>41820</v>
          </cell>
          <cell r="K240">
            <v>43646</v>
          </cell>
          <cell r="L240">
            <v>2014</v>
          </cell>
          <cell r="M240">
            <v>2019</v>
          </cell>
        </row>
        <row r="241">
          <cell r="E241" t="str">
            <v>Lathrop</v>
          </cell>
          <cell r="F241">
            <v>41640</v>
          </cell>
          <cell r="G241">
            <v>45291</v>
          </cell>
          <cell r="H241">
            <v>2014</v>
          </cell>
          <cell r="I241">
            <v>2023</v>
          </cell>
          <cell r="J241">
            <v>42369</v>
          </cell>
          <cell r="K241">
            <v>45291</v>
          </cell>
          <cell r="L241">
            <v>2015</v>
          </cell>
          <cell r="M241">
            <v>2023</v>
          </cell>
        </row>
        <row r="242">
          <cell r="E242" t="str">
            <v>Lawndale</v>
          </cell>
          <cell r="F242">
            <v>41640</v>
          </cell>
          <cell r="G242">
            <v>44500</v>
          </cell>
          <cell r="H242">
            <v>2014</v>
          </cell>
          <cell r="I242">
            <v>2021</v>
          </cell>
          <cell r="J242">
            <v>41562</v>
          </cell>
          <cell r="K242">
            <v>44484</v>
          </cell>
          <cell r="L242">
            <v>2013</v>
          </cell>
          <cell r="M242">
            <v>2021</v>
          </cell>
        </row>
        <row r="243">
          <cell r="E243" t="str">
            <v>Lemon Grove</v>
          </cell>
          <cell r="F243">
            <v>40179</v>
          </cell>
          <cell r="G243">
            <v>44196</v>
          </cell>
          <cell r="H243">
            <v>2010</v>
          </cell>
          <cell r="I243">
            <v>2020</v>
          </cell>
          <cell r="J243">
            <v>41394</v>
          </cell>
          <cell r="K243">
            <v>44316</v>
          </cell>
          <cell r="L243">
            <v>2013</v>
          </cell>
          <cell r="M243">
            <v>2021</v>
          </cell>
        </row>
        <row r="244">
          <cell r="E244" t="str">
            <v>Lemoore</v>
          </cell>
          <cell r="F244">
            <v>41640</v>
          </cell>
          <cell r="G244">
            <v>45291</v>
          </cell>
          <cell r="H244">
            <v>2014</v>
          </cell>
          <cell r="I244">
            <v>2023</v>
          </cell>
          <cell r="J244">
            <v>42400</v>
          </cell>
          <cell r="K244">
            <v>45322</v>
          </cell>
          <cell r="L244">
            <v>2016</v>
          </cell>
          <cell r="M244">
            <v>2024</v>
          </cell>
        </row>
        <row r="245">
          <cell r="E245" t="str">
            <v>Lincoln</v>
          </cell>
          <cell r="F245">
            <v>41275</v>
          </cell>
          <cell r="G245">
            <v>44500</v>
          </cell>
          <cell r="H245">
            <v>2013</v>
          </cell>
          <cell r="I245">
            <v>2021</v>
          </cell>
          <cell r="J245">
            <v>41578</v>
          </cell>
          <cell r="K245">
            <v>44500</v>
          </cell>
          <cell r="L245">
            <v>2013</v>
          </cell>
          <cell r="M245">
            <v>2021</v>
          </cell>
        </row>
        <row r="246">
          <cell r="E246" t="str">
            <v>Lindsay</v>
          </cell>
          <cell r="F246">
            <v>41640</v>
          </cell>
          <cell r="G246">
            <v>45199</v>
          </cell>
          <cell r="H246">
            <v>2014</v>
          </cell>
          <cell r="I246">
            <v>2023</v>
          </cell>
          <cell r="J246">
            <v>42369</v>
          </cell>
          <cell r="K246">
            <v>45291</v>
          </cell>
          <cell r="L246">
            <v>2015</v>
          </cell>
          <cell r="M246">
            <v>2023</v>
          </cell>
        </row>
        <row r="247">
          <cell r="E247" t="str">
            <v>Live Oak</v>
          </cell>
          <cell r="F247">
            <v>41275</v>
          </cell>
          <cell r="G247">
            <v>44500</v>
          </cell>
          <cell r="H247">
            <v>2013</v>
          </cell>
          <cell r="I247">
            <v>2021</v>
          </cell>
          <cell r="J247">
            <v>41578</v>
          </cell>
          <cell r="K247">
            <v>44500</v>
          </cell>
          <cell r="L247">
            <v>2013</v>
          </cell>
          <cell r="M247">
            <v>2021</v>
          </cell>
        </row>
        <row r="248">
          <cell r="E248" t="str">
            <v>Livermore</v>
          </cell>
          <cell r="F248">
            <v>41640</v>
          </cell>
          <cell r="G248">
            <v>44865</v>
          </cell>
          <cell r="H248">
            <v>2014</v>
          </cell>
          <cell r="I248">
            <v>2022</v>
          </cell>
          <cell r="J248">
            <v>42035</v>
          </cell>
          <cell r="K248">
            <v>44957</v>
          </cell>
          <cell r="L248">
            <v>2015</v>
          </cell>
          <cell r="M248">
            <v>2023</v>
          </cell>
        </row>
        <row r="249">
          <cell r="E249" t="str">
            <v>Livingston</v>
          </cell>
          <cell r="F249">
            <v>41640</v>
          </cell>
          <cell r="G249">
            <v>45291</v>
          </cell>
          <cell r="H249">
            <v>2014</v>
          </cell>
          <cell r="I249">
            <v>2023</v>
          </cell>
          <cell r="J249">
            <v>42460</v>
          </cell>
          <cell r="K249">
            <v>45382</v>
          </cell>
          <cell r="L249">
            <v>2016</v>
          </cell>
          <cell r="M249">
            <v>2024</v>
          </cell>
        </row>
        <row r="250">
          <cell r="E250" t="str">
            <v>Lodi</v>
          </cell>
          <cell r="F250">
            <v>41640</v>
          </cell>
          <cell r="G250">
            <v>45291</v>
          </cell>
          <cell r="H250">
            <v>2014</v>
          </cell>
          <cell r="I250">
            <v>2023</v>
          </cell>
          <cell r="J250">
            <v>42369</v>
          </cell>
          <cell r="K250">
            <v>45291</v>
          </cell>
          <cell r="L250">
            <v>2015</v>
          </cell>
          <cell r="M250">
            <v>2023</v>
          </cell>
        </row>
        <row r="251">
          <cell r="E251" t="str">
            <v>Loma Linda</v>
          </cell>
          <cell r="F251">
            <v>41640</v>
          </cell>
          <cell r="G251">
            <v>44500</v>
          </cell>
          <cell r="H251">
            <v>2014</v>
          </cell>
          <cell r="I251">
            <v>2021</v>
          </cell>
          <cell r="J251">
            <v>41562</v>
          </cell>
          <cell r="K251">
            <v>44484</v>
          </cell>
          <cell r="L251">
            <v>2013</v>
          </cell>
          <cell r="M251">
            <v>2021</v>
          </cell>
        </row>
        <row r="252">
          <cell r="E252" t="str">
            <v>Lomita</v>
          </cell>
          <cell r="F252">
            <v>41640</v>
          </cell>
          <cell r="G252">
            <v>44500</v>
          </cell>
          <cell r="H252">
            <v>2014</v>
          </cell>
          <cell r="I252">
            <v>2021</v>
          </cell>
          <cell r="J252">
            <v>41562</v>
          </cell>
          <cell r="K252">
            <v>44484</v>
          </cell>
          <cell r="L252">
            <v>2013</v>
          </cell>
          <cell r="M252">
            <v>2021</v>
          </cell>
        </row>
        <row r="253">
          <cell r="E253" t="str">
            <v>Lompoc</v>
          </cell>
          <cell r="F253">
            <v>41640</v>
          </cell>
          <cell r="G253">
            <v>44834</v>
          </cell>
          <cell r="H253">
            <v>2014</v>
          </cell>
          <cell r="I253">
            <v>2022</v>
          </cell>
          <cell r="J253">
            <v>42050</v>
          </cell>
          <cell r="K253">
            <v>44972</v>
          </cell>
          <cell r="L253">
            <v>2015</v>
          </cell>
          <cell r="M253">
            <v>2023</v>
          </cell>
        </row>
        <row r="254">
          <cell r="E254" t="str">
            <v>Long Beach</v>
          </cell>
          <cell r="F254">
            <v>41640</v>
          </cell>
          <cell r="G254">
            <v>44500</v>
          </cell>
          <cell r="H254">
            <v>2014</v>
          </cell>
          <cell r="I254">
            <v>2021</v>
          </cell>
          <cell r="J254">
            <v>41562</v>
          </cell>
          <cell r="K254">
            <v>44484</v>
          </cell>
          <cell r="L254">
            <v>2013</v>
          </cell>
          <cell r="M254">
            <v>2021</v>
          </cell>
        </row>
        <row r="255">
          <cell r="E255" t="str">
            <v>Loomis</v>
          </cell>
          <cell r="F255">
            <v>41275</v>
          </cell>
          <cell r="G255">
            <v>44500</v>
          </cell>
          <cell r="H255">
            <v>2013</v>
          </cell>
          <cell r="I255">
            <v>2021</v>
          </cell>
          <cell r="J255">
            <v>41578</v>
          </cell>
          <cell r="K255">
            <v>44500</v>
          </cell>
          <cell r="L255">
            <v>2013</v>
          </cell>
          <cell r="M255">
            <v>2021</v>
          </cell>
        </row>
        <row r="256">
          <cell r="E256" t="str">
            <v>Los Alamitos</v>
          </cell>
          <cell r="F256">
            <v>41640</v>
          </cell>
          <cell r="G256">
            <v>44500</v>
          </cell>
          <cell r="H256">
            <v>2014</v>
          </cell>
          <cell r="I256">
            <v>2021</v>
          </cell>
          <cell r="J256">
            <v>41562</v>
          </cell>
          <cell r="K256">
            <v>44484</v>
          </cell>
          <cell r="L256">
            <v>2013</v>
          </cell>
          <cell r="M256">
            <v>2021</v>
          </cell>
        </row>
        <row r="257">
          <cell r="E257" t="str">
            <v>Los Altos</v>
          </cell>
          <cell r="F257">
            <v>41640</v>
          </cell>
          <cell r="G257">
            <v>44865</v>
          </cell>
          <cell r="H257">
            <v>2014</v>
          </cell>
          <cell r="I257">
            <v>2022</v>
          </cell>
          <cell r="J257">
            <v>42035</v>
          </cell>
          <cell r="K257">
            <v>44957</v>
          </cell>
          <cell r="L257">
            <v>2015</v>
          </cell>
          <cell r="M257">
            <v>2023</v>
          </cell>
        </row>
        <row r="258">
          <cell r="E258" t="str">
            <v>Los Altos Hills</v>
          </cell>
          <cell r="F258">
            <v>41640</v>
          </cell>
          <cell r="G258">
            <v>44865</v>
          </cell>
          <cell r="H258">
            <v>2014</v>
          </cell>
          <cell r="I258">
            <v>2022</v>
          </cell>
          <cell r="J258">
            <v>42035</v>
          </cell>
          <cell r="K258">
            <v>44957</v>
          </cell>
          <cell r="L258">
            <v>2015</v>
          </cell>
          <cell r="M258">
            <v>2023</v>
          </cell>
        </row>
        <row r="259">
          <cell r="E259" t="str">
            <v>Los Angeles</v>
          </cell>
          <cell r="F259">
            <v>41640</v>
          </cell>
          <cell r="G259">
            <v>44500</v>
          </cell>
          <cell r="H259">
            <v>2014</v>
          </cell>
          <cell r="I259">
            <v>2021</v>
          </cell>
          <cell r="J259">
            <v>41562</v>
          </cell>
          <cell r="K259">
            <v>44484</v>
          </cell>
          <cell r="L259">
            <v>2013</v>
          </cell>
          <cell r="M259">
            <v>2021</v>
          </cell>
        </row>
        <row r="260">
          <cell r="E260" t="str">
            <v>Los Angeles County - Unincorporated</v>
          </cell>
          <cell r="F260">
            <v>41640</v>
          </cell>
          <cell r="G260">
            <v>44500</v>
          </cell>
          <cell r="H260">
            <v>2014</v>
          </cell>
          <cell r="I260">
            <v>2021</v>
          </cell>
          <cell r="J260">
            <v>41562</v>
          </cell>
          <cell r="K260">
            <v>44484</v>
          </cell>
          <cell r="L260">
            <v>2013</v>
          </cell>
          <cell r="M260">
            <v>2021</v>
          </cell>
        </row>
        <row r="261">
          <cell r="E261" t="str">
            <v>Los Banos</v>
          </cell>
          <cell r="F261">
            <v>41640</v>
          </cell>
          <cell r="G261">
            <v>45291</v>
          </cell>
          <cell r="H261">
            <v>2014</v>
          </cell>
          <cell r="I261">
            <v>2023</v>
          </cell>
          <cell r="J261">
            <v>42460</v>
          </cell>
          <cell r="K261">
            <v>45382</v>
          </cell>
          <cell r="L261">
            <v>2016</v>
          </cell>
          <cell r="M261">
            <v>2024</v>
          </cell>
        </row>
        <row r="262">
          <cell r="E262" t="str">
            <v>Los Gatos</v>
          </cell>
          <cell r="F262">
            <v>41640</v>
          </cell>
          <cell r="G262">
            <v>44865</v>
          </cell>
          <cell r="H262">
            <v>2014</v>
          </cell>
          <cell r="I262">
            <v>2022</v>
          </cell>
          <cell r="J262">
            <v>42035</v>
          </cell>
          <cell r="K262">
            <v>44957</v>
          </cell>
          <cell r="L262">
            <v>2015</v>
          </cell>
          <cell r="M262">
            <v>2023</v>
          </cell>
        </row>
        <row r="263">
          <cell r="E263" t="str">
            <v>Loyalton</v>
          </cell>
          <cell r="F263">
            <v>41640</v>
          </cell>
          <cell r="G263">
            <v>43646</v>
          </cell>
          <cell r="H263">
            <v>2014</v>
          </cell>
          <cell r="I263">
            <v>2019</v>
          </cell>
          <cell r="J263">
            <v>41820</v>
          </cell>
          <cell r="K263">
            <v>43646</v>
          </cell>
          <cell r="L263">
            <v>2014</v>
          </cell>
          <cell r="M263">
            <v>2019</v>
          </cell>
        </row>
        <row r="264">
          <cell r="E264" t="str">
            <v>Lynwood</v>
          </cell>
          <cell r="F264">
            <v>41640</v>
          </cell>
          <cell r="G264">
            <v>44500</v>
          </cell>
          <cell r="H264">
            <v>2014</v>
          </cell>
          <cell r="I264">
            <v>2021</v>
          </cell>
          <cell r="J264">
            <v>41562</v>
          </cell>
          <cell r="K264">
            <v>44484</v>
          </cell>
          <cell r="L264">
            <v>2013</v>
          </cell>
          <cell r="M264">
            <v>2021</v>
          </cell>
        </row>
        <row r="265">
          <cell r="E265" t="str">
            <v>Madera</v>
          </cell>
          <cell r="F265">
            <v>41640</v>
          </cell>
          <cell r="G265">
            <v>45291</v>
          </cell>
          <cell r="H265">
            <v>2014</v>
          </cell>
          <cell r="I265">
            <v>2023</v>
          </cell>
          <cell r="J265">
            <v>42400</v>
          </cell>
          <cell r="K265">
            <v>45322</v>
          </cell>
          <cell r="L265">
            <v>2016</v>
          </cell>
          <cell r="M265">
            <v>2024</v>
          </cell>
        </row>
        <row r="266">
          <cell r="E266" t="str">
            <v>Madera County - Unincorporated</v>
          </cell>
          <cell r="F266">
            <v>41640</v>
          </cell>
          <cell r="G266">
            <v>45291</v>
          </cell>
          <cell r="H266">
            <v>2014</v>
          </cell>
          <cell r="I266">
            <v>2023</v>
          </cell>
          <cell r="J266">
            <v>42400</v>
          </cell>
          <cell r="K266">
            <v>45322</v>
          </cell>
          <cell r="L266">
            <v>2016</v>
          </cell>
          <cell r="M266">
            <v>2024</v>
          </cell>
        </row>
        <row r="267">
          <cell r="E267" t="str">
            <v>Malibu</v>
          </cell>
          <cell r="F267">
            <v>41640</v>
          </cell>
          <cell r="G267">
            <v>44500</v>
          </cell>
          <cell r="H267">
            <v>2014</v>
          </cell>
          <cell r="I267">
            <v>2021</v>
          </cell>
          <cell r="J267">
            <v>41562</v>
          </cell>
          <cell r="K267">
            <v>44484</v>
          </cell>
          <cell r="L267">
            <v>2013</v>
          </cell>
          <cell r="M267">
            <v>2021</v>
          </cell>
        </row>
        <row r="268">
          <cell r="E268" t="str">
            <v>Mammoth Lakes</v>
          </cell>
          <cell r="F268">
            <v>41640</v>
          </cell>
          <cell r="G268">
            <v>43646</v>
          </cell>
          <cell r="H268">
            <v>2014</v>
          </cell>
          <cell r="I268">
            <v>2019</v>
          </cell>
          <cell r="J268">
            <v>41820</v>
          </cell>
          <cell r="K268">
            <v>43646</v>
          </cell>
          <cell r="L268">
            <v>2014</v>
          </cell>
          <cell r="M268">
            <v>2019</v>
          </cell>
        </row>
        <row r="269">
          <cell r="E269" t="str">
            <v>Manhattan Beach</v>
          </cell>
          <cell r="F269">
            <v>41640</v>
          </cell>
          <cell r="G269">
            <v>44500</v>
          </cell>
          <cell r="H269">
            <v>2014</v>
          </cell>
          <cell r="I269">
            <v>2021</v>
          </cell>
          <cell r="J269">
            <v>41562</v>
          </cell>
          <cell r="K269">
            <v>44484</v>
          </cell>
          <cell r="L269">
            <v>2013</v>
          </cell>
          <cell r="M269">
            <v>2021</v>
          </cell>
        </row>
        <row r="270">
          <cell r="E270" t="str">
            <v>Manteca</v>
          </cell>
          <cell r="F270">
            <v>41640</v>
          </cell>
          <cell r="G270">
            <v>45291</v>
          </cell>
          <cell r="H270">
            <v>2014</v>
          </cell>
          <cell r="I270">
            <v>2023</v>
          </cell>
          <cell r="J270">
            <v>42369</v>
          </cell>
          <cell r="K270">
            <v>45291</v>
          </cell>
          <cell r="L270">
            <v>2015</v>
          </cell>
          <cell r="M270">
            <v>2023</v>
          </cell>
        </row>
        <row r="271">
          <cell r="E271" t="str">
            <v>Maricopa</v>
          </cell>
          <cell r="F271">
            <v>41275</v>
          </cell>
          <cell r="G271">
            <v>45291</v>
          </cell>
          <cell r="H271">
            <v>2013</v>
          </cell>
          <cell r="I271">
            <v>2023</v>
          </cell>
          <cell r="J271">
            <v>42369</v>
          </cell>
          <cell r="K271">
            <v>45291</v>
          </cell>
          <cell r="L271">
            <v>2015</v>
          </cell>
          <cell r="M271">
            <v>2023</v>
          </cell>
        </row>
        <row r="272">
          <cell r="E272" t="str">
            <v>Marin County - Unincorporated</v>
          </cell>
          <cell r="F272">
            <v>41640</v>
          </cell>
          <cell r="G272">
            <v>44865</v>
          </cell>
          <cell r="H272">
            <v>2014</v>
          </cell>
          <cell r="I272">
            <v>2022</v>
          </cell>
          <cell r="J272">
            <v>42035</v>
          </cell>
          <cell r="K272">
            <v>44957</v>
          </cell>
          <cell r="L272">
            <v>2015</v>
          </cell>
          <cell r="M272">
            <v>2023</v>
          </cell>
        </row>
        <row r="273">
          <cell r="E273" t="str">
            <v>Marina</v>
          </cell>
          <cell r="F273">
            <v>41640</v>
          </cell>
          <cell r="G273">
            <v>45291</v>
          </cell>
          <cell r="H273">
            <v>2014</v>
          </cell>
          <cell r="I273">
            <v>2023</v>
          </cell>
          <cell r="J273">
            <v>42369</v>
          </cell>
          <cell r="K273">
            <v>45291</v>
          </cell>
          <cell r="L273">
            <v>2015</v>
          </cell>
          <cell r="M273">
            <v>2023</v>
          </cell>
        </row>
        <row r="274">
          <cell r="E274" t="str">
            <v>Mariposa County - Unincorporated</v>
          </cell>
          <cell r="F274">
            <v>41640</v>
          </cell>
          <cell r="G274">
            <v>43646</v>
          </cell>
          <cell r="H274">
            <v>2014</v>
          </cell>
          <cell r="I274">
            <v>2019</v>
          </cell>
          <cell r="J274">
            <v>41820</v>
          </cell>
          <cell r="K274">
            <v>43646</v>
          </cell>
          <cell r="L274">
            <v>2014</v>
          </cell>
          <cell r="M274">
            <v>2019</v>
          </cell>
        </row>
        <row r="275">
          <cell r="E275" t="str">
            <v>Martinez</v>
          </cell>
          <cell r="F275">
            <v>41640</v>
          </cell>
          <cell r="G275">
            <v>44865</v>
          </cell>
          <cell r="H275">
            <v>2014</v>
          </cell>
          <cell r="I275">
            <v>2022</v>
          </cell>
          <cell r="J275">
            <v>42035</v>
          </cell>
          <cell r="K275">
            <v>44957</v>
          </cell>
          <cell r="L275">
            <v>2015</v>
          </cell>
          <cell r="M275">
            <v>2023</v>
          </cell>
        </row>
        <row r="276">
          <cell r="E276" t="str">
            <v>Marysville</v>
          </cell>
          <cell r="F276">
            <v>41275</v>
          </cell>
          <cell r="G276">
            <v>44500</v>
          </cell>
          <cell r="H276">
            <v>2013</v>
          </cell>
          <cell r="I276">
            <v>2021</v>
          </cell>
          <cell r="J276">
            <v>41578</v>
          </cell>
          <cell r="K276">
            <v>44500</v>
          </cell>
          <cell r="L276">
            <v>2013</v>
          </cell>
          <cell r="M276">
            <v>2021</v>
          </cell>
        </row>
        <row r="277">
          <cell r="E277" t="str">
            <v>Maywood</v>
          </cell>
          <cell r="F277">
            <v>41640</v>
          </cell>
          <cell r="G277">
            <v>44500</v>
          </cell>
          <cell r="H277">
            <v>2014</v>
          </cell>
          <cell r="I277">
            <v>2021</v>
          </cell>
          <cell r="J277">
            <v>41562</v>
          </cell>
          <cell r="K277">
            <v>44484</v>
          </cell>
          <cell r="L277">
            <v>2013</v>
          </cell>
          <cell r="M277">
            <v>2021</v>
          </cell>
        </row>
        <row r="278">
          <cell r="E278" t="str">
            <v>Mcfarland</v>
          </cell>
          <cell r="F278">
            <v>41275</v>
          </cell>
          <cell r="G278">
            <v>45291</v>
          </cell>
          <cell r="H278">
            <v>2013</v>
          </cell>
          <cell r="I278">
            <v>2023</v>
          </cell>
          <cell r="J278">
            <v>42369</v>
          </cell>
          <cell r="K278">
            <v>45291</v>
          </cell>
          <cell r="L278">
            <v>2015</v>
          </cell>
          <cell r="M278">
            <v>2023</v>
          </cell>
        </row>
        <row r="279">
          <cell r="E279" t="str">
            <v>Mendocino County - Unincorporated</v>
          </cell>
          <cell r="F279">
            <v>41640</v>
          </cell>
          <cell r="G279">
            <v>43646</v>
          </cell>
          <cell r="H279">
            <v>2014</v>
          </cell>
          <cell r="I279">
            <v>2019</v>
          </cell>
          <cell r="J279">
            <v>41820</v>
          </cell>
          <cell r="K279">
            <v>43646</v>
          </cell>
          <cell r="L279">
            <v>2014</v>
          </cell>
          <cell r="M279">
            <v>2019</v>
          </cell>
        </row>
        <row r="280">
          <cell r="E280" t="str">
            <v>Mendota</v>
          </cell>
          <cell r="F280">
            <v>41275</v>
          </cell>
          <cell r="G280">
            <v>45291</v>
          </cell>
          <cell r="H280">
            <v>2013</v>
          </cell>
          <cell r="I280">
            <v>2023</v>
          </cell>
          <cell r="J280">
            <v>42369</v>
          </cell>
          <cell r="K280">
            <v>45291</v>
          </cell>
          <cell r="L280">
            <v>2015</v>
          </cell>
          <cell r="M280">
            <v>2023</v>
          </cell>
        </row>
        <row r="281">
          <cell r="E281" t="str">
            <v>Menifee</v>
          </cell>
          <cell r="F281">
            <v>41640</v>
          </cell>
          <cell r="G281">
            <v>44500</v>
          </cell>
          <cell r="H281">
            <v>2014</v>
          </cell>
          <cell r="I281">
            <v>2021</v>
          </cell>
          <cell r="J281">
            <v>41562</v>
          </cell>
          <cell r="K281">
            <v>44484</v>
          </cell>
          <cell r="L281">
            <v>2013</v>
          </cell>
          <cell r="M281">
            <v>2021</v>
          </cell>
        </row>
        <row r="282">
          <cell r="E282" t="str">
            <v>Menlo Park</v>
          </cell>
          <cell r="F282">
            <v>41640</v>
          </cell>
          <cell r="G282">
            <v>44865</v>
          </cell>
          <cell r="H282">
            <v>2014</v>
          </cell>
          <cell r="I282">
            <v>2022</v>
          </cell>
          <cell r="J282">
            <v>42035</v>
          </cell>
          <cell r="K282">
            <v>44957</v>
          </cell>
          <cell r="L282">
            <v>2015</v>
          </cell>
          <cell r="M282">
            <v>2023</v>
          </cell>
        </row>
        <row r="283">
          <cell r="E283" t="str">
            <v>Merced</v>
          </cell>
          <cell r="F283">
            <v>41640</v>
          </cell>
          <cell r="G283">
            <v>45291</v>
          </cell>
          <cell r="H283">
            <v>2014</v>
          </cell>
          <cell r="I283">
            <v>2023</v>
          </cell>
          <cell r="J283">
            <v>42460</v>
          </cell>
          <cell r="K283">
            <v>45382</v>
          </cell>
          <cell r="L283">
            <v>2016</v>
          </cell>
          <cell r="M283">
            <v>2024</v>
          </cell>
        </row>
        <row r="284">
          <cell r="E284" t="str">
            <v>Merced County - Unincorporated</v>
          </cell>
          <cell r="F284">
            <v>41640</v>
          </cell>
          <cell r="G284">
            <v>45291</v>
          </cell>
          <cell r="H284">
            <v>2014</v>
          </cell>
          <cell r="I284">
            <v>2023</v>
          </cell>
          <cell r="J284">
            <v>42460</v>
          </cell>
          <cell r="K284">
            <v>45382</v>
          </cell>
          <cell r="L284">
            <v>2016</v>
          </cell>
          <cell r="M284">
            <v>2024</v>
          </cell>
        </row>
        <row r="285">
          <cell r="E285" t="str">
            <v>Mill Valley</v>
          </cell>
          <cell r="F285">
            <v>41640</v>
          </cell>
          <cell r="G285">
            <v>44865</v>
          </cell>
          <cell r="H285">
            <v>2014</v>
          </cell>
          <cell r="I285">
            <v>2022</v>
          </cell>
          <cell r="J285">
            <v>42035</v>
          </cell>
          <cell r="K285">
            <v>44957</v>
          </cell>
          <cell r="L285">
            <v>2015</v>
          </cell>
          <cell r="M285">
            <v>2023</v>
          </cell>
        </row>
        <row r="286">
          <cell r="E286" t="str">
            <v>Millbrae</v>
          </cell>
          <cell r="F286">
            <v>41640</v>
          </cell>
          <cell r="G286">
            <v>44865</v>
          </cell>
          <cell r="H286">
            <v>2014</v>
          </cell>
          <cell r="I286">
            <v>2022</v>
          </cell>
          <cell r="J286">
            <v>42035</v>
          </cell>
          <cell r="K286">
            <v>44957</v>
          </cell>
          <cell r="L286">
            <v>2015</v>
          </cell>
          <cell r="M286">
            <v>2023</v>
          </cell>
        </row>
        <row r="287">
          <cell r="E287" t="str">
            <v>Milpitas</v>
          </cell>
          <cell r="F287">
            <v>41640</v>
          </cell>
          <cell r="G287">
            <v>44865</v>
          </cell>
          <cell r="H287">
            <v>2014</v>
          </cell>
          <cell r="I287">
            <v>2022</v>
          </cell>
          <cell r="J287">
            <v>42035</v>
          </cell>
          <cell r="K287">
            <v>44957</v>
          </cell>
          <cell r="L287">
            <v>2015</v>
          </cell>
          <cell r="M287">
            <v>2023</v>
          </cell>
        </row>
        <row r="288">
          <cell r="E288" t="str">
            <v>Mission Viejo</v>
          </cell>
          <cell r="F288">
            <v>41640</v>
          </cell>
          <cell r="G288">
            <v>44500</v>
          </cell>
          <cell r="H288">
            <v>2014</v>
          </cell>
          <cell r="I288">
            <v>2021</v>
          </cell>
          <cell r="J288">
            <v>41562</v>
          </cell>
          <cell r="K288">
            <v>44484</v>
          </cell>
          <cell r="L288">
            <v>2013</v>
          </cell>
          <cell r="M288">
            <v>2021</v>
          </cell>
        </row>
        <row r="289">
          <cell r="E289" t="str">
            <v>Modesto</v>
          </cell>
          <cell r="F289">
            <v>41640</v>
          </cell>
          <cell r="G289">
            <v>45199</v>
          </cell>
          <cell r="H289">
            <v>2014</v>
          </cell>
          <cell r="I289">
            <v>2023</v>
          </cell>
          <cell r="J289">
            <v>42369</v>
          </cell>
          <cell r="K289">
            <v>45291</v>
          </cell>
          <cell r="L289">
            <v>2015</v>
          </cell>
          <cell r="M289">
            <v>2023</v>
          </cell>
        </row>
        <row r="290">
          <cell r="E290" t="str">
            <v>Modoc County - Unincorporated</v>
          </cell>
          <cell r="F290">
            <v>41640</v>
          </cell>
          <cell r="G290">
            <v>43646</v>
          </cell>
          <cell r="H290">
            <v>2014</v>
          </cell>
          <cell r="I290">
            <v>2019</v>
          </cell>
          <cell r="J290">
            <v>41820</v>
          </cell>
          <cell r="K290">
            <v>43646</v>
          </cell>
          <cell r="L290">
            <v>2014</v>
          </cell>
          <cell r="M290">
            <v>2019</v>
          </cell>
        </row>
        <row r="291">
          <cell r="E291" t="str">
            <v>Mono County - Unincorporated</v>
          </cell>
          <cell r="F291">
            <v>41640</v>
          </cell>
          <cell r="G291">
            <v>43646</v>
          </cell>
          <cell r="H291">
            <v>2014</v>
          </cell>
          <cell r="I291">
            <v>2019</v>
          </cell>
          <cell r="J291">
            <v>41820</v>
          </cell>
          <cell r="K291">
            <v>43646</v>
          </cell>
          <cell r="L291">
            <v>2014</v>
          </cell>
          <cell r="M291">
            <v>2019</v>
          </cell>
        </row>
        <row r="292">
          <cell r="E292" t="str">
            <v>Monrovia</v>
          </cell>
          <cell r="F292">
            <v>41640</v>
          </cell>
          <cell r="G292">
            <v>44500</v>
          </cell>
          <cell r="H292">
            <v>2014</v>
          </cell>
          <cell r="I292">
            <v>2021</v>
          </cell>
          <cell r="J292">
            <v>41562</v>
          </cell>
          <cell r="K292">
            <v>44484</v>
          </cell>
          <cell r="L292">
            <v>2013</v>
          </cell>
          <cell r="M292">
            <v>2021</v>
          </cell>
        </row>
        <row r="293">
          <cell r="E293" t="str">
            <v>Montague</v>
          </cell>
          <cell r="F293">
            <v>41640</v>
          </cell>
          <cell r="G293">
            <v>43646</v>
          </cell>
          <cell r="H293">
            <v>2014</v>
          </cell>
          <cell r="I293">
            <v>2019</v>
          </cell>
          <cell r="J293">
            <v>41820</v>
          </cell>
          <cell r="K293">
            <v>43646</v>
          </cell>
          <cell r="L293">
            <v>2014</v>
          </cell>
          <cell r="M293">
            <v>2019</v>
          </cell>
        </row>
        <row r="294">
          <cell r="E294" t="str">
            <v>Montclair</v>
          </cell>
          <cell r="F294">
            <v>41640</v>
          </cell>
          <cell r="G294">
            <v>44500</v>
          </cell>
          <cell r="H294">
            <v>2014</v>
          </cell>
          <cell r="I294">
            <v>2021</v>
          </cell>
          <cell r="J294">
            <v>41562</v>
          </cell>
          <cell r="K294">
            <v>44484</v>
          </cell>
          <cell r="L294">
            <v>2013</v>
          </cell>
          <cell r="M294">
            <v>2021</v>
          </cell>
        </row>
        <row r="295">
          <cell r="E295" t="str">
            <v>Monte Sereno</v>
          </cell>
          <cell r="F295">
            <v>41640</v>
          </cell>
          <cell r="G295">
            <v>44865</v>
          </cell>
          <cell r="H295">
            <v>2014</v>
          </cell>
          <cell r="I295">
            <v>2022</v>
          </cell>
          <cell r="J295">
            <v>42035</v>
          </cell>
          <cell r="K295">
            <v>44957</v>
          </cell>
          <cell r="L295">
            <v>2015</v>
          </cell>
          <cell r="M295">
            <v>2023</v>
          </cell>
        </row>
        <row r="296">
          <cell r="E296" t="str">
            <v>Montebello</v>
          </cell>
          <cell r="F296">
            <v>41640</v>
          </cell>
          <cell r="G296">
            <v>44500</v>
          </cell>
          <cell r="H296">
            <v>2014</v>
          </cell>
          <cell r="I296">
            <v>2021</v>
          </cell>
          <cell r="J296">
            <v>41562</v>
          </cell>
          <cell r="K296">
            <v>44484</v>
          </cell>
          <cell r="L296">
            <v>2013</v>
          </cell>
          <cell r="M296">
            <v>2021</v>
          </cell>
        </row>
        <row r="297">
          <cell r="E297" t="str">
            <v>Monterey</v>
          </cell>
          <cell r="F297">
            <v>41640</v>
          </cell>
          <cell r="G297">
            <v>45291</v>
          </cell>
          <cell r="H297">
            <v>2014</v>
          </cell>
          <cell r="I297">
            <v>2023</v>
          </cell>
          <cell r="J297">
            <v>42369</v>
          </cell>
          <cell r="K297">
            <v>45291</v>
          </cell>
          <cell r="L297">
            <v>2015</v>
          </cell>
          <cell r="M297">
            <v>2023</v>
          </cell>
        </row>
        <row r="298">
          <cell r="E298" t="str">
            <v>Monterey County - Unincorporated</v>
          </cell>
          <cell r="F298">
            <v>41640</v>
          </cell>
          <cell r="G298">
            <v>45291</v>
          </cell>
          <cell r="H298">
            <v>2014</v>
          </cell>
          <cell r="I298">
            <v>2023</v>
          </cell>
          <cell r="J298">
            <v>42369</v>
          </cell>
          <cell r="K298">
            <v>45291</v>
          </cell>
          <cell r="L298">
            <v>2015</v>
          </cell>
          <cell r="M298">
            <v>2023</v>
          </cell>
        </row>
        <row r="299">
          <cell r="E299" t="str">
            <v>Monterey Park</v>
          </cell>
          <cell r="F299">
            <v>41640</v>
          </cell>
          <cell r="G299">
            <v>44500</v>
          </cell>
          <cell r="H299">
            <v>2014</v>
          </cell>
          <cell r="I299">
            <v>2021</v>
          </cell>
          <cell r="J299">
            <v>41562</v>
          </cell>
          <cell r="K299">
            <v>44484</v>
          </cell>
          <cell r="L299">
            <v>2013</v>
          </cell>
          <cell r="M299">
            <v>2021</v>
          </cell>
        </row>
        <row r="300">
          <cell r="E300" t="str">
            <v>Moorpark</v>
          </cell>
          <cell r="F300">
            <v>41640</v>
          </cell>
          <cell r="G300">
            <v>44500</v>
          </cell>
          <cell r="H300">
            <v>2014</v>
          </cell>
          <cell r="I300">
            <v>2021</v>
          </cell>
          <cell r="J300">
            <v>41562</v>
          </cell>
          <cell r="K300">
            <v>44484</v>
          </cell>
          <cell r="L300">
            <v>2013</v>
          </cell>
          <cell r="M300">
            <v>2021</v>
          </cell>
        </row>
        <row r="301">
          <cell r="E301" t="str">
            <v>Moraga</v>
          </cell>
          <cell r="F301">
            <v>41640</v>
          </cell>
          <cell r="G301">
            <v>44865</v>
          </cell>
          <cell r="H301">
            <v>2014</v>
          </cell>
          <cell r="I301">
            <v>2022</v>
          </cell>
          <cell r="J301">
            <v>42035</v>
          </cell>
          <cell r="K301">
            <v>44957</v>
          </cell>
          <cell r="L301">
            <v>2015</v>
          </cell>
          <cell r="M301">
            <v>2023</v>
          </cell>
        </row>
        <row r="302">
          <cell r="E302" t="str">
            <v>Moreno Valley</v>
          </cell>
          <cell r="F302">
            <v>41640</v>
          </cell>
          <cell r="G302">
            <v>44500</v>
          </cell>
          <cell r="H302">
            <v>2014</v>
          </cell>
          <cell r="I302">
            <v>2021</v>
          </cell>
          <cell r="J302">
            <v>41562</v>
          </cell>
          <cell r="K302">
            <v>44484</v>
          </cell>
          <cell r="L302">
            <v>2013</v>
          </cell>
          <cell r="M302">
            <v>2021</v>
          </cell>
        </row>
        <row r="303">
          <cell r="E303" t="str">
            <v>Morgan Hill</v>
          </cell>
          <cell r="F303">
            <v>41640</v>
          </cell>
          <cell r="G303">
            <v>44865</v>
          </cell>
          <cell r="H303">
            <v>2014</v>
          </cell>
          <cell r="I303">
            <v>2022</v>
          </cell>
          <cell r="J303">
            <v>42035</v>
          </cell>
          <cell r="K303">
            <v>44957</v>
          </cell>
          <cell r="L303">
            <v>2015</v>
          </cell>
          <cell r="M303">
            <v>2023</v>
          </cell>
        </row>
        <row r="304">
          <cell r="E304" t="str">
            <v>Morro Bay</v>
          </cell>
          <cell r="F304">
            <v>41640</v>
          </cell>
          <cell r="G304">
            <v>43646</v>
          </cell>
          <cell r="H304">
            <v>2014</v>
          </cell>
          <cell r="I304">
            <v>2019</v>
          </cell>
          <cell r="J304">
            <v>41820</v>
          </cell>
          <cell r="K304">
            <v>43646</v>
          </cell>
          <cell r="L304">
            <v>2014</v>
          </cell>
          <cell r="M304">
            <v>2019</v>
          </cell>
        </row>
        <row r="305">
          <cell r="E305" t="str">
            <v>Mount Shasta</v>
          </cell>
          <cell r="F305">
            <v>41640</v>
          </cell>
          <cell r="G305">
            <v>43646</v>
          </cell>
          <cell r="H305">
            <v>2014</v>
          </cell>
          <cell r="I305">
            <v>2019</v>
          </cell>
          <cell r="J305">
            <v>41820</v>
          </cell>
          <cell r="K305">
            <v>43646</v>
          </cell>
          <cell r="L305">
            <v>2014</v>
          </cell>
          <cell r="M305">
            <v>2019</v>
          </cell>
        </row>
        <row r="306">
          <cell r="E306" t="str">
            <v>Mountain View</v>
          </cell>
          <cell r="F306">
            <v>41640</v>
          </cell>
          <cell r="G306">
            <v>44865</v>
          </cell>
          <cell r="H306">
            <v>2014</v>
          </cell>
          <cell r="I306">
            <v>2022</v>
          </cell>
          <cell r="J306">
            <v>42035</v>
          </cell>
          <cell r="K306">
            <v>44957</v>
          </cell>
          <cell r="L306">
            <v>2015</v>
          </cell>
          <cell r="M306">
            <v>2023</v>
          </cell>
        </row>
        <row r="307">
          <cell r="E307" t="str">
            <v>Murrieta</v>
          </cell>
          <cell r="F307">
            <v>41640</v>
          </cell>
          <cell r="G307">
            <v>44500</v>
          </cell>
          <cell r="H307">
            <v>2014</v>
          </cell>
          <cell r="I307">
            <v>2021</v>
          </cell>
          <cell r="J307">
            <v>41562</v>
          </cell>
          <cell r="K307">
            <v>44484</v>
          </cell>
          <cell r="L307">
            <v>2013</v>
          </cell>
          <cell r="M307">
            <v>2021</v>
          </cell>
        </row>
        <row r="308">
          <cell r="E308" t="str">
            <v>Napa</v>
          </cell>
          <cell r="F308">
            <v>41640</v>
          </cell>
          <cell r="G308">
            <v>44865</v>
          </cell>
          <cell r="H308">
            <v>2014</v>
          </cell>
          <cell r="I308">
            <v>2022</v>
          </cell>
          <cell r="J308">
            <v>42035</v>
          </cell>
          <cell r="K308">
            <v>44957</v>
          </cell>
          <cell r="L308">
            <v>2015</v>
          </cell>
          <cell r="M308">
            <v>2023</v>
          </cell>
        </row>
        <row r="309">
          <cell r="E309" t="str">
            <v>Napa County - Unincorporated</v>
          </cell>
          <cell r="F309">
            <v>41640</v>
          </cell>
          <cell r="G309">
            <v>44865</v>
          </cell>
          <cell r="H309">
            <v>2014</v>
          </cell>
          <cell r="I309">
            <v>2022</v>
          </cell>
          <cell r="J309">
            <v>42035</v>
          </cell>
          <cell r="K309">
            <v>44957</v>
          </cell>
          <cell r="L309">
            <v>2015</v>
          </cell>
          <cell r="M309">
            <v>2023</v>
          </cell>
        </row>
        <row r="310">
          <cell r="E310" t="str">
            <v>National City</v>
          </cell>
          <cell r="F310">
            <v>40179</v>
          </cell>
          <cell r="G310">
            <v>44196</v>
          </cell>
          <cell r="H310">
            <v>2010</v>
          </cell>
          <cell r="I310">
            <v>2020</v>
          </cell>
          <cell r="J310">
            <v>41394</v>
          </cell>
          <cell r="K310">
            <v>44316</v>
          </cell>
          <cell r="L310">
            <v>2013</v>
          </cell>
          <cell r="M310">
            <v>2021</v>
          </cell>
        </row>
        <row r="311">
          <cell r="E311" t="str">
            <v>Needles</v>
          </cell>
          <cell r="F311">
            <v>41640</v>
          </cell>
          <cell r="G311">
            <v>44500</v>
          </cell>
          <cell r="H311">
            <v>2014</v>
          </cell>
          <cell r="I311">
            <v>2021</v>
          </cell>
          <cell r="J311">
            <v>41562</v>
          </cell>
          <cell r="K311">
            <v>44484</v>
          </cell>
          <cell r="L311">
            <v>2013</v>
          </cell>
          <cell r="M311">
            <v>2021</v>
          </cell>
        </row>
        <row r="312">
          <cell r="E312" t="str">
            <v>Nevada City</v>
          </cell>
          <cell r="F312">
            <v>41640</v>
          </cell>
          <cell r="G312">
            <v>43646</v>
          </cell>
          <cell r="H312">
            <v>2014</v>
          </cell>
          <cell r="I312">
            <v>2019</v>
          </cell>
          <cell r="J312">
            <v>41820</v>
          </cell>
          <cell r="K312">
            <v>43646</v>
          </cell>
          <cell r="L312">
            <v>2014</v>
          </cell>
          <cell r="M312">
            <v>2019</v>
          </cell>
        </row>
        <row r="313">
          <cell r="E313" t="str">
            <v>Nevada County - Unincorporated</v>
          </cell>
          <cell r="F313">
            <v>41640</v>
          </cell>
          <cell r="G313">
            <v>43646</v>
          </cell>
          <cell r="H313">
            <v>2014</v>
          </cell>
          <cell r="I313">
            <v>2019</v>
          </cell>
          <cell r="J313">
            <v>41820</v>
          </cell>
          <cell r="K313">
            <v>43646</v>
          </cell>
          <cell r="L313">
            <v>2014</v>
          </cell>
          <cell r="M313">
            <v>2019</v>
          </cell>
        </row>
        <row r="314">
          <cell r="E314" t="str">
            <v>Newark</v>
          </cell>
          <cell r="F314">
            <v>41640</v>
          </cell>
          <cell r="G314">
            <v>44865</v>
          </cell>
          <cell r="H314">
            <v>2014</v>
          </cell>
          <cell r="I314">
            <v>2022</v>
          </cell>
          <cell r="J314">
            <v>42035</v>
          </cell>
          <cell r="K314">
            <v>44957</v>
          </cell>
          <cell r="L314">
            <v>2015</v>
          </cell>
          <cell r="M314">
            <v>2023</v>
          </cell>
        </row>
        <row r="315">
          <cell r="E315" t="str">
            <v>Newman</v>
          </cell>
          <cell r="F315">
            <v>41640</v>
          </cell>
          <cell r="G315">
            <v>45199</v>
          </cell>
          <cell r="H315">
            <v>2014</v>
          </cell>
          <cell r="I315">
            <v>2023</v>
          </cell>
          <cell r="J315">
            <v>42369</v>
          </cell>
          <cell r="K315">
            <v>45291</v>
          </cell>
          <cell r="L315">
            <v>2015</v>
          </cell>
          <cell r="M315">
            <v>2023</v>
          </cell>
        </row>
        <row r="316">
          <cell r="E316" t="str">
            <v>Newport Beach</v>
          </cell>
          <cell r="F316">
            <v>41640</v>
          </cell>
          <cell r="G316">
            <v>44500</v>
          </cell>
          <cell r="H316">
            <v>2014</v>
          </cell>
          <cell r="I316">
            <v>2021</v>
          </cell>
          <cell r="J316">
            <v>41562</v>
          </cell>
          <cell r="K316">
            <v>44484</v>
          </cell>
          <cell r="L316">
            <v>2013</v>
          </cell>
          <cell r="M316">
            <v>2021</v>
          </cell>
        </row>
        <row r="317">
          <cell r="E317" t="str">
            <v>Norco</v>
          </cell>
          <cell r="F317">
            <v>41640</v>
          </cell>
          <cell r="G317">
            <v>44500</v>
          </cell>
          <cell r="H317">
            <v>2014</v>
          </cell>
          <cell r="I317">
            <v>2021</v>
          </cell>
          <cell r="J317">
            <v>41562</v>
          </cell>
          <cell r="K317">
            <v>44484</v>
          </cell>
          <cell r="L317">
            <v>2013</v>
          </cell>
          <cell r="M317">
            <v>2021</v>
          </cell>
        </row>
        <row r="318">
          <cell r="E318" t="str">
            <v>Norwalk</v>
          </cell>
          <cell r="F318">
            <v>41640</v>
          </cell>
          <cell r="G318">
            <v>44500</v>
          </cell>
          <cell r="H318">
            <v>2014</v>
          </cell>
          <cell r="I318">
            <v>2021</v>
          </cell>
          <cell r="J318">
            <v>41562</v>
          </cell>
          <cell r="K318">
            <v>44484</v>
          </cell>
          <cell r="L318">
            <v>2013</v>
          </cell>
          <cell r="M318">
            <v>2021</v>
          </cell>
        </row>
        <row r="319">
          <cell r="E319" t="str">
            <v>Novato</v>
          </cell>
          <cell r="F319">
            <v>41640</v>
          </cell>
          <cell r="G319">
            <v>44865</v>
          </cell>
          <cell r="H319">
            <v>2014</v>
          </cell>
          <cell r="I319">
            <v>2022</v>
          </cell>
          <cell r="J319">
            <v>42035</v>
          </cell>
          <cell r="K319">
            <v>44957</v>
          </cell>
          <cell r="L319">
            <v>2015</v>
          </cell>
          <cell r="M319">
            <v>2023</v>
          </cell>
        </row>
        <row r="320">
          <cell r="E320" t="str">
            <v>Oakdale</v>
          </cell>
          <cell r="F320">
            <v>41640</v>
          </cell>
          <cell r="G320">
            <v>45199</v>
          </cell>
          <cell r="H320">
            <v>2014</v>
          </cell>
          <cell r="I320">
            <v>2023</v>
          </cell>
          <cell r="J320">
            <v>42369</v>
          </cell>
          <cell r="K320">
            <v>45291</v>
          </cell>
          <cell r="L320">
            <v>2015</v>
          </cell>
          <cell r="M320">
            <v>2023</v>
          </cell>
        </row>
        <row r="321">
          <cell r="E321" t="str">
            <v>Oakland</v>
          </cell>
          <cell r="F321">
            <v>41640</v>
          </cell>
          <cell r="G321">
            <v>44865</v>
          </cell>
          <cell r="H321">
            <v>2014</v>
          </cell>
          <cell r="I321">
            <v>2022</v>
          </cell>
          <cell r="J321">
            <v>42035</v>
          </cell>
          <cell r="K321">
            <v>44957</v>
          </cell>
          <cell r="L321">
            <v>2015</v>
          </cell>
          <cell r="M321">
            <v>2023</v>
          </cell>
        </row>
        <row r="322">
          <cell r="E322" t="str">
            <v>Oakley</v>
          </cell>
          <cell r="F322">
            <v>41640</v>
          </cell>
          <cell r="G322">
            <v>44865</v>
          </cell>
          <cell r="H322">
            <v>2014</v>
          </cell>
          <cell r="I322">
            <v>2022</v>
          </cell>
          <cell r="J322">
            <v>42035</v>
          </cell>
          <cell r="K322">
            <v>44957</v>
          </cell>
          <cell r="L322">
            <v>2015</v>
          </cell>
          <cell r="M322">
            <v>2023</v>
          </cell>
        </row>
        <row r="323">
          <cell r="E323" t="str">
            <v>Oceanside</v>
          </cell>
          <cell r="F323">
            <v>40179</v>
          </cell>
          <cell r="G323">
            <v>44196</v>
          </cell>
          <cell r="H323">
            <v>2010</v>
          </cell>
          <cell r="I323">
            <v>2020</v>
          </cell>
          <cell r="J323">
            <v>41394</v>
          </cell>
          <cell r="K323">
            <v>44316</v>
          </cell>
          <cell r="L323">
            <v>2013</v>
          </cell>
          <cell r="M323">
            <v>2021</v>
          </cell>
        </row>
        <row r="324">
          <cell r="E324" t="str">
            <v>Ojai</v>
          </cell>
          <cell r="F324">
            <v>41640</v>
          </cell>
          <cell r="G324">
            <v>44500</v>
          </cell>
          <cell r="H324">
            <v>2014</v>
          </cell>
          <cell r="I324">
            <v>2021</v>
          </cell>
          <cell r="J324">
            <v>41562</v>
          </cell>
          <cell r="K324">
            <v>44484</v>
          </cell>
          <cell r="L324">
            <v>2013</v>
          </cell>
          <cell r="M324">
            <v>2021</v>
          </cell>
        </row>
        <row r="325">
          <cell r="E325" t="str">
            <v>Ontario</v>
          </cell>
          <cell r="F325">
            <v>41640</v>
          </cell>
          <cell r="G325">
            <v>44500</v>
          </cell>
          <cell r="H325">
            <v>2014</v>
          </cell>
          <cell r="I325">
            <v>2021</v>
          </cell>
          <cell r="J325">
            <v>41562</v>
          </cell>
          <cell r="K325">
            <v>44484</v>
          </cell>
          <cell r="L325">
            <v>2013</v>
          </cell>
          <cell r="M325">
            <v>2021</v>
          </cell>
        </row>
        <row r="326">
          <cell r="E326" t="str">
            <v>Orange</v>
          </cell>
          <cell r="F326">
            <v>41640</v>
          </cell>
          <cell r="G326">
            <v>44500</v>
          </cell>
          <cell r="H326">
            <v>2014</v>
          </cell>
          <cell r="I326">
            <v>2021</v>
          </cell>
          <cell r="J326">
            <v>41562</v>
          </cell>
          <cell r="K326">
            <v>44484</v>
          </cell>
          <cell r="L326">
            <v>2013</v>
          </cell>
          <cell r="M326">
            <v>2021</v>
          </cell>
        </row>
        <row r="327">
          <cell r="E327" t="str">
            <v>Orange County - Unincorporated</v>
          </cell>
          <cell r="F327">
            <v>41640</v>
          </cell>
          <cell r="G327">
            <v>44500</v>
          </cell>
          <cell r="H327">
            <v>2014</v>
          </cell>
          <cell r="I327">
            <v>2021</v>
          </cell>
          <cell r="J327">
            <v>41562</v>
          </cell>
          <cell r="K327">
            <v>44484</v>
          </cell>
          <cell r="L327">
            <v>2013</v>
          </cell>
          <cell r="M327">
            <v>2021</v>
          </cell>
        </row>
        <row r="328">
          <cell r="E328" t="str">
            <v>Orange Cove</v>
          </cell>
          <cell r="F328">
            <v>41275</v>
          </cell>
          <cell r="G328">
            <v>45291</v>
          </cell>
          <cell r="H328">
            <v>2013</v>
          </cell>
          <cell r="I328">
            <v>2023</v>
          </cell>
          <cell r="J328">
            <v>42369</v>
          </cell>
          <cell r="K328">
            <v>45291</v>
          </cell>
          <cell r="L328">
            <v>2015</v>
          </cell>
          <cell r="M328">
            <v>2023</v>
          </cell>
        </row>
        <row r="329">
          <cell r="E329" t="str">
            <v>Orinda</v>
          </cell>
          <cell r="F329">
            <v>41640</v>
          </cell>
          <cell r="G329">
            <v>44865</v>
          </cell>
          <cell r="H329">
            <v>2014</v>
          </cell>
          <cell r="I329">
            <v>2022</v>
          </cell>
          <cell r="J329">
            <v>42035</v>
          </cell>
          <cell r="K329">
            <v>44957</v>
          </cell>
          <cell r="L329">
            <v>2015</v>
          </cell>
          <cell r="M329">
            <v>2023</v>
          </cell>
        </row>
        <row r="330">
          <cell r="E330" t="str">
            <v>Orland</v>
          </cell>
          <cell r="F330">
            <v>41640</v>
          </cell>
          <cell r="G330">
            <v>43646</v>
          </cell>
          <cell r="H330">
            <v>2014</v>
          </cell>
          <cell r="I330">
            <v>2019</v>
          </cell>
          <cell r="J330">
            <v>41820</v>
          </cell>
          <cell r="K330">
            <v>43646</v>
          </cell>
          <cell r="L330">
            <v>2014</v>
          </cell>
          <cell r="M330">
            <v>2019</v>
          </cell>
        </row>
        <row r="331">
          <cell r="E331" t="str">
            <v>Oroville</v>
          </cell>
          <cell r="F331">
            <v>41640</v>
          </cell>
          <cell r="G331">
            <v>44727</v>
          </cell>
          <cell r="H331">
            <v>2014</v>
          </cell>
          <cell r="I331">
            <v>2022</v>
          </cell>
          <cell r="J331">
            <v>41805</v>
          </cell>
          <cell r="K331">
            <v>44727</v>
          </cell>
          <cell r="L331">
            <v>2014</v>
          </cell>
          <cell r="M331">
            <v>2022</v>
          </cell>
        </row>
        <row r="332">
          <cell r="E332" t="str">
            <v>Oxnard</v>
          </cell>
          <cell r="F332">
            <v>41640</v>
          </cell>
          <cell r="G332">
            <v>44500</v>
          </cell>
          <cell r="H332">
            <v>2014</v>
          </cell>
          <cell r="I332">
            <v>2021</v>
          </cell>
          <cell r="J332">
            <v>41562</v>
          </cell>
          <cell r="K332">
            <v>44484</v>
          </cell>
          <cell r="L332">
            <v>2013</v>
          </cell>
          <cell r="M332">
            <v>2021</v>
          </cell>
        </row>
        <row r="333">
          <cell r="E333" t="str">
            <v>Pacific Grove</v>
          </cell>
          <cell r="F333">
            <v>41640</v>
          </cell>
          <cell r="G333">
            <v>45291</v>
          </cell>
          <cell r="H333">
            <v>2014</v>
          </cell>
          <cell r="I333">
            <v>2023</v>
          </cell>
          <cell r="J333">
            <v>42369</v>
          </cell>
          <cell r="K333">
            <v>45291</v>
          </cell>
          <cell r="L333">
            <v>2015</v>
          </cell>
          <cell r="M333">
            <v>2023</v>
          </cell>
        </row>
        <row r="334">
          <cell r="E334" t="str">
            <v>Pacifica</v>
          </cell>
          <cell r="F334">
            <v>41640</v>
          </cell>
          <cell r="G334">
            <v>44865</v>
          </cell>
          <cell r="H334">
            <v>2014</v>
          </cell>
          <cell r="I334">
            <v>2022</v>
          </cell>
          <cell r="J334">
            <v>42035</v>
          </cell>
          <cell r="K334">
            <v>44957</v>
          </cell>
          <cell r="L334">
            <v>2015</v>
          </cell>
          <cell r="M334">
            <v>2023</v>
          </cell>
        </row>
        <row r="335">
          <cell r="E335" t="str">
            <v>Palm Desert</v>
          </cell>
          <cell r="F335">
            <v>41640</v>
          </cell>
          <cell r="G335">
            <v>44500</v>
          </cell>
          <cell r="H335">
            <v>2014</v>
          </cell>
          <cell r="I335">
            <v>2021</v>
          </cell>
          <cell r="J335">
            <v>41562</v>
          </cell>
          <cell r="K335">
            <v>44484</v>
          </cell>
          <cell r="L335">
            <v>2013</v>
          </cell>
          <cell r="M335">
            <v>2021</v>
          </cell>
        </row>
        <row r="336">
          <cell r="E336" t="str">
            <v>Palm Springs</v>
          </cell>
          <cell r="F336">
            <v>41640</v>
          </cell>
          <cell r="G336">
            <v>44500</v>
          </cell>
          <cell r="H336">
            <v>2014</v>
          </cell>
          <cell r="I336">
            <v>2021</v>
          </cell>
          <cell r="J336">
            <v>41562</v>
          </cell>
          <cell r="K336">
            <v>44484</v>
          </cell>
          <cell r="L336">
            <v>2013</v>
          </cell>
          <cell r="M336">
            <v>2021</v>
          </cell>
        </row>
        <row r="337">
          <cell r="E337" t="str">
            <v>Palmdale</v>
          </cell>
          <cell r="F337">
            <v>41640</v>
          </cell>
          <cell r="G337">
            <v>44500</v>
          </cell>
          <cell r="H337">
            <v>2014</v>
          </cell>
          <cell r="I337">
            <v>2021</v>
          </cell>
          <cell r="J337">
            <v>41562</v>
          </cell>
          <cell r="K337">
            <v>44484</v>
          </cell>
          <cell r="L337">
            <v>2013</v>
          </cell>
          <cell r="M337">
            <v>2021</v>
          </cell>
        </row>
        <row r="338">
          <cell r="E338" t="str">
            <v>Palo Alto</v>
          </cell>
          <cell r="F338">
            <v>41640</v>
          </cell>
          <cell r="G338">
            <v>44865</v>
          </cell>
          <cell r="H338">
            <v>2014</v>
          </cell>
          <cell r="I338">
            <v>2022</v>
          </cell>
          <cell r="J338">
            <v>42035</v>
          </cell>
          <cell r="K338">
            <v>44957</v>
          </cell>
          <cell r="L338">
            <v>2015</v>
          </cell>
          <cell r="M338">
            <v>2023</v>
          </cell>
        </row>
        <row r="339">
          <cell r="E339" t="str">
            <v>Palos Verdes Estates</v>
          </cell>
          <cell r="F339">
            <v>41640</v>
          </cell>
          <cell r="G339">
            <v>44500</v>
          </cell>
          <cell r="H339">
            <v>2014</v>
          </cell>
          <cell r="I339">
            <v>2021</v>
          </cell>
          <cell r="J339">
            <v>41562</v>
          </cell>
          <cell r="K339">
            <v>44484</v>
          </cell>
          <cell r="L339">
            <v>2013</v>
          </cell>
          <cell r="M339">
            <v>2021</v>
          </cell>
        </row>
        <row r="340">
          <cell r="E340" t="str">
            <v>Paradise</v>
          </cell>
          <cell r="F340">
            <v>41640</v>
          </cell>
          <cell r="G340">
            <v>44727</v>
          </cell>
          <cell r="H340">
            <v>2014</v>
          </cell>
          <cell r="I340">
            <v>2022</v>
          </cell>
          <cell r="J340">
            <v>41805</v>
          </cell>
          <cell r="K340">
            <v>44727</v>
          </cell>
          <cell r="L340">
            <v>2014</v>
          </cell>
          <cell r="M340">
            <v>2022</v>
          </cell>
        </row>
        <row r="341">
          <cell r="E341" t="str">
            <v>Paramount</v>
          </cell>
          <cell r="F341">
            <v>41640</v>
          </cell>
          <cell r="G341">
            <v>44500</v>
          </cell>
          <cell r="H341">
            <v>2014</v>
          </cell>
          <cell r="I341">
            <v>2021</v>
          </cell>
          <cell r="J341">
            <v>41562</v>
          </cell>
          <cell r="K341">
            <v>44484</v>
          </cell>
          <cell r="L341">
            <v>2013</v>
          </cell>
          <cell r="M341">
            <v>2021</v>
          </cell>
        </row>
        <row r="342">
          <cell r="E342" t="str">
            <v>Parlier</v>
          </cell>
          <cell r="F342">
            <v>41275</v>
          </cell>
          <cell r="G342">
            <v>45291</v>
          </cell>
          <cell r="H342">
            <v>2013</v>
          </cell>
          <cell r="I342">
            <v>2023</v>
          </cell>
          <cell r="J342">
            <v>42369</v>
          </cell>
          <cell r="K342">
            <v>45291</v>
          </cell>
          <cell r="L342">
            <v>2015</v>
          </cell>
          <cell r="M342">
            <v>2023</v>
          </cell>
        </row>
        <row r="343">
          <cell r="E343" t="str">
            <v>Pasadena</v>
          </cell>
          <cell r="F343">
            <v>41640</v>
          </cell>
          <cell r="G343">
            <v>44500</v>
          </cell>
          <cell r="H343">
            <v>2014</v>
          </cell>
          <cell r="I343">
            <v>2021</v>
          </cell>
          <cell r="J343">
            <v>41562</v>
          </cell>
          <cell r="K343">
            <v>44484</v>
          </cell>
          <cell r="L343">
            <v>2013</v>
          </cell>
          <cell r="M343">
            <v>2021</v>
          </cell>
        </row>
        <row r="344">
          <cell r="E344" t="str">
            <v>Paso Robles</v>
          </cell>
          <cell r="F344">
            <v>41640</v>
          </cell>
          <cell r="G344">
            <v>43646</v>
          </cell>
          <cell r="H344">
            <v>2014</v>
          </cell>
          <cell r="I344">
            <v>2019</v>
          </cell>
          <cell r="J344">
            <v>41820</v>
          </cell>
          <cell r="K344">
            <v>43646</v>
          </cell>
          <cell r="L344">
            <v>2014</v>
          </cell>
          <cell r="M344">
            <v>2019</v>
          </cell>
        </row>
        <row r="345">
          <cell r="E345" t="str">
            <v>Patterson</v>
          </cell>
          <cell r="F345">
            <v>41640</v>
          </cell>
          <cell r="G345">
            <v>45199</v>
          </cell>
          <cell r="H345">
            <v>2014</v>
          </cell>
          <cell r="I345">
            <v>2023</v>
          </cell>
          <cell r="J345">
            <v>42369</v>
          </cell>
          <cell r="K345">
            <v>45291</v>
          </cell>
          <cell r="L345">
            <v>2015</v>
          </cell>
          <cell r="M345">
            <v>2023</v>
          </cell>
        </row>
        <row r="346">
          <cell r="E346" t="str">
            <v>Perris</v>
          </cell>
          <cell r="F346">
            <v>41640</v>
          </cell>
          <cell r="G346">
            <v>44500</v>
          </cell>
          <cell r="H346">
            <v>2014</v>
          </cell>
          <cell r="I346">
            <v>2021</v>
          </cell>
          <cell r="J346">
            <v>41562</v>
          </cell>
          <cell r="K346">
            <v>44484</v>
          </cell>
          <cell r="L346">
            <v>2013</v>
          </cell>
          <cell r="M346">
            <v>2021</v>
          </cell>
        </row>
        <row r="347">
          <cell r="E347" t="str">
            <v>Petaluma</v>
          </cell>
          <cell r="F347">
            <v>41640</v>
          </cell>
          <cell r="G347">
            <v>44865</v>
          </cell>
          <cell r="H347">
            <v>2014</v>
          </cell>
          <cell r="I347">
            <v>2022</v>
          </cell>
          <cell r="J347">
            <v>42035</v>
          </cell>
          <cell r="K347">
            <v>44957</v>
          </cell>
          <cell r="L347">
            <v>2015</v>
          </cell>
          <cell r="M347">
            <v>2023</v>
          </cell>
        </row>
        <row r="348">
          <cell r="E348" t="str">
            <v>Pico Rivera</v>
          </cell>
          <cell r="F348">
            <v>41640</v>
          </cell>
          <cell r="G348">
            <v>44500</v>
          </cell>
          <cell r="H348">
            <v>2014</v>
          </cell>
          <cell r="I348">
            <v>2021</v>
          </cell>
          <cell r="J348">
            <v>41562</v>
          </cell>
          <cell r="K348">
            <v>44484</v>
          </cell>
          <cell r="L348">
            <v>2013</v>
          </cell>
          <cell r="M348">
            <v>2021</v>
          </cell>
        </row>
        <row r="349">
          <cell r="E349" t="str">
            <v>Piedmont</v>
          </cell>
          <cell r="F349">
            <v>41640</v>
          </cell>
          <cell r="G349">
            <v>44865</v>
          </cell>
          <cell r="H349">
            <v>2014</v>
          </cell>
          <cell r="I349">
            <v>2022</v>
          </cell>
          <cell r="J349">
            <v>42035</v>
          </cell>
          <cell r="K349">
            <v>44957</v>
          </cell>
          <cell r="L349">
            <v>2015</v>
          </cell>
          <cell r="M349">
            <v>2023</v>
          </cell>
        </row>
        <row r="350">
          <cell r="E350" t="str">
            <v>Pinole</v>
          </cell>
          <cell r="F350">
            <v>41640</v>
          </cell>
          <cell r="G350">
            <v>44865</v>
          </cell>
          <cell r="H350">
            <v>2014</v>
          </cell>
          <cell r="I350">
            <v>2022</v>
          </cell>
          <cell r="J350">
            <v>42035</v>
          </cell>
          <cell r="K350">
            <v>44957</v>
          </cell>
          <cell r="L350">
            <v>2015</v>
          </cell>
          <cell r="M350">
            <v>2023</v>
          </cell>
        </row>
        <row r="351">
          <cell r="E351" t="str">
            <v>Pismo Beach</v>
          </cell>
          <cell r="F351">
            <v>41640</v>
          </cell>
          <cell r="G351">
            <v>43646</v>
          </cell>
          <cell r="H351">
            <v>2014</v>
          </cell>
          <cell r="I351">
            <v>2019</v>
          </cell>
          <cell r="J351">
            <v>41820</v>
          </cell>
          <cell r="K351">
            <v>43646</v>
          </cell>
          <cell r="L351">
            <v>2014</v>
          </cell>
          <cell r="M351">
            <v>2019</v>
          </cell>
        </row>
        <row r="352">
          <cell r="E352" t="str">
            <v>Pittsburg</v>
          </cell>
          <cell r="F352">
            <v>41640</v>
          </cell>
          <cell r="G352">
            <v>44865</v>
          </cell>
          <cell r="H352">
            <v>2014</v>
          </cell>
          <cell r="I352">
            <v>2022</v>
          </cell>
          <cell r="J352">
            <v>42035</v>
          </cell>
          <cell r="K352">
            <v>44957</v>
          </cell>
          <cell r="L352">
            <v>2015</v>
          </cell>
          <cell r="M352">
            <v>2023</v>
          </cell>
        </row>
        <row r="353">
          <cell r="E353" t="str">
            <v>Placentia</v>
          </cell>
          <cell r="F353">
            <v>41640</v>
          </cell>
          <cell r="G353">
            <v>44500</v>
          </cell>
          <cell r="H353">
            <v>2014</v>
          </cell>
          <cell r="I353">
            <v>2021</v>
          </cell>
          <cell r="J353">
            <v>41562</v>
          </cell>
          <cell r="K353">
            <v>44484</v>
          </cell>
          <cell r="L353">
            <v>2013</v>
          </cell>
          <cell r="M353">
            <v>2021</v>
          </cell>
        </row>
        <row r="354">
          <cell r="E354" t="str">
            <v>Placer County - Unincorporated</v>
          </cell>
          <cell r="F354">
            <v>41275</v>
          </cell>
          <cell r="G354">
            <v>44500</v>
          </cell>
          <cell r="H354">
            <v>2013</v>
          </cell>
          <cell r="I354">
            <v>2021</v>
          </cell>
          <cell r="J354">
            <v>41578</v>
          </cell>
          <cell r="K354">
            <v>44500</v>
          </cell>
          <cell r="L354">
            <v>2013</v>
          </cell>
          <cell r="M354">
            <v>2021</v>
          </cell>
        </row>
        <row r="355">
          <cell r="E355" t="str">
            <v>Placerville</v>
          </cell>
          <cell r="F355">
            <v>41275</v>
          </cell>
          <cell r="G355">
            <v>44500</v>
          </cell>
          <cell r="H355">
            <v>2013</v>
          </cell>
          <cell r="I355">
            <v>2021</v>
          </cell>
          <cell r="J355">
            <v>41578</v>
          </cell>
          <cell r="K355">
            <v>44500</v>
          </cell>
          <cell r="L355">
            <v>2013</v>
          </cell>
          <cell r="M355">
            <v>2021</v>
          </cell>
        </row>
        <row r="356">
          <cell r="E356" t="str">
            <v>Pleasant Hill</v>
          </cell>
          <cell r="F356">
            <v>41640</v>
          </cell>
          <cell r="G356">
            <v>44865</v>
          </cell>
          <cell r="H356">
            <v>2014</v>
          </cell>
          <cell r="I356">
            <v>2022</v>
          </cell>
          <cell r="J356">
            <v>42035</v>
          </cell>
          <cell r="K356">
            <v>44957</v>
          </cell>
          <cell r="L356">
            <v>2015</v>
          </cell>
          <cell r="M356">
            <v>2023</v>
          </cell>
        </row>
        <row r="357">
          <cell r="E357" t="str">
            <v>Pleasanton</v>
          </cell>
          <cell r="F357">
            <v>41640</v>
          </cell>
          <cell r="G357">
            <v>44865</v>
          </cell>
          <cell r="H357">
            <v>2014</v>
          </cell>
          <cell r="I357">
            <v>2022</v>
          </cell>
          <cell r="J357">
            <v>42035</v>
          </cell>
          <cell r="K357">
            <v>44957</v>
          </cell>
          <cell r="L357">
            <v>2015</v>
          </cell>
          <cell r="M357">
            <v>2023</v>
          </cell>
        </row>
        <row r="358">
          <cell r="E358" t="str">
            <v>Plumas County - Unincorporated</v>
          </cell>
          <cell r="F358">
            <v>41640</v>
          </cell>
          <cell r="G358">
            <v>43646</v>
          </cell>
          <cell r="H358">
            <v>2014</v>
          </cell>
          <cell r="I358">
            <v>2019</v>
          </cell>
          <cell r="J358">
            <v>41820</v>
          </cell>
          <cell r="K358">
            <v>43646</v>
          </cell>
          <cell r="L358">
            <v>2014</v>
          </cell>
          <cell r="M358">
            <v>2019</v>
          </cell>
        </row>
        <row r="359">
          <cell r="E359" t="str">
            <v>Plymouth</v>
          </cell>
          <cell r="F359">
            <v>41640</v>
          </cell>
          <cell r="G359">
            <v>43646</v>
          </cell>
          <cell r="H359">
            <v>2014</v>
          </cell>
          <cell r="I359">
            <v>2019</v>
          </cell>
          <cell r="J359">
            <v>41820</v>
          </cell>
          <cell r="K359">
            <v>43646</v>
          </cell>
          <cell r="L359">
            <v>2014</v>
          </cell>
          <cell r="M359">
            <v>2019</v>
          </cell>
        </row>
        <row r="360">
          <cell r="E360" t="str">
            <v>Point Arena</v>
          </cell>
          <cell r="F360">
            <v>41640</v>
          </cell>
          <cell r="G360">
            <v>43646</v>
          </cell>
          <cell r="H360">
            <v>2014</v>
          </cell>
          <cell r="I360">
            <v>2019</v>
          </cell>
          <cell r="J360">
            <v>41820</v>
          </cell>
          <cell r="K360">
            <v>43646</v>
          </cell>
          <cell r="L360">
            <v>2014</v>
          </cell>
          <cell r="M360">
            <v>2019</v>
          </cell>
        </row>
        <row r="361">
          <cell r="E361" t="str">
            <v>Pomona</v>
          </cell>
          <cell r="F361">
            <v>41640</v>
          </cell>
          <cell r="G361">
            <v>44500</v>
          </cell>
          <cell r="H361">
            <v>2014</v>
          </cell>
          <cell r="I361">
            <v>2021</v>
          </cell>
          <cell r="J361">
            <v>41562</v>
          </cell>
          <cell r="K361">
            <v>44484</v>
          </cell>
          <cell r="L361">
            <v>2013</v>
          </cell>
          <cell r="M361">
            <v>2021</v>
          </cell>
        </row>
        <row r="362">
          <cell r="E362" t="str">
            <v>Port Hueneme</v>
          </cell>
          <cell r="F362">
            <v>41640</v>
          </cell>
          <cell r="G362">
            <v>44500</v>
          </cell>
          <cell r="H362">
            <v>2014</v>
          </cell>
          <cell r="I362">
            <v>2021</v>
          </cell>
          <cell r="J362">
            <v>41562</v>
          </cell>
          <cell r="K362">
            <v>44484</v>
          </cell>
          <cell r="L362">
            <v>2013</v>
          </cell>
          <cell r="M362">
            <v>2021</v>
          </cell>
        </row>
        <row r="363">
          <cell r="E363" t="str">
            <v>Porterville</v>
          </cell>
          <cell r="F363">
            <v>41640</v>
          </cell>
          <cell r="G363">
            <v>45199</v>
          </cell>
          <cell r="H363">
            <v>2014</v>
          </cell>
          <cell r="I363">
            <v>2023</v>
          </cell>
          <cell r="J363">
            <v>42369</v>
          </cell>
          <cell r="K363">
            <v>45291</v>
          </cell>
          <cell r="L363">
            <v>2015</v>
          </cell>
          <cell r="M363">
            <v>2023</v>
          </cell>
        </row>
        <row r="364">
          <cell r="E364" t="str">
            <v>Portola</v>
          </cell>
          <cell r="F364">
            <v>41640</v>
          </cell>
          <cell r="G364">
            <v>43646</v>
          </cell>
          <cell r="H364">
            <v>2014</v>
          </cell>
          <cell r="I364">
            <v>2019</v>
          </cell>
          <cell r="J364">
            <v>41820</v>
          </cell>
          <cell r="K364">
            <v>43646</v>
          </cell>
          <cell r="L364">
            <v>2014</v>
          </cell>
          <cell r="M364">
            <v>2019</v>
          </cell>
        </row>
        <row r="365">
          <cell r="E365" t="str">
            <v>Portola Valley</v>
          </cell>
          <cell r="F365">
            <v>41640</v>
          </cell>
          <cell r="G365">
            <v>44865</v>
          </cell>
          <cell r="H365">
            <v>2014</v>
          </cell>
          <cell r="I365">
            <v>2022</v>
          </cell>
          <cell r="J365">
            <v>42035</v>
          </cell>
          <cell r="K365">
            <v>44957</v>
          </cell>
          <cell r="L365">
            <v>2015</v>
          </cell>
          <cell r="M365">
            <v>2023</v>
          </cell>
        </row>
        <row r="366">
          <cell r="E366" t="str">
            <v>Poway</v>
          </cell>
          <cell r="F366">
            <v>40179</v>
          </cell>
          <cell r="G366">
            <v>44196</v>
          </cell>
          <cell r="H366">
            <v>2010</v>
          </cell>
          <cell r="I366">
            <v>2020</v>
          </cell>
          <cell r="J366">
            <v>41394</v>
          </cell>
          <cell r="K366">
            <v>44316</v>
          </cell>
          <cell r="L366">
            <v>2013</v>
          </cell>
          <cell r="M366">
            <v>2021</v>
          </cell>
        </row>
        <row r="367">
          <cell r="E367" t="str">
            <v>Rancho Cordova</v>
          </cell>
          <cell r="F367">
            <v>41275</v>
          </cell>
          <cell r="G367">
            <v>44500</v>
          </cell>
          <cell r="H367">
            <v>2013</v>
          </cell>
          <cell r="I367">
            <v>2021</v>
          </cell>
          <cell r="J367">
            <v>41578</v>
          </cell>
          <cell r="K367">
            <v>44500</v>
          </cell>
          <cell r="L367">
            <v>2013</v>
          </cell>
          <cell r="M367">
            <v>2021</v>
          </cell>
        </row>
        <row r="368">
          <cell r="E368" t="str">
            <v>Rancho Cucamonga</v>
          </cell>
          <cell r="F368">
            <v>41640</v>
          </cell>
          <cell r="G368">
            <v>44500</v>
          </cell>
          <cell r="H368">
            <v>2014</v>
          </cell>
          <cell r="I368">
            <v>2021</v>
          </cell>
          <cell r="J368">
            <v>41562</v>
          </cell>
          <cell r="K368">
            <v>44484</v>
          </cell>
          <cell r="L368">
            <v>2013</v>
          </cell>
          <cell r="M368">
            <v>2021</v>
          </cell>
        </row>
        <row r="369">
          <cell r="E369" t="str">
            <v>Rancho Mirage</v>
          </cell>
          <cell r="F369">
            <v>41640</v>
          </cell>
          <cell r="G369">
            <v>44500</v>
          </cell>
          <cell r="H369">
            <v>2014</v>
          </cell>
          <cell r="I369">
            <v>2021</v>
          </cell>
          <cell r="J369">
            <v>41562</v>
          </cell>
          <cell r="K369">
            <v>44484</v>
          </cell>
          <cell r="L369">
            <v>2013</v>
          </cell>
          <cell r="M369">
            <v>2021</v>
          </cell>
        </row>
        <row r="370">
          <cell r="E370" t="str">
            <v>Rancho Palos Verdes</v>
          </cell>
          <cell r="F370">
            <v>41640</v>
          </cell>
          <cell r="G370">
            <v>44500</v>
          </cell>
          <cell r="H370">
            <v>2014</v>
          </cell>
          <cell r="I370">
            <v>2021</v>
          </cell>
          <cell r="J370">
            <v>41562</v>
          </cell>
          <cell r="K370">
            <v>44484</v>
          </cell>
          <cell r="L370">
            <v>2013</v>
          </cell>
          <cell r="M370">
            <v>2021</v>
          </cell>
        </row>
        <row r="371">
          <cell r="E371" t="str">
            <v>Rancho Santa Margarita</v>
          </cell>
          <cell r="F371">
            <v>41640</v>
          </cell>
          <cell r="G371">
            <v>44500</v>
          </cell>
          <cell r="H371">
            <v>2014</v>
          </cell>
          <cell r="I371">
            <v>2021</v>
          </cell>
          <cell r="J371">
            <v>41562</v>
          </cell>
          <cell r="K371">
            <v>44484</v>
          </cell>
          <cell r="L371">
            <v>2013</v>
          </cell>
          <cell r="M371">
            <v>2021</v>
          </cell>
        </row>
        <row r="372">
          <cell r="E372" t="str">
            <v>Red Bluff</v>
          </cell>
          <cell r="F372">
            <v>41640</v>
          </cell>
          <cell r="G372">
            <v>43646</v>
          </cell>
          <cell r="H372">
            <v>2014</v>
          </cell>
          <cell r="I372">
            <v>2019</v>
          </cell>
          <cell r="J372">
            <v>41820</v>
          </cell>
          <cell r="K372">
            <v>43646</v>
          </cell>
          <cell r="L372">
            <v>2014</v>
          </cell>
          <cell r="M372">
            <v>2019</v>
          </cell>
        </row>
        <row r="373">
          <cell r="E373" t="str">
            <v>Redding</v>
          </cell>
          <cell r="F373">
            <v>41640</v>
          </cell>
          <cell r="G373">
            <v>43646</v>
          </cell>
          <cell r="H373">
            <v>2014</v>
          </cell>
          <cell r="I373">
            <v>2019</v>
          </cell>
          <cell r="J373">
            <v>41820</v>
          </cell>
          <cell r="K373">
            <v>43646</v>
          </cell>
          <cell r="L373">
            <v>2014</v>
          </cell>
          <cell r="M373">
            <v>2019</v>
          </cell>
        </row>
        <row r="374">
          <cell r="E374" t="str">
            <v>Redlands</v>
          </cell>
          <cell r="F374">
            <v>41640</v>
          </cell>
          <cell r="G374">
            <v>44500</v>
          </cell>
          <cell r="H374">
            <v>2014</v>
          </cell>
          <cell r="I374">
            <v>2021</v>
          </cell>
          <cell r="J374">
            <v>41562</v>
          </cell>
          <cell r="K374">
            <v>44484</v>
          </cell>
          <cell r="L374">
            <v>2013</v>
          </cell>
          <cell r="M374">
            <v>2021</v>
          </cell>
        </row>
        <row r="375">
          <cell r="E375" t="str">
            <v>Redondo Beach</v>
          </cell>
          <cell r="F375">
            <v>41640</v>
          </cell>
          <cell r="G375">
            <v>44500</v>
          </cell>
          <cell r="H375">
            <v>2014</v>
          </cell>
          <cell r="I375">
            <v>2021</v>
          </cell>
          <cell r="J375">
            <v>41562</v>
          </cell>
          <cell r="K375">
            <v>44484</v>
          </cell>
          <cell r="L375">
            <v>2013</v>
          </cell>
          <cell r="M375">
            <v>2021</v>
          </cell>
        </row>
        <row r="376">
          <cell r="E376" t="str">
            <v>Redwood City</v>
          </cell>
          <cell r="F376">
            <v>41640</v>
          </cell>
          <cell r="G376">
            <v>44865</v>
          </cell>
          <cell r="H376">
            <v>2014</v>
          </cell>
          <cell r="I376">
            <v>2022</v>
          </cell>
          <cell r="J376">
            <v>42035</v>
          </cell>
          <cell r="K376">
            <v>44957</v>
          </cell>
          <cell r="L376">
            <v>2015</v>
          </cell>
          <cell r="M376">
            <v>2023</v>
          </cell>
        </row>
        <row r="377">
          <cell r="E377" t="str">
            <v>Reedley</v>
          </cell>
          <cell r="F377">
            <v>41275</v>
          </cell>
          <cell r="G377">
            <v>45291</v>
          </cell>
          <cell r="H377">
            <v>2013</v>
          </cell>
          <cell r="I377">
            <v>2023</v>
          </cell>
          <cell r="J377">
            <v>42369</v>
          </cell>
          <cell r="K377">
            <v>45291</v>
          </cell>
          <cell r="L377">
            <v>2015</v>
          </cell>
          <cell r="M377">
            <v>2023</v>
          </cell>
        </row>
        <row r="378">
          <cell r="E378" t="str">
            <v>Rialto</v>
          </cell>
          <cell r="F378">
            <v>41640</v>
          </cell>
          <cell r="G378">
            <v>44500</v>
          </cell>
          <cell r="H378">
            <v>2014</v>
          </cell>
          <cell r="I378">
            <v>2021</v>
          </cell>
          <cell r="J378">
            <v>41562</v>
          </cell>
          <cell r="K378">
            <v>44484</v>
          </cell>
          <cell r="L378">
            <v>2013</v>
          </cell>
          <cell r="M378">
            <v>2021</v>
          </cell>
        </row>
        <row r="379">
          <cell r="E379" t="str">
            <v>Richmond</v>
          </cell>
          <cell r="F379">
            <v>41640</v>
          </cell>
          <cell r="G379">
            <v>44865</v>
          </cell>
          <cell r="H379">
            <v>2014</v>
          </cell>
          <cell r="I379">
            <v>2022</v>
          </cell>
          <cell r="J379">
            <v>42035</v>
          </cell>
          <cell r="K379">
            <v>44957</v>
          </cell>
          <cell r="L379">
            <v>2015</v>
          </cell>
          <cell r="M379">
            <v>2023</v>
          </cell>
        </row>
        <row r="380">
          <cell r="E380" t="str">
            <v>Ridgecrest</v>
          </cell>
          <cell r="F380">
            <v>41275</v>
          </cell>
          <cell r="G380">
            <v>45291</v>
          </cell>
          <cell r="H380">
            <v>2013</v>
          </cell>
          <cell r="I380">
            <v>2023</v>
          </cell>
          <cell r="J380">
            <v>42369</v>
          </cell>
          <cell r="K380">
            <v>45291</v>
          </cell>
          <cell r="L380">
            <v>2015</v>
          </cell>
          <cell r="M380">
            <v>2023</v>
          </cell>
        </row>
        <row r="381">
          <cell r="E381" t="str">
            <v>Rio Dell</v>
          </cell>
          <cell r="F381">
            <v>41640</v>
          </cell>
          <cell r="G381">
            <v>43646</v>
          </cell>
          <cell r="H381">
            <v>2014</v>
          </cell>
          <cell r="I381">
            <v>2019</v>
          </cell>
          <cell r="J381">
            <v>41820</v>
          </cell>
          <cell r="K381">
            <v>43646</v>
          </cell>
          <cell r="L381">
            <v>2014</v>
          </cell>
          <cell r="M381">
            <v>2019</v>
          </cell>
        </row>
        <row r="382">
          <cell r="E382" t="str">
            <v>Rio Vista</v>
          </cell>
          <cell r="F382">
            <v>41640</v>
          </cell>
          <cell r="G382">
            <v>44865</v>
          </cell>
          <cell r="H382">
            <v>2014</v>
          </cell>
          <cell r="I382">
            <v>2022</v>
          </cell>
          <cell r="J382">
            <v>42035</v>
          </cell>
          <cell r="K382">
            <v>44957</v>
          </cell>
          <cell r="L382">
            <v>2015</v>
          </cell>
          <cell r="M382">
            <v>2023</v>
          </cell>
        </row>
        <row r="383">
          <cell r="E383" t="str">
            <v>Ripon</v>
          </cell>
          <cell r="F383">
            <v>41640</v>
          </cell>
          <cell r="G383">
            <v>45291</v>
          </cell>
          <cell r="H383">
            <v>2014</v>
          </cell>
          <cell r="I383">
            <v>2023</v>
          </cell>
          <cell r="J383">
            <v>42369</v>
          </cell>
          <cell r="K383">
            <v>45291</v>
          </cell>
          <cell r="L383">
            <v>2015</v>
          </cell>
          <cell r="M383">
            <v>2023</v>
          </cell>
        </row>
        <row r="384">
          <cell r="E384" t="str">
            <v>Riverbank</v>
          </cell>
          <cell r="F384">
            <v>41640</v>
          </cell>
          <cell r="G384">
            <v>45199</v>
          </cell>
          <cell r="H384">
            <v>2014</v>
          </cell>
          <cell r="I384">
            <v>2023</v>
          </cell>
          <cell r="J384">
            <v>42369</v>
          </cell>
          <cell r="K384">
            <v>45291</v>
          </cell>
          <cell r="L384">
            <v>2015</v>
          </cell>
          <cell r="M384">
            <v>2023</v>
          </cell>
        </row>
        <row r="385">
          <cell r="E385" t="str">
            <v>Riverside</v>
          </cell>
          <cell r="F385">
            <v>41640</v>
          </cell>
          <cell r="G385">
            <v>44500</v>
          </cell>
          <cell r="H385">
            <v>2014</v>
          </cell>
          <cell r="I385">
            <v>2021</v>
          </cell>
          <cell r="J385">
            <v>41562</v>
          </cell>
          <cell r="K385">
            <v>44484</v>
          </cell>
          <cell r="L385">
            <v>2013</v>
          </cell>
          <cell r="M385">
            <v>2021</v>
          </cell>
        </row>
        <row r="386">
          <cell r="E386" t="str">
            <v>Riverside County - Unincorporated</v>
          </cell>
          <cell r="F386">
            <v>41640</v>
          </cell>
          <cell r="G386">
            <v>44500</v>
          </cell>
          <cell r="H386">
            <v>2014</v>
          </cell>
          <cell r="I386">
            <v>2021</v>
          </cell>
          <cell r="J386">
            <v>41562</v>
          </cell>
          <cell r="K386">
            <v>44484</v>
          </cell>
          <cell r="L386">
            <v>2013</v>
          </cell>
          <cell r="M386">
            <v>2021</v>
          </cell>
        </row>
        <row r="387">
          <cell r="E387" t="str">
            <v>Rocklin</v>
          </cell>
          <cell r="F387">
            <v>41275</v>
          </cell>
          <cell r="G387">
            <v>44500</v>
          </cell>
          <cell r="H387">
            <v>2013</v>
          </cell>
          <cell r="I387">
            <v>2021</v>
          </cell>
          <cell r="J387">
            <v>41578</v>
          </cell>
          <cell r="K387">
            <v>44500</v>
          </cell>
          <cell r="L387">
            <v>2013</v>
          </cell>
          <cell r="M387">
            <v>2021</v>
          </cell>
        </row>
        <row r="388">
          <cell r="E388" t="str">
            <v>Rohnert Park</v>
          </cell>
          <cell r="F388">
            <v>41640</v>
          </cell>
          <cell r="G388">
            <v>44865</v>
          </cell>
          <cell r="H388">
            <v>2014</v>
          </cell>
          <cell r="I388">
            <v>2022</v>
          </cell>
          <cell r="J388">
            <v>42035</v>
          </cell>
          <cell r="K388">
            <v>44957</v>
          </cell>
          <cell r="L388">
            <v>2015</v>
          </cell>
          <cell r="M388">
            <v>2023</v>
          </cell>
        </row>
        <row r="389">
          <cell r="E389" t="str">
            <v>Rolling Hills</v>
          </cell>
          <cell r="F389">
            <v>41640</v>
          </cell>
          <cell r="G389">
            <v>44500</v>
          </cell>
          <cell r="H389">
            <v>2014</v>
          </cell>
          <cell r="I389">
            <v>2021</v>
          </cell>
          <cell r="J389">
            <v>41562</v>
          </cell>
          <cell r="K389">
            <v>44484</v>
          </cell>
          <cell r="L389">
            <v>2013</v>
          </cell>
          <cell r="M389">
            <v>2021</v>
          </cell>
        </row>
        <row r="390">
          <cell r="E390" t="str">
            <v>Rolling Hills Estates</v>
          </cell>
          <cell r="F390">
            <v>41640</v>
          </cell>
          <cell r="G390">
            <v>44500</v>
          </cell>
          <cell r="H390">
            <v>2014</v>
          </cell>
          <cell r="I390">
            <v>2021</v>
          </cell>
          <cell r="J390">
            <v>41562</v>
          </cell>
          <cell r="K390">
            <v>44484</v>
          </cell>
          <cell r="L390">
            <v>2013</v>
          </cell>
          <cell r="M390">
            <v>2021</v>
          </cell>
        </row>
        <row r="391">
          <cell r="E391" t="str">
            <v>Rosemead</v>
          </cell>
          <cell r="F391">
            <v>41640</v>
          </cell>
          <cell r="G391">
            <v>44500</v>
          </cell>
          <cell r="H391">
            <v>2014</v>
          </cell>
          <cell r="I391">
            <v>2021</v>
          </cell>
          <cell r="J391">
            <v>41562</v>
          </cell>
          <cell r="K391">
            <v>44484</v>
          </cell>
          <cell r="L391">
            <v>2013</v>
          </cell>
          <cell r="M391">
            <v>2021</v>
          </cell>
        </row>
        <row r="392">
          <cell r="E392" t="str">
            <v>Roseville</v>
          </cell>
          <cell r="F392">
            <v>41275</v>
          </cell>
          <cell r="G392">
            <v>44500</v>
          </cell>
          <cell r="H392">
            <v>2013</v>
          </cell>
          <cell r="I392">
            <v>2021</v>
          </cell>
          <cell r="J392">
            <v>41578</v>
          </cell>
          <cell r="K392">
            <v>44500</v>
          </cell>
          <cell r="L392">
            <v>2013</v>
          </cell>
          <cell r="M392">
            <v>2021</v>
          </cell>
        </row>
        <row r="393">
          <cell r="E393" t="str">
            <v>Ross</v>
          </cell>
          <cell r="F393">
            <v>41640</v>
          </cell>
          <cell r="G393">
            <v>44865</v>
          </cell>
          <cell r="H393">
            <v>2014</v>
          </cell>
          <cell r="I393">
            <v>2022</v>
          </cell>
          <cell r="J393">
            <v>42035</v>
          </cell>
          <cell r="K393">
            <v>44957</v>
          </cell>
          <cell r="L393">
            <v>2015</v>
          </cell>
          <cell r="M393">
            <v>2023</v>
          </cell>
        </row>
        <row r="394">
          <cell r="E394" t="str">
            <v>Sacramento</v>
          </cell>
          <cell r="F394">
            <v>41275</v>
          </cell>
          <cell r="G394">
            <v>44500</v>
          </cell>
          <cell r="H394">
            <v>2013</v>
          </cell>
          <cell r="I394">
            <v>2021</v>
          </cell>
          <cell r="J394">
            <v>41578</v>
          </cell>
          <cell r="K394">
            <v>44500</v>
          </cell>
          <cell r="L394">
            <v>2013</v>
          </cell>
          <cell r="M394">
            <v>2021</v>
          </cell>
        </row>
        <row r="395">
          <cell r="E395" t="str">
            <v>Sacramento County - Unincorporated</v>
          </cell>
          <cell r="F395">
            <v>41275</v>
          </cell>
          <cell r="G395">
            <v>44500</v>
          </cell>
          <cell r="H395">
            <v>2013</v>
          </cell>
          <cell r="I395">
            <v>2021</v>
          </cell>
          <cell r="J395">
            <v>41578</v>
          </cell>
          <cell r="K395">
            <v>44500</v>
          </cell>
          <cell r="L395">
            <v>2013</v>
          </cell>
          <cell r="M395">
            <v>2021</v>
          </cell>
        </row>
        <row r="396">
          <cell r="E396" t="str">
            <v>Salinas</v>
          </cell>
          <cell r="F396">
            <v>41640</v>
          </cell>
          <cell r="G396">
            <v>45291</v>
          </cell>
          <cell r="H396">
            <v>2014</v>
          </cell>
          <cell r="I396">
            <v>2023</v>
          </cell>
          <cell r="J396">
            <v>42369</v>
          </cell>
          <cell r="K396">
            <v>45291</v>
          </cell>
          <cell r="L396">
            <v>2015</v>
          </cell>
          <cell r="M396">
            <v>2023</v>
          </cell>
        </row>
        <row r="397">
          <cell r="E397" t="str">
            <v>San Anselmo</v>
          </cell>
          <cell r="F397">
            <v>41640</v>
          </cell>
          <cell r="G397">
            <v>44865</v>
          </cell>
          <cell r="H397">
            <v>2014</v>
          </cell>
          <cell r="I397">
            <v>2022</v>
          </cell>
          <cell r="J397">
            <v>42035</v>
          </cell>
          <cell r="K397">
            <v>44957</v>
          </cell>
          <cell r="L397">
            <v>2015</v>
          </cell>
          <cell r="M397">
            <v>2023</v>
          </cell>
        </row>
        <row r="398">
          <cell r="E398" t="str">
            <v>San Benito County - Unincorporated</v>
          </cell>
          <cell r="F398">
            <v>41640</v>
          </cell>
          <cell r="G398">
            <v>45291</v>
          </cell>
          <cell r="H398">
            <v>2014</v>
          </cell>
          <cell r="I398">
            <v>2023</v>
          </cell>
          <cell r="J398">
            <v>42369</v>
          </cell>
          <cell r="K398">
            <v>45291</v>
          </cell>
          <cell r="L398">
            <v>2015</v>
          </cell>
          <cell r="M398">
            <v>2023</v>
          </cell>
        </row>
        <row r="399">
          <cell r="E399" t="str">
            <v>San Bernardino</v>
          </cell>
          <cell r="F399">
            <v>41640</v>
          </cell>
          <cell r="G399">
            <v>44500</v>
          </cell>
          <cell r="H399">
            <v>2014</v>
          </cell>
          <cell r="I399">
            <v>2021</v>
          </cell>
          <cell r="J399">
            <v>41562</v>
          </cell>
          <cell r="K399">
            <v>44484</v>
          </cell>
          <cell r="L399">
            <v>2013</v>
          </cell>
          <cell r="M399">
            <v>2021</v>
          </cell>
        </row>
        <row r="400">
          <cell r="E400" t="str">
            <v>San Bernardino County - Unincorporated</v>
          </cell>
          <cell r="F400">
            <v>41640</v>
          </cell>
          <cell r="G400">
            <v>44500</v>
          </cell>
          <cell r="H400">
            <v>2014</v>
          </cell>
          <cell r="I400">
            <v>2021</v>
          </cell>
          <cell r="J400">
            <v>41562</v>
          </cell>
          <cell r="K400">
            <v>44484</v>
          </cell>
          <cell r="L400">
            <v>2013</v>
          </cell>
          <cell r="M400">
            <v>2021</v>
          </cell>
        </row>
        <row r="401">
          <cell r="E401" t="str">
            <v>San Bruno</v>
          </cell>
          <cell r="F401">
            <v>41640</v>
          </cell>
          <cell r="G401">
            <v>44865</v>
          </cell>
          <cell r="H401">
            <v>2014</v>
          </cell>
          <cell r="I401">
            <v>2022</v>
          </cell>
          <cell r="J401">
            <v>42035</v>
          </cell>
          <cell r="K401">
            <v>44957</v>
          </cell>
          <cell r="L401">
            <v>2015</v>
          </cell>
          <cell r="M401">
            <v>2023</v>
          </cell>
        </row>
        <row r="402">
          <cell r="E402" t="str">
            <v>San Buenaventura</v>
          </cell>
          <cell r="F402">
            <v>41640</v>
          </cell>
          <cell r="G402">
            <v>44500</v>
          </cell>
          <cell r="H402">
            <v>2014</v>
          </cell>
          <cell r="I402">
            <v>2021</v>
          </cell>
          <cell r="J402">
            <v>41562</v>
          </cell>
          <cell r="K402">
            <v>44484</v>
          </cell>
          <cell r="L402">
            <v>2013</v>
          </cell>
          <cell r="M402">
            <v>2021</v>
          </cell>
        </row>
        <row r="403">
          <cell r="E403" t="str">
            <v>San Carlos</v>
          </cell>
          <cell r="F403">
            <v>41640</v>
          </cell>
          <cell r="G403">
            <v>44865</v>
          </cell>
          <cell r="H403">
            <v>2014</v>
          </cell>
          <cell r="I403">
            <v>2022</v>
          </cell>
          <cell r="J403">
            <v>42035</v>
          </cell>
          <cell r="K403">
            <v>44957</v>
          </cell>
          <cell r="L403">
            <v>2015</v>
          </cell>
          <cell r="M403">
            <v>2023</v>
          </cell>
        </row>
        <row r="404">
          <cell r="E404" t="str">
            <v>San Clemente</v>
          </cell>
          <cell r="F404">
            <v>41640</v>
          </cell>
          <cell r="G404">
            <v>44500</v>
          </cell>
          <cell r="H404">
            <v>2014</v>
          </cell>
          <cell r="I404">
            <v>2021</v>
          </cell>
          <cell r="J404">
            <v>41562</v>
          </cell>
          <cell r="K404">
            <v>44484</v>
          </cell>
          <cell r="L404">
            <v>2013</v>
          </cell>
          <cell r="M404">
            <v>2021</v>
          </cell>
        </row>
        <row r="405">
          <cell r="E405" t="str">
            <v>San Diego</v>
          </cell>
          <cell r="F405">
            <v>40179</v>
          </cell>
          <cell r="G405">
            <v>44196</v>
          </cell>
          <cell r="H405">
            <v>2010</v>
          </cell>
          <cell r="I405">
            <v>2020</v>
          </cell>
          <cell r="J405">
            <v>41394</v>
          </cell>
          <cell r="K405">
            <v>44316</v>
          </cell>
          <cell r="L405">
            <v>2013</v>
          </cell>
          <cell r="M405">
            <v>2021</v>
          </cell>
        </row>
        <row r="406">
          <cell r="E406" t="str">
            <v>San Diego County - Unincorporated</v>
          </cell>
          <cell r="F406">
            <v>40179</v>
          </cell>
          <cell r="G406">
            <v>44196</v>
          </cell>
          <cell r="H406">
            <v>2010</v>
          </cell>
          <cell r="I406">
            <v>2020</v>
          </cell>
          <cell r="J406">
            <v>41394</v>
          </cell>
          <cell r="K406">
            <v>44316</v>
          </cell>
          <cell r="L406">
            <v>2013</v>
          </cell>
          <cell r="M406">
            <v>2021</v>
          </cell>
        </row>
        <row r="407">
          <cell r="E407" t="str">
            <v>San Dimas</v>
          </cell>
          <cell r="F407">
            <v>41640</v>
          </cell>
          <cell r="G407">
            <v>44500</v>
          </cell>
          <cell r="H407">
            <v>2014</v>
          </cell>
          <cell r="I407">
            <v>2021</v>
          </cell>
          <cell r="J407">
            <v>41562</v>
          </cell>
          <cell r="K407">
            <v>44484</v>
          </cell>
          <cell r="L407">
            <v>2013</v>
          </cell>
          <cell r="M407">
            <v>2021</v>
          </cell>
        </row>
        <row r="408">
          <cell r="E408" t="str">
            <v>San Fernando</v>
          </cell>
          <cell r="F408">
            <v>41640</v>
          </cell>
          <cell r="G408">
            <v>44500</v>
          </cell>
          <cell r="H408">
            <v>2014</v>
          </cell>
          <cell r="I408">
            <v>2021</v>
          </cell>
          <cell r="J408">
            <v>41562</v>
          </cell>
          <cell r="K408">
            <v>44484</v>
          </cell>
          <cell r="L408">
            <v>2013</v>
          </cell>
          <cell r="M408">
            <v>2021</v>
          </cell>
        </row>
        <row r="409">
          <cell r="E409" t="str">
            <v>San Francisco</v>
          </cell>
          <cell r="F409">
            <v>41640</v>
          </cell>
          <cell r="G409">
            <v>44865</v>
          </cell>
          <cell r="H409">
            <v>2014</v>
          </cell>
          <cell r="I409">
            <v>2022</v>
          </cell>
          <cell r="J409">
            <v>42035</v>
          </cell>
          <cell r="K409">
            <v>44957</v>
          </cell>
          <cell r="L409">
            <v>2015</v>
          </cell>
          <cell r="M409">
            <v>2023</v>
          </cell>
        </row>
        <row r="410">
          <cell r="E410" t="str">
            <v>San Gabriel</v>
          </cell>
          <cell r="F410">
            <v>41640</v>
          </cell>
          <cell r="G410">
            <v>44500</v>
          </cell>
          <cell r="H410">
            <v>2014</v>
          </cell>
          <cell r="I410">
            <v>2021</v>
          </cell>
          <cell r="J410">
            <v>41562</v>
          </cell>
          <cell r="K410">
            <v>44484</v>
          </cell>
          <cell r="L410">
            <v>2013</v>
          </cell>
          <cell r="M410">
            <v>2021</v>
          </cell>
        </row>
        <row r="411">
          <cell r="E411" t="str">
            <v>San Jacinto</v>
          </cell>
          <cell r="F411">
            <v>41640</v>
          </cell>
          <cell r="G411">
            <v>44500</v>
          </cell>
          <cell r="H411">
            <v>2014</v>
          </cell>
          <cell r="I411">
            <v>2021</v>
          </cell>
          <cell r="J411">
            <v>41562</v>
          </cell>
          <cell r="K411">
            <v>44484</v>
          </cell>
          <cell r="L411">
            <v>2013</v>
          </cell>
          <cell r="M411">
            <v>2021</v>
          </cell>
        </row>
        <row r="412">
          <cell r="E412" t="str">
            <v>San Joaquin</v>
          </cell>
          <cell r="F412">
            <v>41275</v>
          </cell>
          <cell r="G412">
            <v>45291</v>
          </cell>
          <cell r="H412">
            <v>2013</v>
          </cell>
          <cell r="I412">
            <v>2023</v>
          </cell>
          <cell r="J412">
            <v>42369</v>
          </cell>
          <cell r="K412">
            <v>45291</v>
          </cell>
          <cell r="L412">
            <v>2015</v>
          </cell>
          <cell r="M412">
            <v>2023</v>
          </cell>
        </row>
        <row r="413">
          <cell r="E413" t="str">
            <v>San Joaquin County - Unincorporated</v>
          </cell>
          <cell r="F413">
            <v>41640</v>
          </cell>
          <cell r="G413">
            <v>45291</v>
          </cell>
          <cell r="H413">
            <v>2014</v>
          </cell>
          <cell r="I413">
            <v>2023</v>
          </cell>
          <cell r="J413">
            <v>42369</v>
          </cell>
          <cell r="K413">
            <v>45291</v>
          </cell>
          <cell r="L413">
            <v>2015</v>
          </cell>
          <cell r="M413">
            <v>2023</v>
          </cell>
        </row>
        <row r="414">
          <cell r="E414" t="str">
            <v>San Jose</v>
          </cell>
          <cell r="F414">
            <v>41640</v>
          </cell>
          <cell r="G414">
            <v>44865</v>
          </cell>
          <cell r="H414">
            <v>2014</v>
          </cell>
          <cell r="I414">
            <v>2022</v>
          </cell>
          <cell r="J414">
            <v>42035</v>
          </cell>
          <cell r="K414">
            <v>44957</v>
          </cell>
          <cell r="L414">
            <v>2015</v>
          </cell>
          <cell r="M414">
            <v>2023</v>
          </cell>
        </row>
        <row r="415">
          <cell r="E415" t="str">
            <v>San Juan Bautista</v>
          </cell>
          <cell r="F415">
            <v>41640</v>
          </cell>
          <cell r="G415">
            <v>45291</v>
          </cell>
          <cell r="H415">
            <v>2014</v>
          </cell>
          <cell r="I415">
            <v>2023</v>
          </cell>
          <cell r="J415">
            <v>42369</v>
          </cell>
          <cell r="K415">
            <v>45291</v>
          </cell>
          <cell r="L415">
            <v>2015</v>
          </cell>
          <cell r="M415">
            <v>2023</v>
          </cell>
        </row>
        <row r="416">
          <cell r="E416" t="str">
            <v>San Juan Capistrano</v>
          </cell>
          <cell r="F416">
            <v>41640</v>
          </cell>
          <cell r="G416">
            <v>44500</v>
          </cell>
          <cell r="H416">
            <v>2014</v>
          </cell>
          <cell r="I416">
            <v>2021</v>
          </cell>
          <cell r="J416">
            <v>41562</v>
          </cell>
          <cell r="K416">
            <v>44484</v>
          </cell>
          <cell r="L416">
            <v>2013</v>
          </cell>
          <cell r="M416">
            <v>2021</v>
          </cell>
        </row>
        <row r="417">
          <cell r="E417" t="str">
            <v>San Leandro</v>
          </cell>
          <cell r="F417">
            <v>41640</v>
          </cell>
          <cell r="G417">
            <v>44865</v>
          </cell>
          <cell r="H417">
            <v>2014</v>
          </cell>
          <cell r="I417">
            <v>2022</v>
          </cell>
          <cell r="J417">
            <v>42035</v>
          </cell>
          <cell r="K417">
            <v>44957</v>
          </cell>
          <cell r="L417">
            <v>2015</v>
          </cell>
          <cell r="M417">
            <v>2023</v>
          </cell>
        </row>
        <row r="418">
          <cell r="E418" t="str">
            <v>San Luis Obispo</v>
          </cell>
          <cell r="F418">
            <v>41640</v>
          </cell>
          <cell r="G418">
            <v>43646</v>
          </cell>
          <cell r="H418">
            <v>2014</v>
          </cell>
          <cell r="I418">
            <v>2019</v>
          </cell>
          <cell r="J418">
            <v>41820</v>
          </cell>
          <cell r="K418">
            <v>43646</v>
          </cell>
          <cell r="L418">
            <v>2014</v>
          </cell>
          <cell r="M418">
            <v>2019</v>
          </cell>
        </row>
        <row r="419">
          <cell r="E419" t="str">
            <v>San Luis Obispo County - Unincorporated</v>
          </cell>
          <cell r="F419">
            <v>41640</v>
          </cell>
          <cell r="G419">
            <v>43646</v>
          </cell>
          <cell r="H419">
            <v>2014</v>
          </cell>
          <cell r="I419">
            <v>2019</v>
          </cell>
          <cell r="J419">
            <v>41820</v>
          </cell>
          <cell r="K419">
            <v>43646</v>
          </cell>
          <cell r="L419">
            <v>2014</v>
          </cell>
          <cell r="M419">
            <v>2019</v>
          </cell>
        </row>
        <row r="420">
          <cell r="E420" t="str">
            <v>San Marcos</v>
          </cell>
          <cell r="F420">
            <v>40179</v>
          </cell>
          <cell r="G420">
            <v>44196</v>
          </cell>
          <cell r="H420">
            <v>2010</v>
          </cell>
          <cell r="I420">
            <v>2020</v>
          </cell>
          <cell r="J420">
            <v>41394</v>
          </cell>
          <cell r="K420">
            <v>44316</v>
          </cell>
          <cell r="L420">
            <v>2013</v>
          </cell>
          <cell r="M420">
            <v>2021</v>
          </cell>
        </row>
        <row r="421">
          <cell r="E421" t="str">
            <v>San Marino</v>
          </cell>
          <cell r="F421">
            <v>41640</v>
          </cell>
          <cell r="G421">
            <v>44500</v>
          </cell>
          <cell r="H421">
            <v>2014</v>
          </cell>
          <cell r="I421">
            <v>2021</v>
          </cell>
          <cell r="J421">
            <v>41562</v>
          </cell>
          <cell r="K421">
            <v>44484</v>
          </cell>
          <cell r="L421">
            <v>2013</v>
          </cell>
          <cell r="M421">
            <v>2021</v>
          </cell>
        </row>
        <row r="422">
          <cell r="E422" t="str">
            <v>San Mateo</v>
          </cell>
          <cell r="F422">
            <v>41640</v>
          </cell>
          <cell r="G422">
            <v>44865</v>
          </cell>
          <cell r="H422">
            <v>2014</v>
          </cell>
          <cell r="I422">
            <v>2022</v>
          </cell>
          <cell r="J422">
            <v>42035</v>
          </cell>
          <cell r="K422">
            <v>44957</v>
          </cell>
          <cell r="L422">
            <v>2015</v>
          </cell>
          <cell r="M422">
            <v>2023</v>
          </cell>
        </row>
        <row r="423">
          <cell r="E423" t="str">
            <v>San Mateo County - Unincorporated</v>
          </cell>
          <cell r="F423">
            <v>41640</v>
          </cell>
          <cell r="G423">
            <v>44865</v>
          </cell>
          <cell r="H423">
            <v>2014</v>
          </cell>
          <cell r="I423">
            <v>2022</v>
          </cell>
          <cell r="J423">
            <v>42035</v>
          </cell>
          <cell r="K423">
            <v>44957</v>
          </cell>
          <cell r="L423">
            <v>2015</v>
          </cell>
          <cell r="M423">
            <v>2023</v>
          </cell>
        </row>
        <row r="424">
          <cell r="E424" t="str">
            <v>San Pablo</v>
          </cell>
          <cell r="F424">
            <v>41640</v>
          </cell>
          <cell r="G424">
            <v>44865</v>
          </cell>
          <cell r="H424">
            <v>2014</v>
          </cell>
          <cell r="I424">
            <v>2022</v>
          </cell>
          <cell r="J424">
            <v>42035</v>
          </cell>
          <cell r="K424">
            <v>44957</v>
          </cell>
          <cell r="L424">
            <v>2015</v>
          </cell>
          <cell r="M424">
            <v>2023</v>
          </cell>
        </row>
        <row r="425">
          <cell r="E425" t="str">
            <v>San Rafael</v>
          </cell>
          <cell r="F425">
            <v>41640</v>
          </cell>
          <cell r="G425">
            <v>44865</v>
          </cell>
          <cell r="H425">
            <v>2014</v>
          </cell>
          <cell r="I425">
            <v>2022</v>
          </cell>
          <cell r="J425">
            <v>42035</v>
          </cell>
          <cell r="K425">
            <v>44957</v>
          </cell>
          <cell r="L425">
            <v>2015</v>
          </cell>
          <cell r="M425">
            <v>2023</v>
          </cell>
        </row>
        <row r="426">
          <cell r="E426" t="str">
            <v>San Ramon</v>
          </cell>
          <cell r="F426">
            <v>41640</v>
          </cell>
          <cell r="G426">
            <v>44865</v>
          </cell>
          <cell r="H426">
            <v>2014</v>
          </cell>
          <cell r="I426">
            <v>2022</v>
          </cell>
          <cell r="J426">
            <v>42035</v>
          </cell>
          <cell r="K426">
            <v>44957</v>
          </cell>
          <cell r="L426">
            <v>2015</v>
          </cell>
          <cell r="M426">
            <v>2023</v>
          </cell>
        </row>
        <row r="427">
          <cell r="E427" t="str">
            <v>Sand City</v>
          </cell>
          <cell r="F427">
            <v>41640</v>
          </cell>
          <cell r="G427">
            <v>45291</v>
          </cell>
          <cell r="H427">
            <v>2014</v>
          </cell>
          <cell r="I427">
            <v>2023</v>
          </cell>
          <cell r="J427">
            <v>42369</v>
          </cell>
          <cell r="K427">
            <v>45291</v>
          </cell>
          <cell r="L427">
            <v>2015</v>
          </cell>
          <cell r="M427">
            <v>2023</v>
          </cell>
        </row>
        <row r="428">
          <cell r="E428" t="str">
            <v>Sanger</v>
          </cell>
          <cell r="F428">
            <v>41275</v>
          </cell>
          <cell r="G428">
            <v>45291</v>
          </cell>
          <cell r="H428">
            <v>2013</v>
          </cell>
          <cell r="I428">
            <v>2023</v>
          </cell>
          <cell r="J428">
            <v>42369</v>
          </cell>
          <cell r="K428">
            <v>45291</v>
          </cell>
          <cell r="L428">
            <v>2015</v>
          </cell>
          <cell r="M428">
            <v>2023</v>
          </cell>
        </row>
        <row r="429">
          <cell r="E429" t="str">
            <v>Santa Ana</v>
          </cell>
          <cell r="F429">
            <v>41640</v>
          </cell>
          <cell r="G429">
            <v>44500</v>
          </cell>
          <cell r="H429">
            <v>2014</v>
          </cell>
          <cell r="I429">
            <v>2021</v>
          </cell>
          <cell r="J429">
            <v>41562</v>
          </cell>
          <cell r="K429">
            <v>44484</v>
          </cell>
          <cell r="L429">
            <v>2013</v>
          </cell>
          <cell r="M429">
            <v>2021</v>
          </cell>
        </row>
        <row r="430">
          <cell r="E430" t="str">
            <v>Santa Barbara</v>
          </cell>
          <cell r="F430">
            <v>41640</v>
          </cell>
          <cell r="G430">
            <v>44834</v>
          </cell>
          <cell r="H430">
            <v>2014</v>
          </cell>
          <cell r="I430">
            <v>2022</v>
          </cell>
          <cell r="J430">
            <v>42050</v>
          </cell>
          <cell r="K430">
            <v>44972</v>
          </cell>
          <cell r="L430">
            <v>2015</v>
          </cell>
          <cell r="M430">
            <v>2023</v>
          </cell>
        </row>
        <row r="431">
          <cell r="E431" t="str">
            <v>Santa Barbara County - Unincorporated</v>
          </cell>
          <cell r="F431">
            <v>41640</v>
          </cell>
          <cell r="G431">
            <v>44834</v>
          </cell>
          <cell r="H431">
            <v>2014</v>
          </cell>
          <cell r="I431">
            <v>2022</v>
          </cell>
          <cell r="J431">
            <v>42050</v>
          </cell>
          <cell r="K431">
            <v>44972</v>
          </cell>
          <cell r="L431">
            <v>2015</v>
          </cell>
          <cell r="M431">
            <v>2023</v>
          </cell>
        </row>
        <row r="432">
          <cell r="E432" t="str">
            <v>Santa Clara</v>
          </cell>
          <cell r="F432">
            <v>41640</v>
          </cell>
          <cell r="G432">
            <v>44865</v>
          </cell>
          <cell r="H432">
            <v>2014</v>
          </cell>
          <cell r="I432">
            <v>2022</v>
          </cell>
          <cell r="J432">
            <v>42035</v>
          </cell>
          <cell r="K432">
            <v>44957</v>
          </cell>
          <cell r="L432">
            <v>2015</v>
          </cell>
          <cell r="M432">
            <v>2023</v>
          </cell>
        </row>
        <row r="433">
          <cell r="E433" t="str">
            <v>Santa Clara County - Unincorporated</v>
          </cell>
          <cell r="F433">
            <v>41640</v>
          </cell>
          <cell r="G433">
            <v>44865</v>
          </cell>
          <cell r="H433">
            <v>2014</v>
          </cell>
          <cell r="I433">
            <v>2022</v>
          </cell>
          <cell r="J433">
            <v>42035</v>
          </cell>
          <cell r="K433">
            <v>44957</v>
          </cell>
          <cell r="L433">
            <v>2015</v>
          </cell>
          <cell r="M433">
            <v>2023</v>
          </cell>
        </row>
        <row r="434">
          <cell r="E434" t="str">
            <v>Santa Clarita</v>
          </cell>
          <cell r="F434">
            <v>41640</v>
          </cell>
          <cell r="G434">
            <v>44500</v>
          </cell>
          <cell r="H434">
            <v>2014</v>
          </cell>
          <cell r="I434">
            <v>2021</v>
          </cell>
          <cell r="J434">
            <v>41562</v>
          </cell>
          <cell r="K434">
            <v>44484</v>
          </cell>
          <cell r="L434">
            <v>2013</v>
          </cell>
          <cell r="M434">
            <v>2021</v>
          </cell>
        </row>
        <row r="435">
          <cell r="E435" t="str">
            <v>Santa Cruz</v>
          </cell>
          <cell r="F435">
            <v>41640</v>
          </cell>
          <cell r="G435">
            <v>45291</v>
          </cell>
          <cell r="H435">
            <v>2014</v>
          </cell>
          <cell r="I435">
            <v>2023</v>
          </cell>
          <cell r="J435">
            <v>42369</v>
          </cell>
          <cell r="K435">
            <v>45291</v>
          </cell>
          <cell r="L435">
            <v>2015</v>
          </cell>
          <cell r="M435">
            <v>2023</v>
          </cell>
        </row>
        <row r="436">
          <cell r="E436" t="str">
            <v>Santa Cruz County - Unincorporated</v>
          </cell>
          <cell r="F436">
            <v>41640</v>
          </cell>
          <cell r="G436">
            <v>45291</v>
          </cell>
          <cell r="H436">
            <v>2014</v>
          </cell>
          <cell r="I436">
            <v>2023</v>
          </cell>
          <cell r="J436">
            <v>42369</v>
          </cell>
          <cell r="K436">
            <v>45291</v>
          </cell>
          <cell r="L436">
            <v>2015</v>
          </cell>
          <cell r="M436">
            <v>2023</v>
          </cell>
        </row>
        <row r="437">
          <cell r="E437" t="str">
            <v>Santa Fe Springs</v>
          </cell>
          <cell r="F437">
            <v>41640</v>
          </cell>
          <cell r="G437">
            <v>44500</v>
          </cell>
          <cell r="H437">
            <v>2014</v>
          </cell>
          <cell r="I437">
            <v>2021</v>
          </cell>
          <cell r="J437">
            <v>41562</v>
          </cell>
          <cell r="K437">
            <v>44484</v>
          </cell>
          <cell r="L437">
            <v>2013</v>
          </cell>
          <cell r="M437">
            <v>2021</v>
          </cell>
        </row>
        <row r="438">
          <cell r="E438" t="str">
            <v>Santa Maria</v>
          </cell>
          <cell r="F438">
            <v>41640</v>
          </cell>
          <cell r="G438">
            <v>44834</v>
          </cell>
          <cell r="H438">
            <v>2014</v>
          </cell>
          <cell r="I438">
            <v>2022</v>
          </cell>
          <cell r="J438">
            <v>42050</v>
          </cell>
          <cell r="K438">
            <v>44972</v>
          </cell>
          <cell r="L438">
            <v>2015</v>
          </cell>
          <cell r="M438">
            <v>2023</v>
          </cell>
        </row>
        <row r="439">
          <cell r="E439" t="str">
            <v>Santa Monica</v>
          </cell>
          <cell r="F439">
            <v>41640</v>
          </cell>
          <cell r="G439">
            <v>44500</v>
          </cell>
          <cell r="H439">
            <v>2014</v>
          </cell>
          <cell r="I439">
            <v>2021</v>
          </cell>
          <cell r="J439">
            <v>41562</v>
          </cell>
          <cell r="K439">
            <v>44484</v>
          </cell>
          <cell r="L439">
            <v>2013</v>
          </cell>
          <cell r="M439">
            <v>2021</v>
          </cell>
        </row>
        <row r="440">
          <cell r="E440" t="str">
            <v>Santa Paula</v>
          </cell>
          <cell r="F440">
            <v>41640</v>
          </cell>
          <cell r="G440">
            <v>44500</v>
          </cell>
          <cell r="H440">
            <v>2014</v>
          </cell>
          <cell r="I440">
            <v>2021</v>
          </cell>
          <cell r="J440">
            <v>41562</v>
          </cell>
          <cell r="K440">
            <v>44484</v>
          </cell>
          <cell r="L440">
            <v>2013</v>
          </cell>
          <cell r="M440">
            <v>2021</v>
          </cell>
        </row>
        <row r="441">
          <cell r="E441" t="str">
            <v>Santa Rosa</v>
          </cell>
          <cell r="F441">
            <v>41640</v>
          </cell>
          <cell r="G441">
            <v>44865</v>
          </cell>
          <cell r="H441">
            <v>2014</v>
          </cell>
          <cell r="I441">
            <v>2022</v>
          </cell>
          <cell r="J441">
            <v>42035</v>
          </cell>
          <cell r="K441">
            <v>44957</v>
          </cell>
          <cell r="L441">
            <v>2015</v>
          </cell>
          <cell r="M441">
            <v>2023</v>
          </cell>
        </row>
        <row r="442">
          <cell r="E442" t="str">
            <v>Santee</v>
          </cell>
          <cell r="F442">
            <v>40179</v>
          </cell>
          <cell r="G442">
            <v>44196</v>
          </cell>
          <cell r="H442">
            <v>2010</v>
          </cell>
          <cell r="I442">
            <v>2020</v>
          </cell>
          <cell r="J442">
            <v>41394</v>
          </cell>
          <cell r="K442">
            <v>44316</v>
          </cell>
          <cell r="L442">
            <v>2013</v>
          </cell>
          <cell r="M442">
            <v>2021</v>
          </cell>
        </row>
        <row r="443">
          <cell r="E443" t="str">
            <v>Saratoga</v>
          </cell>
          <cell r="F443">
            <v>41640</v>
          </cell>
          <cell r="G443">
            <v>44865</v>
          </cell>
          <cell r="H443">
            <v>2014</v>
          </cell>
          <cell r="I443">
            <v>2022</v>
          </cell>
          <cell r="J443">
            <v>42035</v>
          </cell>
          <cell r="K443">
            <v>44957</v>
          </cell>
          <cell r="L443">
            <v>2015</v>
          </cell>
          <cell r="M443">
            <v>2023</v>
          </cell>
        </row>
        <row r="444">
          <cell r="E444" t="str">
            <v>Sausalito</v>
          </cell>
          <cell r="F444">
            <v>41640</v>
          </cell>
          <cell r="G444">
            <v>44865</v>
          </cell>
          <cell r="H444">
            <v>2014</v>
          </cell>
          <cell r="I444">
            <v>2022</v>
          </cell>
          <cell r="J444">
            <v>42035</v>
          </cell>
          <cell r="K444">
            <v>44957</v>
          </cell>
          <cell r="L444">
            <v>2015</v>
          </cell>
          <cell r="M444">
            <v>2023</v>
          </cell>
        </row>
        <row r="445">
          <cell r="E445" t="str">
            <v>Scotts Valley</v>
          </cell>
          <cell r="F445">
            <v>41640</v>
          </cell>
          <cell r="G445">
            <v>45291</v>
          </cell>
          <cell r="H445">
            <v>2014</v>
          </cell>
          <cell r="I445">
            <v>2023</v>
          </cell>
          <cell r="J445">
            <v>42369</v>
          </cell>
          <cell r="K445">
            <v>45291</v>
          </cell>
          <cell r="L445">
            <v>2015</v>
          </cell>
          <cell r="M445">
            <v>2023</v>
          </cell>
        </row>
        <row r="446">
          <cell r="E446" t="str">
            <v>Seal Beach</v>
          </cell>
          <cell r="F446">
            <v>41640</v>
          </cell>
          <cell r="G446">
            <v>44500</v>
          </cell>
          <cell r="H446">
            <v>2014</v>
          </cell>
          <cell r="I446">
            <v>2021</v>
          </cell>
          <cell r="J446">
            <v>41562</v>
          </cell>
          <cell r="K446">
            <v>44484</v>
          </cell>
          <cell r="L446">
            <v>2013</v>
          </cell>
          <cell r="M446">
            <v>2021</v>
          </cell>
        </row>
        <row r="447">
          <cell r="E447" t="str">
            <v>Seaside</v>
          </cell>
          <cell r="F447">
            <v>41640</v>
          </cell>
          <cell r="G447">
            <v>45291</v>
          </cell>
          <cell r="H447">
            <v>2014</v>
          </cell>
          <cell r="I447">
            <v>2023</v>
          </cell>
          <cell r="J447">
            <v>42369</v>
          </cell>
          <cell r="K447">
            <v>45291</v>
          </cell>
          <cell r="L447">
            <v>2015</v>
          </cell>
          <cell r="M447">
            <v>2023</v>
          </cell>
        </row>
        <row r="448">
          <cell r="E448" t="str">
            <v>Sebastopol</v>
          </cell>
          <cell r="F448">
            <v>41640</v>
          </cell>
          <cell r="G448">
            <v>44865</v>
          </cell>
          <cell r="H448">
            <v>2014</v>
          </cell>
          <cell r="I448">
            <v>2022</v>
          </cell>
          <cell r="J448">
            <v>42035</v>
          </cell>
          <cell r="K448">
            <v>44957</v>
          </cell>
          <cell r="L448">
            <v>2015</v>
          </cell>
          <cell r="M448">
            <v>2023</v>
          </cell>
        </row>
        <row r="449">
          <cell r="E449" t="str">
            <v>Selma</v>
          </cell>
          <cell r="F449">
            <v>41275</v>
          </cell>
          <cell r="G449">
            <v>45291</v>
          </cell>
          <cell r="H449">
            <v>2013</v>
          </cell>
          <cell r="I449">
            <v>2023</v>
          </cell>
          <cell r="J449">
            <v>42369</v>
          </cell>
          <cell r="K449">
            <v>45291</v>
          </cell>
          <cell r="L449">
            <v>2015</v>
          </cell>
          <cell r="M449">
            <v>2023</v>
          </cell>
        </row>
        <row r="450">
          <cell r="E450" t="str">
            <v>Shafter</v>
          </cell>
          <cell r="F450">
            <v>41275</v>
          </cell>
          <cell r="G450">
            <v>45291</v>
          </cell>
          <cell r="H450">
            <v>2013</v>
          </cell>
          <cell r="I450">
            <v>2023</v>
          </cell>
          <cell r="J450">
            <v>42369</v>
          </cell>
          <cell r="K450">
            <v>45291</v>
          </cell>
          <cell r="L450">
            <v>2015</v>
          </cell>
          <cell r="M450">
            <v>2023</v>
          </cell>
        </row>
        <row r="451">
          <cell r="E451" t="str">
            <v>Shasta County - Unincorporated</v>
          </cell>
          <cell r="F451">
            <v>41640</v>
          </cell>
          <cell r="G451">
            <v>43646</v>
          </cell>
          <cell r="H451">
            <v>2014</v>
          </cell>
          <cell r="I451">
            <v>2019</v>
          </cell>
          <cell r="J451">
            <v>41820</v>
          </cell>
          <cell r="K451">
            <v>43646</v>
          </cell>
          <cell r="L451">
            <v>2014</v>
          </cell>
          <cell r="M451">
            <v>2019</v>
          </cell>
        </row>
        <row r="452">
          <cell r="E452" t="str">
            <v>Shasta Lake</v>
          </cell>
          <cell r="F452">
            <v>41640</v>
          </cell>
          <cell r="G452">
            <v>43646</v>
          </cell>
          <cell r="H452">
            <v>2014</v>
          </cell>
          <cell r="I452">
            <v>2019</v>
          </cell>
          <cell r="J452">
            <v>41820</v>
          </cell>
          <cell r="K452">
            <v>43646</v>
          </cell>
          <cell r="L452">
            <v>2014</v>
          </cell>
          <cell r="M452">
            <v>2019</v>
          </cell>
        </row>
        <row r="453">
          <cell r="E453" t="str">
            <v>Sierra County - Unincorporated</v>
          </cell>
          <cell r="F453">
            <v>41640</v>
          </cell>
          <cell r="G453">
            <v>43646</v>
          </cell>
          <cell r="H453">
            <v>2014</v>
          </cell>
          <cell r="I453">
            <v>2019</v>
          </cell>
          <cell r="J453">
            <v>41820</v>
          </cell>
          <cell r="K453">
            <v>43646</v>
          </cell>
          <cell r="L453">
            <v>2014</v>
          </cell>
          <cell r="M453">
            <v>2019</v>
          </cell>
        </row>
        <row r="454">
          <cell r="E454" t="str">
            <v>Sierra Madre</v>
          </cell>
          <cell r="F454">
            <v>41640</v>
          </cell>
          <cell r="G454">
            <v>44500</v>
          </cell>
          <cell r="H454">
            <v>2014</v>
          </cell>
          <cell r="I454">
            <v>2021</v>
          </cell>
          <cell r="J454">
            <v>41562</v>
          </cell>
          <cell r="K454">
            <v>44484</v>
          </cell>
          <cell r="L454">
            <v>2013</v>
          </cell>
          <cell r="M454">
            <v>2021</v>
          </cell>
        </row>
        <row r="455">
          <cell r="E455" t="str">
            <v>Signal Hill</v>
          </cell>
          <cell r="F455">
            <v>41640</v>
          </cell>
          <cell r="G455">
            <v>44500</v>
          </cell>
          <cell r="H455">
            <v>2014</v>
          </cell>
          <cell r="I455">
            <v>2021</v>
          </cell>
          <cell r="J455">
            <v>41562</v>
          </cell>
          <cell r="K455">
            <v>44484</v>
          </cell>
          <cell r="L455">
            <v>2013</v>
          </cell>
          <cell r="M455">
            <v>2021</v>
          </cell>
        </row>
        <row r="456">
          <cell r="E456" t="str">
            <v>Simi Valley</v>
          </cell>
          <cell r="F456">
            <v>41640</v>
          </cell>
          <cell r="G456">
            <v>44500</v>
          </cell>
          <cell r="H456">
            <v>2014</v>
          </cell>
          <cell r="I456">
            <v>2021</v>
          </cell>
          <cell r="J456">
            <v>41562</v>
          </cell>
          <cell r="K456">
            <v>44484</v>
          </cell>
          <cell r="L456">
            <v>2013</v>
          </cell>
          <cell r="M456">
            <v>2021</v>
          </cell>
        </row>
        <row r="457">
          <cell r="E457" t="str">
            <v>Siskiyou County - Unincorporated</v>
          </cell>
          <cell r="F457">
            <v>41640</v>
          </cell>
          <cell r="G457">
            <v>43646</v>
          </cell>
          <cell r="H457">
            <v>2014</v>
          </cell>
          <cell r="I457">
            <v>2019</v>
          </cell>
          <cell r="J457">
            <v>41820</v>
          </cell>
          <cell r="K457">
            <v>43646</v>
          </cell>
          <cell r="L457">
            <v>2014</v>
          </cell>
          <cell r="M457">
            <v>2019</v>
          </cell>
        </row>
        <row r="458">
          <cell r="E458" t="str">
            <v>Solana Beach</v>
          </cell>
          <cell r="F458">
            <v>40179</v>
          </cell>
          <cell r="G458">
            <v>44196</v>
          </cell>
          <cell r="H458">
            <v>2010</v>
          </cell>
          <cell r="I458">
            <v>2020</v>
          </cell>
          <cell r="J458">
            <v>41394</v>
          </cell>
          <cell r="K458">
            <v>44316</v>
          </cell>
          <cell r="L458">
            <v>2013</v>
          </cell>
          <cell r="M458">
            <v>2021</v>
          </cell>
        </row>
        <row r="459">
          <cell r="E459" t="str">
            <v>Solano County - Unincorporated</v>
          </cell>
          <cell r="F459">
            <v>41640</v>
          </cell>
          <cell r="G459">
            <v>44865</v>
          </cell>
          <cell r="H459">
            <v>2014</v>
          </cell>
          <cell r="I459">
            <v>2022</v>
          </cell>
          <cell r="J459">
            <v>42035</v>
          </cell>
          <cell r="K459">
            <v>44957</v>
          </cell>
          <cell r="L459">
            <v>2015</v>
          </cell>
          <cell r="M459">
            <v>2023</v>
          </cell>
        </row>
        <row r="460">
          <cell r="E460" t="str">
            <v>Soledad</v>
          </cell>
          <cell r="F460">
            <v>41640</v>
          </cell>
          <cell r="G460">
            <v>45291</v>
          </cell>
          <cell r="H460">
            <v>2014</v>
          </cell>
          <cell r="I460">
            <v>2023</v>
          </cell>
          <cell r="J460">
            <v>42369</v>
          </cell>
          <cell r="K460">
            <v>45291</v>
          </cell>
          <cell r="L460">
            <v>2015</v>
          </cell>
          <cell r="M460">
            <v>2023</v>
          </cell>
        </row>
        <row r="461">
          <cell r="E461" t="str">
            <v>Solvang</v>
          </cell>
          <cell r="F461">
            <v>41640</v>
          </cell>
          <cell r="G461">
            <v>44834</v>
          </cell>
          <cell r="H461">
            <v>2014</v>
          </cell>
          <cell r="I461">
            <v>2022</v>
          </cell>
          <cell r="J461">
            <v>42050</v>
          </cell>
          <cell r="K461">
            <v>44972</v>
          </cell>
          <cell r="L461">
            <v>2015</v>
          </cell>
          <cell r="M461">
            <v>2023</v>
          </cell>
        </row>
        <row r="462">
          <cell r="E462" t="str">
            <v>Sonoma</v>
          </cell>
          <cell r="F462">
            <v>41640</v>
          </cell>
          <cell r="G462">
            <v>44865</v>
          </cell>
          <cell r="H462">
            <v>2014</v>
          </cell>
          <cell r="I462">
            <v>2022</v>
          </cell>
          <cell r="J462">
            <v>42035</v>
          </cell>
          <cell r="K462">
            <v>44957</v>
          </cell>
          <cell r="L462">
            <v>2015</v>
          </cell>
          <cell r="M462">
            <v>2023</v>
          </cell>
        </row>
        <row r="463">
          <cell r="E463" t="str">
            <v>Sonoma County - Unincorporated</v>
          </cell>
          <cell r="F463">
            <v>41640</v>
          </cell>
          <cell r="G463">
            <v>44865</v>
          </cell>
          <cell r="H463">
            <v>2014</v>
          </cell>
          <cell r="I463">
            <v>2022</v>
          </cell>
          <cell r="J463">
            <v>42035</v>
          </cell>
          <cell r="K463">
            <v>44957</v>
          </cell>
          <cell r="L463">
            <v>2015</v>
          </cell>
          <cell r="M463">
            <v>2023</v>
          </cell>
        </row>
        <row r="464">
          <cell r="E464" t="str">
            <v>Sonora</v>
          </cell>
          <cell r="F464">
            <v>41640</v>
          </cell>
          <cell r="G464">
            <v>43646</v>
          </cell>
          <cell r="H464">
            <v>2014</v>
          </cell>
          <cell r="I464">
            <v>2019</v>
          </cell>
          <cell r="J464">
            <v>41820</v>
          </cell>
          <cell r="K464">
            <v>43646</v>
          </cell>
          <cell r="L464">
            <v>2014</v>
          </cell>
          <cell r="M464">
            <v>2019</v>
          </cell>
        </row>
        <row r="465">
          <cell r="E465" t="str">
            <v>South El Monte</v>
          </cell>
          <cell r="F465">
            <v>41640</v>
          </cell>
          <cell r="G465">
            <v>44500</v>
          </cell>
          <cell r="H465">
            <v>2014</v>
          </cell>
          <cell r="I465">
            <v>2021</v>
          </cell>
          <cell r="J465">
            <v>41562</v>
          </cell>
          <cell r="K465">
            <v>44484</v>
          </cell>
          <cell r="L465">
            <v>2013</v>
          </cell>
          <cell r="M465">
            <v>2021</v>
          </cell>
        </row>
        <row r="466">
          <cell r="E466" t="str">
            <v>South Gate</v>
          </cell>
          <cell r="F466">
            <v>41640</v>
          </cell>
          <cell r="G466">
            <v>44500</v>
          </cell>
          <cell r="H466">
            <v>2014</v>
          </cell>
          <cell r="I466">
            <v>2021</v>
          </cell>
          <cell r="J466">
            <v>41562</v>
          </cell>
          <cell r="K466">
            <v>44484</v>
          </cell>
          <cell r="L466">
            <v>2013</v>
          </cell>
          <cell r="M466">
            <v>2021</v>
          </cell>
        </row>
        <row r="467">
          <cell r="E467" t="str">
            <v>South Lake Tahoe</v>
          </cell>
          <cell r="F467">
            <v>41275</v>
          </cell>
          <cell r="G467">
            <v>44500</v>
          </cell>
          <cell r="H467">
            <v>2013</v>
          </cell>
          <cell r="I467">
            <v>2021</v>
          </cell>
          <cell r="J467">
            <v>41578</v>
          </cell>
          <cell r="K467">
            <v>44500</v>
          </cell>
          <cell r="L467">
            <v>2013</v>
          </cell>
          <cell r="M467">
            <v>2021</v>
          </cell>
        </row>
        <row r="468">
          <cell r="E468" t="str">
            <v>South Pasadena</v>
          </cell>
          <cell r="F468">
            <v>41640</v>
          </cell>
          <cell r="G468">
            <v>44500</v>
          </cell>
          <cell r="H468">
            <v>2014</v>
          </cell>
          <cell r="I468">
            <v>2021</v>
          </cell>
          <cell r="J468">
            <v>41562</v>
          </cell>
          <cell r="K468">
            <v>44484</v>
          </cell>
          <cell r="L468">
            <v>2013</v>
          </cell>
          <cell r="M468">
            <v>2021</v>
          </cell>
        </row>
        <row r="469">
          <cell r="E469" t="str">
            <v>South San Francisco</v>
          </cell>
          <cell r="F469">
            <v>41640</v>
          </cell>
          <cell r="G469">
            <v>44865</v>
          </cell>
          <cell r="H469">
            <v>2014</v>
          </cell>
          <cell r="I469">
            <v>2022</v>
          </cell>
          <cell r="J469">
            <v>42035</v>
          </cell>
          <cell r="K469">
            <v>44957</v>
          </cell>
          <cell r="L469">
            <v>2015</v>
          </cell>
          <cell r="M469">
            <v>2023</v>
          </cell>
        </row>
        <row r="470">
          <cell r="E470" t="str">
            <v>St. Helena</v>
          </cell>
          <cell r="F470">
            <v>41640</v>
          </cell>
          <cell r="G470">
            <v>44865</v>
          </cell>
          <cell r="H470">
            <v>2014</v>
          </cell>
          <cell r="I470">
            <v>2022</v>
          </cell>
          <cell r="J470">
            <v>42035</v>
          </cell>
          <cell r="K470">
            <v>44957</v>
          </cell>
          <cell r="L470">
            <v>2015</v>
          </cell>
          <cell r="M470">
            <v>2023</v>
          </cell>
        </row>
        <row r="471">
          <cell r="E471" t="str">
            <v>Stanislaus County - Unincorporated</v>
          </cell>
          <cell r="F471">
            <v>41640</v>
          </cell>
          <cell r="G471">
            <v>45199</v>
          </cell>
          <cell r="H471">
            <v>2014</v>
          </cell>
          <cell r="I471">
            <v>2023</v>
          </cell>
          <cell r="J471">
            <v>42369</v>
          </cell>
          <cell r="K471">
            <v>45291</v>
          </cell>
          <cell r="L471">
            <v>2015</v>
          </cell>
          <cell r="M471">
            <v>2023</v>
          </cell>
        </row>
        <row r="472">
          <cell r="E472" t="str">
            <v>Stanton</v>
          </cell>
          <cell r="F472">
            <v>41640</v>
          </cell>
          <cell r="G472">
            <v>44500</v>
          </cell>
          <cell r="H472">
            <v>2014</v>
          </cell>
          <cell r="I472">
            <v>2021</v>
          </cell>
          <cell r="J472">
            <v>41562</v>
          </cell>
          <cell r="K472">
            <v>44484</v>
          </cell>
          <cell r="L472">
            <v>2013</v>
          </cell>
          <cell r="M472">
            <v>2021</v>
          </cell>
        </row>
        <row r="473">
          <cell r="E473" t="str">
            <v>Stockton</v>
          </cell>
          <cell r="F473">
            <v>41640</v>
          </cell>
          <cell r="G473">
            <v>45291</v>
          </cell>
          <cell r="H473">
            <v>2014</v>
          </cell>
          <cell r="I473">
            <v>2023</v>
          </cell>
          <cell r="J473">
            <v>42369</v>
          </cell>
          <cell r="K473">
            <v>45291</v>
          </cell>
          <cell r="L473">
            <v>2015</v>
          </cell>
          <cell r="M473">
            <v>2023</v>
          </cell>
        </row>
        <row r="474">
          <cell r="E474" t="str">
            <v>Suisun City</v>
          </cell>
          <cell r="F474">
            <v>41640</v>
          </cell>
          <cell r="G474">
            <v>44865</v>
          </cell>
          <cell r="H474">
            <v>2014</v>
          </cell>
          <cell r="I474">
            <v>2022</v>
          </cell>
          <cell r="J474">
            <v>42035</v>
          </cell>
          <cell r="K474">
            <v>44957</v>
          </cell>
          <cell r="L474">
            <v>2015</v>
          </cell>
          <cell r="M474">
            <v>2023</v>
          </cell>
        </row>
        <row r="475">
          <cell r="E475" t="str">
            <v>Sunnyvale</v>
          </cell>
          <cell r="F475">
            <v>41640</v>
          </cell>
          <cell r="G475">
            <v>44865</v>
          </cell>
          <cell r="H475">
            <v>2014</v>
          </cell>
          <cell r="I475">
            <v>2022</v>
          </cell>
          <cell r="J475">
            <v>42035</v>
          </cell>
          <cell r="K475">
            <v>44957</v>
          </cell>
          <cell r="L475">
            <v>2015</v>
          </cell>
          <cell r="M475">
            <v>2023</v>
          </cell>
        </row>
        <row r="476">
          <cell r="E476" t="str">
            <v>Susanville</v>
          </cell>
          <cell r="F476">
            <v>41640</v>
          </cell>
          <cell r="G476">
            <v>43646</v>
          </cell>
          <cell r="H476">
            <v>2014</v>
          </cell>
          <cell r="I476">
            <v>2019</v>
          </cell>
          <cell r="J476">
            <v>41820</v>
          </cell>
          <cell r="K476">
            <v>43646</v>
          </cell>
          <cell r="L476">
            <v>2014</v>
          </cell>
          <cell r="M476">
            <v>2019</v>
          </cell>
        </row>
        <row r="477">
          <cell r="E477" t="str">
            <v>Sutter County - Unincorporated</v>
          </cell>
          <cell r="F477">
            <v>41275</v>
          </cell>
          <cell r="G477">
            <v>44500</v>
          </cell>
          <cell r="H477">
            <v>2013</v>
          </cell>
          <cell r="I477">
            <v>2021</v>
          </cell>
          <cell r="J477">
            <v>41578</v>
          </cell>
          <cell r="K477">
            <v>44500</v>
          </cell>
          <cell r="L477">
            <v>2013</v>
          </cell>
          <cell r="M477">
            <v>2021</v>
          </cell>
        </row>
        <row r="478">
          <cell r="E478" t="str">
            <v>Sutter Creek</v>
          </cell>
          <cell r="F478">
            <v>41640</v>
          </cell>
          <cell r="G478">
            <v>43646</v>
          </cell>
          <cell r="H478">
            <v>2014</v>
          </cell>
          <cell r="I478">
            <v>2019</v>
          </cell>
          <cell r="J478">
            <v>41820</v>
          </cell>
          <cell r="K478">
            <v>43646</v>
          </cell>
          <cell r="L478">
            <v>2014</v>
          </cell>
          <cell r="M478">
            <v>2019</v>
          </cell>
        </row>
        <row r="479">
          <cell r="E479" t="str">
            <v>Taft</v>
          </cell>
          <cell r="F479">
            <v>41275</v>
          </cell>
          <cell r="G479">
            <v>45291</v>
          </cell>
          <cell r="H479">
            <v>2013</v>
          </cell>
          <cell r="I479">
            <v>2023</v>
          </cell>
          <cell r="J479">
            <v>42369</v>
          </cell>
          <cell r="K479">
            <v>45291</v>
          </cell>
          <cell r="L479">
            <v>2015</v>
          </cell>
          <cell r="M479">
            <v>2023</v>
          </cell>
        </row>
        <row r="480">
          <cell r="E480" t="str">
            <v>Tehachapi</v>
          </cell>
          <cell r="F480">
            <v>41275</v>
          </cell>
          <cell r="G480">
            <v>45291</v>
          </cell>
          <cell r="H480">
            <v>2013</v>
          </cell>
          <cell r="I480">
            <v>2023</v>
          </cell>
          <cell r="J480">
            <v>42369</v>
          </cell>
          <cell r="K480">
            <v>45291</v>
          </cell>
          <cell r="L480">
            <v>2015</v>
          </cell>
          <cell r="M480">
            <v>2023</v>
          </cell>
        </row>
        <row r="481">
          <cell r="E481" t="str">
            <v>Tehama</v>
          </cell>
          <cell r="F481">
            <v>41640</v>
          </cell>
          <cell r="G481">
            <v>43646</v>
          </cell>
          <cell r="H481">
            <v>2014</v>
          </cell>
          <cell r="I481">
            <v>2019</v>
          </cell>
          <cell r="J481">
            <v>41820</v>
          </cell>
          <cell r="K481">
            <v>43646</v>
          </cell>
          <cell r="L481">
            <v>2014</v>
          </cell>
          <cell r="M481">
            <v>2019</v>
          </cell>
        </row>
        <row r="482">
          <cell r="E482" t="str">
            <v>Tehama County - Unincorporated</v>
          </cell>
          <cell r="F482">
            <v>41640</v>
          </cell>
          <cell r="G482">
            <v>43646</v>
          </cell>
          <cell r="H482">
            <v>2014</v>
          </cell>
          <cell r="I482">
            <v>2019</v>
          </cell>
          <cell r="J482">
            <v>41820</v>
          </cell>
          <cell r="K482">
            <v>43646</v>
          </cell>
          <cell r="L482">
            <v>2014</v>
          </cell>
          <cell r="M482">
            <v>2019</v>
          </cell>
        </row>
        <row r="483">
          <cell r="E483" t="str">
            <v>Temecula</v>
          </cell>
          <cell r="F483">
            <v>41640</v>
          </cell>
          <cell r="G483">
            <v>44500</v>
          </cell>
          <cell r="H483">
            <v>2014</v>
          </cell>
          <cell r="I483">
            <v>2021</v>
          </cell>
          <cell r="J483">
            <v>41562</v>
          </cell>
          <cell r="K483">
            <v>44484</v>
          </cell>
          <cell r="L483">
            <v>2013</v>
          </cell>
          <cell r="M483">
            <v>2021</v>
          </cell>
        </row>
        <row r="484">
          <cell r="E484" t="str">
            <v>Temple City</v>
          </cell>
          <cell r="F484">
            <v>41640</v>
          </cell>
          <cell r="G484">
            <v>44500</v>
          </cell>
          <cell r="H484">
            <v>2014</v>
          </cell>
          <cell r="I484">
            <v>2021</v>
          </cell>
          <cell r="J484">
            <v>41562</v>
          </cell>
          <cell r="K484">
            <v>44484</v>
          </cell>
          <cell r="L484">
            <v>2013</v>
          </cell>
          <cell r="M484">
            <v>2021</v>
          </cell>
        </row>
        <row r="485">
          <cell r="E485" t="str">
            <v>Thousand Oaks</v>
          </cell>
          <cell r="F485">
            <v>41640</v>
          </cell>
          <cell r="G485">
            <v>44500</v>
          </cell>
          <cell r="H485">
            <v>2014</v>
          </cell>
          <cell r="I485">
            <v>2021</v>
          </cell>
          <cell r="J485">
            <v>41562</v>
          </cell>
          <cell r="K485">
            <v>44484</v>
          </cell>
          <cell r="L485">
            <v>2013</v>
          </cell>
          <cell r="M485">
            <v>2021</v>
          </cell>
        </row>
        <row r="486">
          <cell r="E486" t="str">
            <v>Tiburon</v>
          </cell>
          <cell r="F486">
            <v>41640</v>
          </cell>
          <cell r="G486">
            <v>44865</v>
          </cell>
          <cell r="H486">
            <v>2014</v>
          </cell>
          <cell r="I486">
            <v>2022</v>
          </cell>
          <cell r="J486">
            <v>42035</v>
          </cell>
          <cell r="K486">
            <v>44957</v>
          </cell>
          <cell r="L486">
            <v>2015</v>
          </cell>
          <cell r="M486">
            <v>2023</v>
          </cell>
        </row>
        <row r="487">
          <cell r="E487" t="str">
            <v>Torrance</v>
          </cell>
          <cell r="F487">
            <v>41640</v>
          </cell>
          <cell r="G487">
            <v>44500</v>
          </cell>
          <cell r="H487">
            <v>2014</v>
          </cell>
          <cell r="I487">
            <v>2021</v>
          </cell>
          <cell r="J487">
            <v>41562</v>
          </cell>
          <cell r="K487">
            <v>44484</v>
          </cell>
          <cell r="L487">
            <v>2013</v>
          </cell>
          <cell r="M487">
            <v>2021</v>
          </cell>
        </row>
        <row r="488">
          <cell r="E488" t="str">
            <v>Tracy</v>
          </cell>
          <cell r="F488">
            <v>41640</v>
          </cell>
          <cell r="G488">
            <v>45291</v>
          </cell>
          <cell r="H488">
            <v>2014</v>
          </cell>
          <cell r="I488">
            <v>2023</v>
          </cell>
          <cell r="J488">
            <v>42369</v>
          </cell>
          <cell r="K488">
            <v>45291</v>
          </cell>
          <cell r="L488">
            <v>2015</v>
          </cell>
          <cell r="M488">
            <v>2023</v>
          </cell>
        </row>
        <row r="489">
          <cell r="E489" t="str">
            <v>Trinidad</v>
          </cell>
          <cell r="F489">
            <v>41640</v>
          </cell>
          <cell r="G489">
            <v>43646</v>
          </cell>
          <cell r="H489">
            <v>2014</v>
          </cell>
          <cell r="I489">
            <v>2019</v>
          </cell>
          <cell r="J489">
            <v>41820</v>
          </cell>
          <cell r="K489">
            <v>43646</v>
          </cell>
          <cell r="L489">
            <v>2014</v>
          </cell>
          <cell r="M489">
            <v>2019</v>
          </cell>
        </row>
        <row r="490">
          <cell r="E490" t="str">
            <v>Trinity County - Unincorporated</v>
          </cell>
          <cell r="F490">
            <v>41640</v>
          </cell>
          <cell r="G490">
            <v>43646</v>
          </cell>
          <cell r="H490">
            <v>2014</v>
          </cell>
          <cell r="I490">
            <v>2019</v>
          </cell>
          <cell r="J490">
            <v>41820</v>
          </cell>
          <cell r="K490">
            <v>43646</v>
          </cell>
          <cell r="L490">
            <v>2014</v>
          </cell>
          <cell r="M490">
            <v>2019</v>
          </cell>
        </row>
        <row r="491">
          <cell r="E491" t="str">
            <v>Truckee</v>
          </cell>
          <cell r="F491">
            <v>41640</v>
          </cell>
          <cell r="G491">
            <v>43646</v>
          </cell>
          <cell r="H491">
            <v>2014</v>
          </cell>
          <cell r="I491">
            <v>2019</v>
          </cell>
          <cell r="J491">
            <v>41820</v>
          </cell>
          <cell r="K491">
            <v>43646</v>
          </cell>
          <cell r="L491">
            <v>2014</v>
          </cell>
          <cell r="M491">
            <v>2019</v>
          </cell>
        </row>
        <row r="492">
          <cell r="E492" t="str">
            <v>Tulare</v>
          </cell>
          <cell r="F492">
            <v>41640</v>
          </cell>
          <cell r="G492">
            <v>45199</v>
          </cell>
          <cell r="H492">
            <v>2014</v>
          </cell>
          <cell r="I492">
            <v>2023</v>
          </cell>
          <cell r="J492">
            <v>42369</v>
          </cell>
          <cell r="K492">
            <v>45291</v>
          </cell>
          <cell r="L492">
            <v>2015</v>
          </cell>
          <cell r="M492">
            <v>2023</v>
          </cell>
        </row>
        <row r="493">
          <cell r="E493" t="str">
            <v>Tulare County - Unincorporated</v>
          </cell>
          <cell r="F493">
            <v>41640</v>
          </cell>
          <cell r="G493">
            <v>45199</v>
          </cell>
          <cell r="H493">
            <v>2014</v>
          </cell>
          <cell r="I493">
            <v>2023</v>
          </cell>
          <cell r="J493">
            <v>42369</v>
          </cell>
          <cell r="K493">
            <v>45291</v>
          </cell>
          <cell r="L493">
            <v>2015</v>
          </cell>
          <cell r="M493">
            <v>2023</v>
          </cell>
        </row>
        <row r="494">
          <cell r="E494" t="str">
            <v>Tulelake</v>
          </cell>
          <cell r="F494">
            <v>41640</v>
          </cell>
          <cell r="G494">
            <v>43646</v>
          </cell>
          <cell r="H494">
            <v>2014</v>
          </cell>
          <cell r="I494">
            <v>2019</v>
          </cell>
          <cell r="J494">
            <v>41820</v>
          </cell>
          <cell r="K494">
            <v>43646</v>
          </cell>
          <cell r="L494">
            <v>2014</v>
          </cell>
          <cell r="M494">
            <v>2019</v>
          </cell>
        </row>
        <row r="495">
          <cell r="E495" t="str">
            <v>Tuolumne County - Unincorporated</v>
          </cell>
          <cell r="F495">
            <v>41640</v>
          </cell>
          <cell r="G495">
            <v>43646</v>
          </cell>
          <cell r="H495">
            <v>2014</v>
          </cell>
          <cell r="I495">
            <v>2019</v>
          </cell>
          <cell r="J495">
            <v>41820</v>
          </cell>
          <cell r="K495">
            <v>43646</v>
          </cell>
          <cell r="L495">
            <v>2014</v>
          </cell>
          <cell r="M495">
            <v>2019</v>
          </cell>
        </row>
        <row r="496">
          <cell r="E496" t="str">
            <v>Turlock</v>
          </cell>
          <cell r="F496">
            <v>41640</v>
          </cell>
          <cell r="G496">
            <v>45199</v>
          </cell>
          <cell r="H496">
            <v>2014</v>
          </cell>
          <cell r="I496">
            <v>2023</v>
          </cell>
          <cell r="J496">
            <v>42369</v>
          </cell>
          <cell r="K496">
            <v>45291</v>
          </cell>
          <cell r="L496">
            <v>2015</v>
          </cell>
          <cell r="M496">
            <v>2023</v>
          </cell>
        </row>
        <row r="497">
          <cell r="E497" t="str">
            <v>Tustin</v>
          </cell>
          <cell r="F497">
            <v>41640</v>
          </cell>
          <cell r="G497">
            <v>44500</v>
          </cell>
          <cell r="H497">
            <v>2014</v>
          </cell>
          <cell r="I497">
            <v>2021</v>
          </cell>
          <cell r="J497">
            <v>41562</v>
          </cell>
          <cell r="K497">
            <v>44484</v>
          </cell>
          <cell r="L497">
            <v>2013</v>
          </cell>
          <cell r="M497">
            <v>2021</v>
          </cell>
        </row>
        <row r="498">
          <cell r="E498" t="str">
            <v>Twentynine Palms</v>
          </cell>
          <cell r="F498">
            <v>41640</v>
          </cell>
          <cell r="G498">
            <v>44500</v>
          </cell>
          <cell r="H498">
            <v>2014</v>
          </cell>
          <cell r="I498">
            <v>2021</v>
          </cell>
          <cell r="J498">
            <v>41562</v>
          </cell>
          <cell r="K498">
            <v>44484</v>
          </cell>
          <cell r="L498">
            <v>2013</v>
          </cell>
          <cell r="M498">
            <v>2021</v>
          </cell>
        </row>
        <row r="499">
          <cell r="E499" t="str">
            <v>Ukiah</v>
          </cell>
          <cell r="F499">
            <v>41640</v>
          </cell>
          <cell r="G499">
            <v>43646</v>
          </cell>
          <cell r="H499">
            <v>2014</v>
          </cell>
          <cell r="I499">
            <v>2019</v>
          </cell>
          <cell r="J499">
            <v>41820</v>
          </cell>
          <cell r="K499">
            <v>43646</v>
          </cell>
          <cell r="L499">
            <v>2014</v>
          </cell>
          <cell r="M499">
            <v>2019</v>
          </cell>
        </row>
        <row r="500">
          <cell r="E500" t="str">
            <v>Union City</v>
          </cell>
          <cell r="F500">
            <v>41640</v>
          </cell>
          <cell r="G500">
            <v>44865</v>
          </cell>
          <cell r="H500">
            <v>2014</v>
          </cell>
          <cell r="I500">
            <v>2022</v>
          </cell>
          <cell r="J500">
            <v>42035</v>
          </cell>
          <cell r="K500">
            <v>44957</v>
          </cell>
          <cell r="L500">
            <v>2015</v>
          </cell>
          <cell r="M500">
            <v>2023</v>
          </cell>
        </row>
        <row r="501">
          <cell r="E501" t="str">
            <v>Upland</v>
          </cell>
          <cell r="F501">
            <v>41640</v>
          </cell>
          <cell r="G501">
            <v>44500</v>
          </cell>
          <cell r="H501">
            <v>2014</v>
          </cell>
          <cell r="I501">
            <v>2021</v>
          </cell>
          <cell r="J501">
            <v>41562</v>
          </cell>
          <cell r="K501">
            <v>44484</v>
          </cell>
          <cell r="L501">
            <v>2013</v>
          </cell>
          <cell r="M501">
            <v>2021</v>
          </cell>
        </row>
        <row r="502">
          <cell r="E502" t="str">
            <v>Vacaville</v>
          </cell>
          <cell r="F502">
            <v>41640</v>
          </cell>
          <cell r="G502">
            <v>44865</v>
          </cell>
          <cell r="H502">
            <v>2014</v>
          </cell>
          <cell r="I502">
            <v>2022</v>
          </cell>
          <cell r="J502">
            <v>42035</v>
          </cell>
          <cell r="K502">
            <v>44957</v>
          </cell>
          <cell r="L502">
            <v>2015</v>
          </cell>
          <cell r="M502">
            <v>2023</v>
          </cell>
        </row>
        <row r="503">
          <cell r="E503" t="str">
            <v>Vallejo</v>
          </cell>
          <cell r="F503">
            <v>41640</v>
          </cell>
          <cell r="G503">
            <v>44865</v>
          </cell>
          <cell r="H503">
            <v>2014</v>
          </cell>
          <cell r="I503">
            <v>2022</v>
          </cell>
          <cell r="J503">
            <v>42035</v>
          </cell>
          <cell r="K503">
            <v>44957</v>
          </cell>
          <cell r="L503">
            <v>2015</v>
          </cell>
          <cell r="M503">
            <v>2023</v>
          </cell>
        </row>
        <row r="504">
          <cell r="E504" t="str">
            <v>Ventura County - Unincorporated</v>
          </cell>
          <cell r="F504">
            <v>41640</v>
          </cell>
          <cell r="G504">
            <v>44500</v>
          </cell>
          <cell r="H504">
            <v>2014</v>
          </cell>
          <cell r="I504">
            <v>2021</v>
          </cell>
          <cell r="J504">
            <v>41562</v>
          </cell>
          <cell r="K504">
            <v>44484</v>
          </cell>
          <cell r="L504">
            <v>2013</v>
          </cell>
          <cell r="M504">
            <v>2021</v>
          </cell>
        </row>
        <row r="505">
          <cell r="E505" t="str">
            <v>Vernon</v>
          </cell>
          <cell r="F505">
            <v>41640</v>
          </cell>
          <cell r="G505">
            <v>44500</v>
          </cell>
          <cell r="H505">
            <v>2014</v>
          </cell>
          <cell r="I505">
            <v>2021</v>
          </cell>
          <cell r="J505">
            <v>41562</v>
          </cell>
          <cell r="K505">
            <v>44484</v>
          </cell>
          <cell r="L505">
            <v>2013</v>
          </cell>
          <cell r="M505">
            <v>2021</v>
          </cell>
        </row>
        <row r="506">
          <cell r="E506" t="str">
            <v>Victorville</v>
          </cell>
          <cell r="F506">
            <v>41640</v>
          </cell>
          <cell r="G506">
            <v>44500</v>
          </cell>
          <cell r="H506">
            <v>2014</v>
          </cell>
          <cell r="I506">
            <v>2021</v>
          </cell>
          <cell r="J506">
            <v>41562</v>
          </cell>
          <cell r="K506">
            <v>44484</v>
          </cell>
          <cell r="L506">
            <v>2013</v>
          </cell>
          <cell r="M506">
            <v>2021</v>
          </cell>
        </row>
        <row r="507">
          <cell r="E507" t="str">
            <v>Villa Park</v>
          </cell>
          <cell r="F507">
            <v>41640</v>
          </cell>
          <cell r="G507">
            <v>44500</v>
          </cell>
          <cell r="H507">
            <v>2014</v>
          </cell>
          <cell r="I507">
            <v>2021</v>
          </cell>
          <cell r="J507">
            <v>41562</v>
          </cell>
          <cell r="K507">
            <v>44484</v>
          </cell>
          <cell r="L507">
            <v>2013</v>
          </cell>
          <cell r="M507">
            <v>2021</v>
          </cell>
        </row>
        <row r="508">
          <cell r="E508" t="str">
            <v>Visalia</v>
          </cell>
          <cell r="F508">
            <v>41640</v>
          </cell>
          <cell r="G508">
            <v>45199</v>
          </cell>
          <cell r="H508">
            <v>2014</v>
          </cell>
          <cell r="I508">
            <v>2023</v>
          </cell>
          <cell r="J508">
            <v>42369</v>
          </cell>
          <cell r="K508">
            <v>45291</v>
          </cell>
          <cell r="L508">
            <v>2015</v>
          </cell>
          <cell r="M508">
            <v>2023</v>
          </cell>
        </row>
        <row r="509">
          <cell r="E509" t="str">
            <v>Vista</v>
          </cell>
          <cell r="F509">
            <v>40179</v>
          </cell>
          <cell r="G509">
            <v>44196</v>
          </cell>
          <cell r="H509">
            <v>2010</v>
          </cell>
          <cell r="I509">
            <v>2020</v>
          </cell>
          <cell r="J509">
            <v>41394</v>
          </cell>
          <cell r="K509">
            <v>44316</v>
          </cell>
          <cell r="L509">
            <v>2013</v>
          </cell>
          <cell r="M509">
            <v>2021</v>
          </cell>
        </row>
        <row r="510">
          <cell r="E510" t="str">
            <v>Walnut</v>
          </cell>
          <cell r="F510">
            <v>41640</v>
          </cell>
          <cell r="G510">
            <v>44500</v>
          </cell>
          <cell r="H510">
            <v>2014</v>
          </cell>
          <cell r="I510">
            <v>2021</v>
          </cell>
          <cell r="J510">
            <v>41562</v>
          </cell>
          <cell r="K510">
            <v>44484</v>
          </cell>
          <cell r="L510">
            <v>2013</v>
          </cell>
          <cell r="M510">
            <v>2021</v>
          </cell>
        </row>
        <row r="511">
          <cell r="E511" t="str">
            <v>Walnut Creek</v>
          </cell>
          <cell r="F511">
            <v>41640</v>
          </cell>
          <cell r="G511">
            <v>44865</v>
          </cell>
          <cell r="H511">
            <v>2014</v>
          </cell>
          <cell r="I511">
            <v>2022</v>
          </cell>
          <cell r="J511">
            <v>42035</v>
          </cell>
          <cell r="K511">
            <v>44957</v>
          </cell>
          <cell r="L511">
            <v>2015</v>
          </cell>
          <cell r="M511">
            <v>2023</v>
          </cell>
        </row>
        <row r="512">
          <cell r="E512" t="str">
            <v>Wasco</v>
          </cell>
          <cell r="F512">
            <v>41275</v>
          </cell>
          <cell r="G512">
            <v>45291</v>
          </cell>
          <cell r="H512">
            <v>2013</v>
          </cell>
          <cell r="I512">
            <v>2023</v>
          </cell>
          <cell r="J512">
            <v>42369</v>
          </cell>
          <cell r="K512">
            <v>45291</v>
          </cell>
          <cell r="L512">
            <v>2015</v>
          </cell>
          <cell r="M512">
            <v>2023</v>
          </cell>
        </row>
        <row r="513">
          <cell r="E513" t="str">
            <v>Waterford</v>
          </cell>
          <cell r="F513">
            <v>41640</v>
          </cell>
          <cell r="G513">
            <v>45199</v>
          </cell>
          <cell r="H513">
            <v>2014</v>
          </cell>
          <cell r="I513">
            <v>2023</v>
          </cell>
          <cell r="J513">
            <v>42369</v>
          </cell>
          <cell r="K513">
            <v>45291</v>
          </cell>
          <cell r="L513">
            <v>2015</v>
          </cell>
          <cell r="M513">
            <v>2023</v>
          </cell>
        </row>
        <row r="514">
          <cell r="E514" t="str">
            <v>Watsonville</v>
          </cell>
          <cell r="F514">
            <v>41640</v>
          </cell>
          <cell r="G514">
            <v>45291</v>
          </cell>
          <cell r="H514">
            <v>2014</v>
          </cell>
          <cell r="I514">
            <v>2023</v>
          </cell>
          <cell r="J514">
            <v>42369</v>
          </cell>
          <cell r="K514">
            <v>45291</v>
          </cell>
          <cell r="L514">
            <v>2015</v>
          </cell>
          <cell r="M514">
            <v>2023</v>
          </cell>
        </row>
        <row r="515">
          <cell r="E515" t="str">
            <v>Weed</v>
          </cell>
          <cell r="F515">
            <v>41640</v>
          </cell>
          <cell r="G515">
            <v>43646</v>
          </cell>
          <cell r="H515">
            <v>2014</v>
          </cell>
          <cell r="I515">
            <v>2019</v>
          </cell>
          <cell r="J515">
            <v>41820</v>
          </cell>
          <cell r="K515">
            <v>43646</v>
          </cell>
          <cell r="L515">
            <v>2014</v>
          </cell>
          <cell r="M515">
            <v>2019</v>
          </cell>
        </row>
        <row r="516">
          <cell r="E516" t="str">
            <v>West Covina</v>
          </cell>
          <cell r="F516">
            <v>41640</v>
          </cell>
          <cell r="G516">
            <v>44500</v>
          </cell>
          <cell r="H516">
            <v>2014</v>
          </cell>
          <cell r="I516">
            <v>2021</v>
          </cell>
          <cell r="J516">
            <v>41562</v>
          </cell>
          <cell r="K516">
            <v>44484</v>
          </cell>
          <cell r="L516">
            <v>2013</v>
          </cell>
          <cell r="M516">
            <v>2021</v>
          </cell>
        </row>
        <row r="517">
          <cell r="E517" t="str">
            <v>West Hollywood</v>
          </cell>
          <cell r="F517">
            <v>41640</v>
          </cell>
          <cell r="G517">
            <v>44500</v>
          </cell>
          <cell r="H517">
            <v>2014</v>
          </cell>
          <cell r="I517">
            <v>2021</v>
          </cell>
          <cell r="J517">
            <v>41562</v>
          </cell>
          <cell r="K517">
            <v>44484</v>
          </cell>
          <cell r="L517">
            <v>2013</v>
          </cell>
          <cell r="M517">
            <v>2021</v>
          </cell>
        </row>
        <row r="518">
          <cell r="E518" t="str">
            <v>West Sacramento</v>
          </cell>
          <cell r="F518">
            <v>41275</v>
          </cell>
          <cell r="G518">
            <v>44500</v>
          </cell>
          <cell r="H518">
            <v>2013</v>
          </cell>
          <cell r="I518">
            <v>2021</v>
          </cell>
          <cell r="J518">
            <v>41578</v>
          </cell>
          <cell r="K518">
            <v>44500</v>
          </cell>
          <cell r="L518">
            <v>2013</v>
          </cell>
          <cell r="M518">
            <v>2021</v>
          </cell>
        </row>
        <row r="519">
          <cell r="E519" t="str">
            <v>Westlake Village</v>
          </cell>
          <cell r="F519">
            <v>41640</v>
          </cell>
          <cell r="G519">
            <v>44500</v>
          </cell>
          <cell r="H519">
            <v>2014</v>
          </cell>
          <cell r="I519">
            <v>2021</v>
          </cell>
          <cell r="J519">
            <v>41562</v>
          </cell>
          <cell r="K519">
            <v>44484</v>
          </cell>
          <cell r="L519">
            <v>2013</v>
          </cell>
          <cell r="M519">
            <v>2021</v>
          </cell>
        </row>
        <row r="520">
          <cell r="E520" t="str">
            <v>Westminster</v>
          </cell>
          <cell r="F520">
            <v>41640</v>
          </cell>
          <cell r="G520">
            <v>44500</v>
          </cell>
          <cell r="H520">
            <v>2014</v>
          </cell>
          <cell r="I520">
            <v>2021</v>
          </cell>
          <cell r="J520">
            <v>41562</v>
          </cell>
          <cell r="K520">
            <v>44484</v>
          </cell>
          <cell r="L520">
            <v>2013</v>
          </cell>
          <cell r="M520">
            <v>2021</v>
          </cell>
        </row>
        <row r="521">
          <cell r="E521" t="str">
            <v>Westmorland</v>
          </cell>
          <cell r="F521">
            <v>41640</v>
          </cell>
          <cell r="G521">
            <v>44500</v>
          </cell>
          <cell r="H521">
            <v>2014</v>
          </cell>
          <cell r="I521">
            <v>2021</v>
          </cell>
          <cell r="J521">
            <v>41562</v>
          </cell>
          <cell r="K521">
            <v>44484</v>
          </cell>
          <cell r="L521">
            <v>2013</v>
          </cell>
          <cell r="M521">
            <v>2021</v>
          </cell>
        </row>
        <row r="522">
          <cell r="E522" t="str">
            <v>Wheatland</v>
          </cell>
          <cell r="F522">
            <v>41275</v>
          </cell>
          <cell r="G522">
            <v>44500</v>
          </cell>
          <cell r="H522">
            <v>2013</v>
          </cell>
          <cell r="I522">
            <v>2021</v>
          </cell>
          <cell r="J522">
            <v>41578</v>
          </cell>
          <cell r="K522">
            <v>44500</v>
          </cell>
          <cell r="L522">
            <v>2013</v>
          </cell>
          <cell r="M522">
            <v>2021</v>
          </cell>
        </row>
        <row r="523">
          <cell r="E523" t="str">
            <v>Whittier</v>
          </cell>
          <cell r="F523">
            <v>41640</v>
          </cell>
          <cell r="G523">
            <v>44500</v>
          </cell>
          <cell r="H523">
            <v>2014</v>
          </cell>
          <cell r="I523">
            <v>2021</v>
          </cell>
          <cell r="J523">
            <v>41562</v>
          </cell>
          <cell r="K523">
            <v>44484</v>
          </cell>
          <cell r="L523">
            <v>2013</v>
          </cell>
          <cell r="M523">
            <v>2021</v>
          </cell>
        </row>
        <row r="524">
          <cell r="E524" t="str">
            <v>Wildomar</v>
          </cell>
          <cell r="F524">
            <v>41640</v>
          </cell>
          <cell r="G524">
            <v>44500</v>
          </cell>
          <cell r="H524">
            <v>2014</v>
          </cell>
          <cell r="I524">
            <v>2021</v>
          </cell>
          <cell r="J524">
            <v>41562</v>
          </cell>
          <cell r="K524">
            <v>44484</v>
          </cell>
          <cell r="L524">
            <v>2013</v>
          </cell>
          <cell r="M524">
            <v>2021</v>
          </cell>
        </row>
        <row r="525">
          <cell r="E525" t="str">
            <v>Williams</v>
          </cell>
          <cell r="F525">
            <v>41640</v>
          </cell>
          <cell r="G525">
            <v>43646</v>
          </cell>
          <cell r="H525">
            <v>2014</v>
          </cell>
          <cell r="I525">
            <v>2019</v>
          </cell>
          <cell r="J525">
            <v>41820</v>
          </cell>
          <cell r="K525">
            <v>43646</v>
          </cell>
          <cell r="L525">
            <v>2014</v>
          </cell>
          <cell r="M525">
            <v>2019</v>
          </cell>
        </row>
        <row r="526">
          <cell r="E526" t="str">
            <v>Willits</v>
          </cell>
          <cell r="F526">
            <v>41640</v>
          </cell>
          <cell r="G526">
            <v>43646</v>
          </cell>
          <cell r="H526">
            <v>2014</v>
          </cell>
          <cell r="I526">
            <v>2019</v>
          </cell>
          <cell r="J526">
            <v>41820</v>
          </cell>
          <cell r="K526">
            <v>43646</v>
          </cell>
          <cell r="L526">
            <v>2014</v>
          </cell>
          <cell r="M526">
            <v>2019</v>
          </cell>
        </row>
        <row r="527">
          <cell r="E527" t="str">
            <v>Willows</v>
          </cell>
          <cell r="F527">
            <v>41640</v>
          </cell>
          <cell r="G527">
            <v>43646</v>
          </cell>
          <cell r="H527">
            <v>2014</v>
          </cell>
          <cell r="I527">
            <v>2019</v>
          </cell>
          <cell r="J527">
            <v>41820</v>
          </cell>
          <cell r="K527">
            <v>43646</v>
          </cell>
          <cell r="L527">
            <v>2014</v>
          </cell>
          <cell r="M527">
            <v>2019</v>
          </cell>
        </row>
        <row r="528">
          <cell r="E528" t="str">
            <v>Windsor</v>
          </cell>
          <cell r="F528">
            <v>41640</v>
          </cell>
          <cell r="G528">
            <v>44865</v>
          </cell>
          <cell r="H528">
            <v>2014</v>
          </cell>
          <cell r="I528">
            <v>2022</v>
          </cell>
          <cell r="J528">
            <v>42035</v>
          </cell>
          <cell r="K528">
            <v>44957</v>
          </cell>
          <cell r="L528">
            <v>2015</v>
          </cell>
          <cell r="M528">
            <v>2023</v>
          </cell>
        </row>
        <row r="529">
          <cell r="E529" t="str">
            <v>Winters</v>
          </cell>
          <cell r="F529">
            <v>41275</v>
          </cell>
          <cell r="G529">
            <v>44500</v>
          </cell>
          <cell r="H529">
            <v>2013</v>
          </cell>
          <cell r="I529">
            <v>2021</v>
          </cell>
          <cell r="J529">
            <v>41578</v>
          </cell>
          <cell r="K529">
            <v>44500</v>
          </cell>
          <cell r="L529">
            <v>2013</v>
          </cell>
          <cell r="M529">
            <v>2021</v>
          </cell>
        </row>
        <row r="530">
          <cell r="E530" t="str">
            <v>Woodlake</v>
          </cell>
          <cell r="F530">
            <v>41640</v>
          </cell>
          <cell r="G530">
            <v>45199</v>
          </cell>
          <cell r="H530">
            <v>2014</v>
          </cell>
          <cell r="I530">
            <v>2023</v>
          </cell>
          <cell r="J530">
            <v>42369</v>
          </cell>
          <cell r="K530">
            <v>45291</v>
          </cell>
          <cell r="L530">
            <v>2015</v>
          </cell>
          <cell r="M530">
            <v>2023</v>
          </cell>
        </row>
        <row r="531">
          <cell r="E531" t="str">
            <v>Woodland</v>
          </cell>
          <cell r="F531">
            <v>41275</v>
          </cell>
          <cell r="G531">
            <v>44500</v>
          </cell>
          <cell r="H531">
            <v>2013</v>
          </cell>
          <cell r="I531">
            <v>2021</v>
          </cell>
          <cell r="J531">
            <v>41578</v>
          </cell>
          <cell r="K531">
            <v>44500</v>
          </cell>
          <cell r="L531">
            <v>2013</v>
          </cell>
          <cell r="M531">
            <v>2021</v>
          </cell>
        </row>
        <row r="532">
          <cell r="E532" t="str">
            <v>Woodside</v>
          </cell>
          <cell r="F532">
            <v>41640</v>
          </cell>
          <cell r="G532">
            <v>44865</v>
          </cell>
          <cell r="H532">
            <v>2014</v>
          </cell>
          <cell r="I532">
            <v>2022</v>
          </cell>
          <cell r="J532">
            <v>42035</v>
          </cell>
          <cell r="K532">
            <v>44957</v>
          </cell>
          <cell r="L532">
            <v>2015</v>
          </cell>
          <cell r="M532">
            <v>2023</v>
          </cell>
        </row>
        <row r="533">
          <cell r="E533" t="str">
            <v>Yolo County - Unincorporated</v>
          </cell>
          <cell r="F533">
            <v>41275</v>
          </cell>
          <cell r="G533">
            <v>44500</v>
          </cell>
          <cell r="H533">
            <v>2013</v>
          </cell>
          <cell r="I533">
            <v>2021</v>
          </cell>
          <cell r="J533">
            <v>41578</v>
          </cell>
          <cell r="K533">
            <v>44500</v>
          </cell>
          <cell r="L533">
            <v>2013</v>
          </cell>
          <cell r="M533">
            <v>2021</v>
          </cell>
        </row>
        <row r="534">
          <cell r="E534" t="str">
            <v>Yorba Linda</v>
          </cell>
          <cell r="F534">
            <v>41640</v>
          </cell>
          <cell r="G534">
            <v>44500</v>
          </cell>
          <cell r="H534">
            <v>2014</v>
          </cell>
          <cell r="I534">
            <v>2021</v>
          </cell>
          <cell r="J534">
            <v>41562</v>
          </cell>
          <cell r="K534">
            <v>44484</v>
          </cell>
          <cell r="L534">
            <v>2013</v>
          </cell>
          <cell r="M534">
            <v>2021</v>
          </cell>
        </row>
        <row r="535">
          <cell r="E535" t="str">
            <v>Yountville</v>
          </cell>
          <cell r="F535">
            <v>41640</v>
          </cell>
          <cell r="G535">
            <v>44865</v>
          </cell>
          <cell r="H535">
            <v>2014</v>
          </cell>
          <cell r="I535">
            <v>2022</v>
          </cell>
          <cell r="J535">
            <v>42035</v>
          </cell>
          <cell r="K535">
            <v>44957</v>
          </cell>
          <cell r="L535">
            <v>2015</v>
          </cell>
          <cell r="M535">
            <v>2023</v>
          </cell>
        </row>
        <row r="536">
          <cell r="E536" t="str">
            <v>Yreka</v>
          </cell>
          <cell r="F536">
            <v>41640</v>
          </cell>
          <cell r="G536">
            <v>43646</v>
          </cell>
          <cell r="H536">
            <v>2014</v>
          </cell>
          <cell r="I536">
            <v>2019</v>
          </cell>
          <cell r="J536">
            <v>41820</v>
          </cell>
          <cell r="K536">
            <v>43646</v>
          </cell>
          <cell r="L536">
            <v>2014</v>
          </cell>
          <cell r="M536">
            <v>2019</v>
          </cell>
        </row>
        <row r="537">
          <cell r="E537" t="str">
            <v>Yuba City</v>
          </cell>
          <cell r="F537">
            <v>41275</v>
          </cell>
          <cell r="G537">
            <v>44500</v>
          </cell>
          <cell r="H537">
            <v>2013</v>
          </cell>
          <cell r="I537">
            <v>2021</v>
          </cell>
          <cell r="J537">
            <v>41578</v>
          </cell>
          <cell r="K537">
            <v>44500</v>
          </cell>
          <cell r="L537">
            <v>2013</v>
          </cell>
          <cell r="M537">
            <v>2021</v>
          </cell>
        </row>
        <row r="538">
          <cell r="E538" t="str">
            <v>Yuba County - Unincorporated</v>
          </cell>
          <cell r="F538">
            <v>41275</v>
          </cell>
          <cell r="G538">
            <v>44500</v>
          </cell>
          <cell r="H538">
            <v>2013</v>
          </cell>
          <cell r="I538">
            <v>2021</v>
          </cell>
          <cell r="J538">
            <v>41578</v>
          </cell>
          <cell r="K538">
            <v>44500</v>
          </cell>
          <cell r="L538">
            <v>2013</v>
          </cell>
          <cell r="M538">
            <v>2021</v>
          </cell>
        </row>
        <row r="539">
          <cell r="E539" t="str">
            <v>Yucaipa</v>
          </cell>
          <cell r="F539">
            <v>41640</v>
          </cell>
          <cell r="G539">
            <v>44500</v>
          </cell>
          <cell r="H539">
            <v>2014</v>
          </cell>
          <cell r="I539">
            <v>2021</v>
          </cell>
          <cell r="J539">
            <v>41562</v>
          </cell>
          <cell r="K539">
            <v>44484</v>
          </cell>
          <cell r="L539">
            <v>2013</v>
          </cell>
          <cell r="M539">
            <v>2021</v>
          </cell>
        </row>
        <row r="540">
          <cell r="E540" t="str">
            <v>Yucca Valley</v>
          </cell>
          <cell r="F540">
            <v>41640</v>
          </cell>
          <cell r="G540">
            <v>44500</v>
          </cell>
          <cell r="H540">
            <v>2014</v>
          </cell>
          <cell r="I540">
            <v>2021</v>
          </cell>
          <cell r="J540">
            <v>41562</v>
          </cell>
          <cell r="K540">
            <v>44484</v>
          </cell>
          <cell r="L540">
            <v>2013</v>
          </cell>
          <cell r="M540">
            <v>2021</v>
          </cell>
        </row>
      </sheetData>
      <sheetData sheetId="6" refreshError="1">
        <row r="2">
          <cell r="D2" t="str">
            <v>Adelanto 2013</v>
          </cell>
        </row>
        <row r="3">
          <cell r="D3" t="str">
            <v>Adelanto 2014</v>
          </cell>
        </row>
        <row r="4">
          <cell r="D4" t="str">
            <v>Adelanto 2015</v>
          </cell>
        </row>
        <row r="5">
          <cell r="D5" t="str">
            <v>Adelanto 2016</v>
          </cell>
        </row>
        <row r="6">
          <cell r="D6" t="str">
            <v>Adelanto 2017</v>
          </cell>
        </row>
        <row r="7">
          <cell r="D7" t="str">
            <v>Agoura Hills 2013</v>
          </cell>
        </row>
        <row r="8">
          <cell r="D8" t="str">
            <v>Agoura Hills 2014</v>
          </cell>
          <cell r="E8">
            <v>31</v>
          </cell>
          <cell r="F8">
            <v>0</v>
          </cell>
          <cell r="G8">
            <v>0</v>
          </cell>
          <cell r="H8">
            <v>0</v>
          </cell>
          <cell r="J8">
            <v>19</v>
          </cell>
          <cell r="K8">
            <v>0</v>
          </cell>
          <cell r="L8">
            <v>0</v>
          </cell>
          <cell r="M8">
            <v>0</v>
          </cell>
          <cell r="O8">
            <v>20</v>
          </cell>
          <cell r="P8">
            <v>0</v>
          </cell>
          <cell r="R8">
            <v>45</v>
          </cell>
          <cell r="S8">
            <v>17</v>
          </cell>
          <cell r="U8">
            <v>115</v>
          </cell>
          <cell r="V8">
            <v>17</v>
          </cell>
        </row>
        <row r="9">
          <cell r="D9" t="str">
            <v>Agoura Hills 2015</v>
          </cell>
          <cell r="E9">
            <v>31</v>
          </cell>
          <cell r="F9">
            <v>0</v>
          </cell>
          <cell r="G9">
            <v>0</v>
          </cell>
          <cell r="H9">
            <v>0</v>
          </cell>
          <cell r="J9">
            <v>19</v>
          </cell>
          <cell r="K9">
            <v>0</v>
          </cell>
          <cell r="L9">
            <v>0</v>
          </cell>
          <cell r="M9">
            <v>0</v>
          </cell>
          <cell r="O9">
            <v>20</v>
          </cell>
          <cell r="P9">
            <v>0</v>
          </cell>
          <cell r="R9">
            <v>45</v>
          </cell>
          <cell r="S9">
            <v>15</v>
          </cell>
          <cell r="U9">
            <v>115</v>
          </cell>
          <cell r="V9">
            <v>15</v>
          </cell>
        </row>
        <row r="10">
          <cell r="D10" t="str">
            <v>Agoura Hills 2016</v>
          </cell>
          <cell r="E10">
            <v>31</v>
          </cell>
          <cell r="F10">
            <v>0</v>
          </cell>
          <cell r="G10">
            <v>0</v>
          </cell>
          <cell r="H10">
            <v>0</v>
          </cell>
          <cell r="J10">
            <v>19</v>
          </cell>
          <cell r="K10">
            <v>0</v>
          </cell>
          <cell r="L10">
            <v>0</v>
          </cell>
          <cell r="M10">
            <v>0</v>
          </cell>
          <cell r="O10">
            <v>20</v>
          </cell>
          <cell r="P10">
            <v>0</v>
          </cell>
          <cell r="R10">
            <v>45</v>
          </cell>
          <cell r="S10">
            <v>2</v>
          </cell>
          <cell r="U10">
            <v>115</v>
          </cell>
          <cell r="V10">
            <v>2</v>
          </cell>
        </row>
        <row r="11">
          <cell r="D11" t="str">
            <v>Agoura Hills 2017</v>
          </cell>
          <cell r="E11">
            <v>31</v>
          </cell>
          <cell r="F11">
            <v>0</v>
          </cell>
          <cell r="G11">
            <v>0</v>
          </cell>
          <cell r="H11">
            <v>0</v>
          </cell>
          <cell r="J11">
            <v>19</v>
          </cell>
          <cell r="K11">
            <v>0</v>
          </cell>
          <cell r="L11">
            <v>0</v>
          </cell>
          <cell r="M11">
            <v>0</v>
          </cell>
          <cell r="O11">
            <v>20</v>
          </cell>
          <cell r="P11">
            <v>0</v>
          </cell>
          <cell r="R11">
            <v>45</v>
          </cell>
          <cell r="S11">
            <v>7</v>
          </cell>
          <cell r="U11">
            <v>115</v>
          </cell>
          <cell r="V11">
            <v>7</v>
          </cell>
        </row>
        <row r="12">
          <cell r="D12" t="str">
            <v>Alameda 2014</v>
          </cell>
        </row>
        <row r="13">
          <cell r="D13" t="str">
            <v>Alameda 2015</v>
          </cell>
          <cell r="E13">
            <v>444</v>
          </cell>
          <cell r="F13">
            <v>19</v>
          </cell>
          <cell r="G13">
            <v>19</v>
          </cell>
          <cell r="H13">
            <v>0</v>
          </cell>
          <cell r="J13">
            <v>248</v>
          </cell>
          <cell r="K13">
            <v>22</v>
          </cell>
          <cell r="L13">
            <v>22</v>
          </cell>
          <cell r="M13">
            <v>0</v>
          </cell>
          <cell r="O13">
            <v>283</v>
          </cell>
          <cell r="P13">
            <v>14</v>
          </cell>
          <cell r="R13">
            <v>748</v>
          </cell>
          <cell r="S13">
            <v>192</v>
          </cell>
          <cell r="U13">
            <v>1723</v>
          </cell>
          <cell r="V13">
            <v>247</v>
          </cell>
        </row>
        <row r="14">
          <cell r="D14" t="str">
            <v>Alameda 2016</v>
          </cell>
          <cell r="E14">
            <v>444</v>
          </cell>
          <cell r="F14">
            <v>17</v>
          </cell>
          <cell r="G14">
            <v>17</v>
          </cell>
          <cell r="H14">
            <v>0</v>
          </cell>
          <cell r="J14">
            <v>248</v>
          </cell>
          <cell r="K14">
            <v>14</v>
          </cell>
          <cell r="L14">
            <v>14</v>
          </cell>
          <cell r="M14">
            <v>0</v>
          </cell>
          <cell r="O14">
            <v>283</v>
          </cell>
          <cell r="P14">
            <v>7</v>
          </cell>
          <cell r="R14">
            <v>748</v>
          </cell>
          <cell r="S14">
            <v>61</v>
          </cell>
          <cell r="U14">
            <v>1723</v>
          </cell>
          <cell r="V14">
            <v>99</v>
          </cell>
        </row>
        <row r="15">
          <cell r="D15" t="str">
            <v>Alameda 2017</v>
          </cell>
          <cell r="E15">
            <v>444</v>
          </cell>
          <cell r="F15">
            <v>18</v>
          </cell>
          <cell r="G15">
            <v>18</v>
          </cell>
          <cell r="H15">
            <v>0</v>
          </cell>
          <cell r="J15">
            <v>248</v>
          </cell>
          <cell r="K15">
            <v>4</v>
          </cell>
          <cell r="L15">
            <v>4</v>
          </cell>
          <cell r="M15">
            <v>0</v>
          </cell>
          <cell r="O15">
            <v>283</v>
          </cell>
          <cell r="P15">
            <v>5</v>
          </cell>
          <cell r="R15">
            <v>748</v>
          </cell>
          <cell r="S15">
            <v>66</v>
          </cell>
          <cell r="U15">
            <v>1723</v>
          </cell>
          <cell r="V15">
            <v>93</v>
          </cell>
        </row>
        <row r="16">
          <cell r="D16" t="str">
            <v>Alameda County - Unincorporated 2014</v>
          </cell>
        </row>
        <row r="17">
          <cell r="D17" t="str">
            <v>Alameda County - Unincorporated 2015</v>
          </cell>
          <cell r="E17">
            <v>430</v>
          </cell>
          <cell r="F17">
            <v>35</v>
          </cell>
          <cell r="G17">
            <v>35</v>
          </cell>
          <cell r="H17">
            <v>0</v>
          </cell>
          <cell r="J17">
            <v>227</v>
          </cell>
          <cell r="K17">
            <v>65</v>
          </cell>
          <cell r="L17">
            <v>65</v>
          </cell>
          <cell r="M17">
            <v>0</v>
          </cell>
          <cell r="O17">
            <v>295</v>
          </cell>
          <cell r="P17">
            <v>21</v>
          </cell>
          <cell r="R17">
            <v>817</v>
          </cell>
          <cell r="S17">
            <v>17</v>
          </cell>
          <cell r="U17">
            <v>1769</v>
          </cell>
          <cell r="V17">
            <v>138</v>
          </cell>
        </row>
        <row r="18">
          <cell r="D18" t="str">
            <v>Alameda County - Unincorporated 2016</v>
          </cell>
          <cell r="E18">
            <v>430</v>
          </cell>
          <cell r="F18">
            <v>85</v>
          </cell>
          <cell r="G18">
            <v>85</v>
          </cell>
          <cell r="H18">
            <v>0</v>
          </cell>
          <cell r="J18">
            <v>227</v>
          </cell>
          <cell r="K18">
            <v>8</v>
          </cell>
          <cell r="L18">
            <v>8</v>
          </cell>
          <cell r="M18">
            <v>0</v>
          </cell>
          <cell r="O18">
            <v>295</v>
          </cell>
          <cell r="P18">
            <v>0</v>
          </cell>
          <cell r="R18">
            <v>817</v>
          </cell>
          <cell r="S18">
            <v>9</v>
          </cell>
          <cell r="U18">
            <v>1769</v>
          </cell>
          <cell r="V18">
            <v>102</v>
          </cell>
        </row>
        <row r="19">
          <cell r="D19" t="str">
            <v>Alameda County - Unincorporated 2017</v>
          </cell>
          <cell r="E19">
            <v>430</v>
          </cell>
          <cell r="F19">
            <v>0</v>
          </cell>
          <cell r="G19">
            <v>0</v>
          </cell>
          <cell r="H19">
            <v>0</v>
          </cell>
          <cell r="J19">
            <v>227</v>
          </cell>
          <cell r="K19">
            <v>3</v>
          </cell>
          <cell r="L19">
            <v>0</v>
          </cell>
          <cell r="M19">
            <v>3</v>
          </cell>
          <cell r="O19">
            <v>295</v>
          </cell>
          <cell r="P19">
            <v>0</v>
          </cell>
          <cell r="R19">
            <v>817</v>
          </cell>
          <cell r="S19">
            <v>32</v>
          </cell>
          <cell r="U19">
            <v>1769</v>
          </cell>
          <cell r="V19">
            <v>35</v>
          </cell>
        </row>
        <row r="20">
          <cell r="D20" t="str">
            <v>Albany 2014</v>
          </cell>
        </row>
        <row r="21">
          <cell r="D21" t="str">
            <v>Albany 2015</v>
          </cell>
        </row>
        <row r="22">
          <cell r="D22" t="str">
            <v>Albany 2016</v>
          </cell>
          <cell r="E22">
            <v>80</v>
          </cell>
          <cell r="F22">
            <v>0</v>
          </cell>
          <cell r="G22">
            <v>0</v>
          </cell>
          <cell r="H22">
            <v>0</v>
          </cell>
          <cell r="J22">
            <v>53</v>
          </cell>
          <cell r="K22">
            <v>0</v>
          </cell>
          <cell r="L22">
            <v>0</v>
          </cell>
          <cell r="M22">
            <v>0</v>
          </cell>
          <cell r="O22">
            <v>57</v>
          </cell>
          <cell r="P22">
            <v>0</v>
          </cell>
          <cell r="R22">
            <v>145</v>
          </cell>
          <cell r="S22">
            <v>186</v>
          </cell>
          <cell r="U22">
            <v>335</v>
          </cell>
          <cell r="V22">
            <v>186</v>
          </cell>
        </row>
        <row r="23">
          <cell r="D23" t="str">
            <v>Albany 2017</v>
          </cell>
          <cell r="E23">
            <v>80</v>
          </cell>
          <cell r="F23">
            <v>0</v>
          </cell>
          <cell r="G23">
            <v>0</v>
          </cell>
          <cell r="H23">
            <v>0</v>
          </cell>
          <cell r="J23">
            <v>53</v>
          </cell>
          <cell r="K23">
            <v>0</v>
          </cell>
          <cell r="L23">
            <v>0</v>
          </cell>
          <cell r="M23">
            <v>0</v>
          </cell>
          <cell r="O23">
            <v>57</v>
          </cell>
          <cell r="P23">
            <v>4</v>
          </cell>
          <cell r="R23">
            <v>145</v>
          </cell>
          <cell r="S23">
            <v>8</v>
          </cell>
          <cell r="U23">
            <v>335</v>
          </cell>
          <cell r="V23">
            <v>12</v>
          </cell>
        </row>
        <row r="24">
          <cell r="D24" t="str">
            <v>Alhambra 2013</v>
          </cell>
        </row>
        <row r="25">
          <cell r="D25" t="str">
            <v>Alhambra 2014</v>
          </cell>
          <cell r="E25">
            <v>380</v>
          </cell>
          <cell r="F25">
            <v>0</v>
          </cell>
          <cell r="G25">
            <v>0</v>
          </cell>
          <cell r="H25">
            <v>0</v>
          </cell>
          <cell r="J25">
            <v>224</v>
          </cell>
          <cell r="K25">
            <v>8</v>
          </cell>
          <cell r="L25">
            <v>8</v>
          </cell>
          <cell r="M25">
            <v>0</v>
          </cell>
          <cell r="O25">
            <v>246</v>
          </cell>
          <cell r="P25">
            <v>3</v>
          </cell>
          <cell r="R25">
            <v>642</v>
          </cell>
          <cell r="S25">
            <v>29</v>
          </cell>
          <cell r="U25">
            <v>1492</v>
          </cell>
          <cell r="V25">
            <v>40</v>
          </cell>
        </row>
        <row r="26">
          <cell r="D26" t="str">
            <v>Alhambra 2015</v>
          </cell>
          <cell r="E26">
            <v>380</v>
          </cell>
          <cell r="F26">
            <v>0</v>
          </cell>
          <cell r="G26">
            <v>0</v>
          </cell>
          <cell r="H26">
            <v>0</v>
          </cell>
          <cell r="J26">
            <v>224</v>
          </cell>
          <cell r="K26">
            <v>0</v>
          </cell>
          <cell r="L26">
            <v>0</v>
          </cell>
          <cell r="M26">
            <v>0</v>
          </cell>
          <cell r="O26">
            <v>246</v>
          </cell>
          <cell r="P26">
            <v>0</v>
          </cell>
          <cell r="R26">
            <v>642</v>
          </cell>
          <cell r="S26">
            <v>0</v>
          </cell>
          <cell r="U26">
            <v>1492</v>
          </cell>
          <cell r="V26">
            <v>0</v>
          </cell>
        </row>
        <row r="27">
          <cell r="D27" t="str">
            <v>Alhambra 2016</v>
          </cell>
          <cell r="E27">
            <v>380</v>
          </cell>
          <cell r="F27">
            <v>0</v>
          </cell>
          <cell r="G27">
            <v>0</v>
          </cell>
          <cell r="H27">
            <v>0</v>
          </cell>
          <cell r="J27">
            <v>224</v>
          </cell>
          <cell r="K27">
            <v>0</v>
          </cell>
          <cell r="L27">
            <v>0</v>
          </cell>
          <cell r="M27">
            <v>0</v>
          </cell>
          <cell r="O27">
            <v>246</v>
          </cell>
          <cell r="P27">
            <v>0</v>
          </cell>
          <cell r="R27">
            <v>642</v>
          </cell>
          <cell r="S27">
            <v>38</v>
          </cell>
          <cell r="U27">
            <v>1492</v>
          </cell>
          <cell r="V27">
            <v>38</v>
          </cell>
        </row>
        <row r="28">
          <cell r="D28" t="str">
            <v>Alhambra 2017</v>
          </cell>
          <cell r="E28">
            <v>380</v>
          </cell>
          <cell r="F28">
            <v>0</v>
          </cell>
          <cell r="G28">
            <v>0</v>
          </cell>
          <cell r="H28">
            <v>0</v>
          </cell>
          <cell r="J28">
            <v>224</v>
          </cell>
          <cell r="K28">
            <v>0</v>
          </cell>
          <cell r="L28">
            <v>0</v>
          </cell>
          <cell r="M28">
            <v>0</v>
          </cell>
          <cell r="O28">
            <v>246</v>
          </cell>
          <cell r="P28">
            <v>0</v>
          </cell>
          <cell r="R28">
            <v>642</v>
          </cell>
          <cell r="S28">
            <v>74</v>
          </cell>
          <cell r="U28">
            <v>1492</v>
          </cell>
          <cell r="V28">
            <v>74</v>
          </cell>
        </row>
        <row r="29">
          <cell r="D29" t="str">
            <v>Aliso Viejo 2013</v>
          </cell>
        </row>
        <row r="30">
          <cell r="D30" t="str">
            <v>Aliso Viejo 2014</v>
          </cell>
          <cell r="E30">
            <v>210</v>
          </cell>
          <cell r="F30">
            <v>0</v>
          </cell>
          <cell r="G30">
            <v>0</v>
          </cell>
          <cell r="H30">
            <v>0</v>
          </cell>
          <cell r="J30">
            <v>80</v>
          </cell>
          <cell r="K30">
            <v>0</v>
          </cell>
          <cell r="L30">
            <v>0</v>
          </cell>
          <cell r="M30">
            <v>0</v>
          </cell>
          <cell r="O30">
            <v>7</v>
          </cell>
          <cell r="P30">
            <v>1</v>
          </cell>
          <cell r="R30">
            <v>18</v>
          </cell>
          <cell r="S30">
            <v>0</v>
          </cell>
          <cell r="U30">
            <v>315</v>
          </cell>
          <cell r="V30">
            <v>1</v>
          </cell>
        </row>
        <row r="31">
          <cell r="D31" t="str">
            <v>Aliso Viejo 2015</v>
          </cell>
          <cell r="E31">
            <v>210</v>
          </cell>
          <cell r="F31">
            <v>33</v>
          </cell>
          <cell r="G31">
            <v>33</v>
          </cell>
          <cell r="H31">
            <v>0</v>
          </cell>
          <cell r="J31">
            <v>80</v>
          </cell>
          <cell r="K31">
            <v>187</v>
          </cell>
          <cell r="L31">
            <v>187</v>
          </cell>
          <cell r="M31">
            <v>0</v>
          </cell>
          <cell r="O31">
            <v>7</v>
          </cell>
          <cell r="P31">
            <v>834</v>
          </cell>
          <cell r="R31">
            <v>18</v>
          </cell>
          <cell r="S31">
            <v>0</v>
          </cell>
          <cell r="U31">
            <v>315</v>
          </cell>
          <cell r="V31">
            <v>1054</v>
          </cell>
        </row>
        <row r="32">
          <cell r="D32" t="str">
            <v>Aliso Viejo 2016</v>
          </cell>
          <cell r="E32">
            <v>210</v>
          </cell>
          <cell r="F32">
            <v>50</v>
          </cell>
          <cell r="G32">
            <v>50</v>
          </cell>
          <cell r="H32">
            <v>0</v>
          </cell>
          <cell r="J32">
            <v>80</v>
          </cell>
          <cell r="K32">
            <v>148</v>
          </cell>
          <cell r="L32">
            <v>148</v>
          </cell>
          <cell r="M32">
            <v>0</v>
          </cell>
          <cell r="O32">
            <v>7</v>
          </cell>
          <cell r="P32">
            <v>4</v>
          </cell>
          <cell r="R32">
            <v>18</v>
          </cell>
          <cell r="S32">
            <v>0</v>
          </cell>
          <cell r="U32">
            <v>315</v>
          </cell>
          <cell r="V32">
            <v>202</v>
          </cell>
        </row>
        <row r="33">
          <cell r="D33" t="str">
            <v>Aliso Viejo 2017</v>
          </cell>
          <cell r="E33">
            <v>210</v>
          </cell>
          <cell r="F33">
            <v>0</v>
          </cell>
          <cell r="G33">
            <v>0</v>
          </cell>
          <cell r="H33">
            <v>0</v>
          </cell>
          <cell r="J33">
            <v>80</v>
          </cell>
          <cell r="K33">
            <v>0</v>
          </cell>
          <cell r="L33">
            <v>0</v>
          </cell>
          <cell r="M33">
            <v>0</v>
          </cell>
          <cell r="O33">
            <v>7</v>
          </cell>
          <cell r="P33">
            <v>0</v>
          </cell>
          <cell r="R33">
            <v>18</v>
          </cell>
          <cell r="S33">
            <v>0</v>
          </cell>
          <cell r="U33">
            <v>315</v>
          </cell>
          <cell r="V33">
            <v>0</v>
          </cell>
        </row>
        <row r="34">
          <cell r="D34" t="str">
            <v>Alpine County - Unincorporated 2014</v>
          </cell>
          <cell r="E34">
            <v>7</v>
          </cell>
          <cell r="F34">
            <v>0</v>
          </cell>
          <cell r="G34">
            <v>0</v>
          </cell>
          <cell r="H34">
            <v>0</v>
          </cell>
          <cell r="J34">
            <v>6</v>
          </cell>
          <cell r="K34">
            <v>0</v>
          </cell>
          <cell r="L34">
            <v>0</v>
          </cell>
          <cell r="M34">
            <v>0</v>
          </cell>
          <cell r="O34">
            <v>6</v>
          </cell>
          <cell r="P34">
            <v>1</v>
          </cell>
          <cell r="R34">
            <v>11</v>
          </cell>
          <cell r="S34">
            <v>1</v>
          </cell>
          <cell r="U34">
            <v>30</v>
          </cell>
          <cell r="V34">
            <v>2</v>
          </cell>
        </row>
        <row r="35">
          <cell r="D35" t="str">
            <v>Alpine County - Unincorporated 2015</v>
          </cell>
          <cell r="E35">
            <v>7</v>
          </cell>
          <cell r="F35">
            <v>0</v>
          </cell>
          <cell r="G35">
            <v>0</v>
          </cell>
          <cell r="H35">
            <v>0</v>
          </cell>
          <cell r="J35">
            <v>6</v>
          </cell>
          <cell r="K35">
            <v>0</v>
          </cell>
          <cell r="L35">
            <v>0</v>
          </cell>
          <cell r="M35">
            <v>0</v>
          </cell>
          <cell r="O35">
            <v>6</v>
          </cell>
          <cell r="P35">
            <v>0</v>
          </cell>
          <cell r="R35">
            <v>11</v>
          </cell>
          <cell r="S35">
            <v>4</v>
          </cell>
          <cell r="U35">
            <v>30</v>
          </cell>
          <cell r="V35">
            <v>4</v>
          </cell>
        </row>
        <row r="36">
          <cell r="D36" t="str">
            <v>Alpine County - Unincorporated 2016</v>
          </cell>
          <cell r="E36">
            <v>7</v>
          </cell>
          <cell r="F36">
            <v>0</v>
          </cell>
          <cell r="G36">
            <v>0</v>
          </cell>
          <cell r="H36">
            <v>0</v>
          </cell>
          <cell r="J36">
            <v>6</v>
          </cell>
          <cell r="K36">
            <v>0</v>
          </cell>
          <cell r="L36">
            <v>0</v>
          </cell>
          <cell r="M36">
            <v>0</v>
          </cell>
          <cell r="O36">
            <v>6</v>
          </cell>
          <cell r="P36">
            <v>0</v>
          </cell>
          <cell r="R36">
            <v>11</v>
          </cell>
          <cell r="S36">
            <v>2</v>
          </cell>
          <cell r="U36">
            <v>30</v>
          </cell>
          <cell r="V36">
            <v>2</v>
          </cell>
        </row>
        <row r="37">
          <cell r="D37" t="str">
            <v>Alpine County - Unincorporated 2017</v>
          </cell>
          <cell r="E37">
            <v>7</v>
          </cell>
          <cell r="F37">
            <v>0</v>
          </cell>
          <cell r="G37">
            <v>0</v>
          </cell>
          <cell r="H37">
            <v>0</v>
          </cell>
          <cell r="J37">
            <v>6</v>
          </cell>
          <cell r="K37">
            <v>2</v>
          </cell>
          <cell r="L37">
            <v>0</v>
          </cell>
          <cell r="M37">
            <v>2</v>
          </cell>
          <cell r="O37">
            <v>6</v>
          </cell>
          <cell r="P37">
            <v>3</v>
          </cell>
          <cell r="R37">
            <v>11</v>
          </cell>
          <cell r="S37">
            <v>3</v>
          </cell>
          <cell r="U37">
            <v>30</v>
          </cell>
          <cell r="V37">
            <v>8</v>
          </cell>
        </row>
        <row r="38">
          <cell r="D38" t="str">
            <v>Alturas 2014</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row>
        <row r="39">
          <cell r="D39" t="str">
            <v>Alturas 2015</v>
          </cell>
        </row>
        <row r="40">
          <cell r="D40" t="str">
            <v>Alturas 2016</v>
          </cell>
        </row>
        <row r="41">
          <cell r="D41" t="str">
            <v>Alturas 2017</v>
          </cell>
        </row>
        <row r="42">
          <cell r="D42" t="str">
            <v>Amador City 2014</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row>
        <row r="43">
          <cell r="D43" t="str">
            <v>Amador City 2015</v>
          </cell>
        </row>
        <row r="44">
          <cell r="D44" t="str">
            <v>Amador City 2016</v>
          </cell>
        </row>
        <row r="45">
          <cell r="D45" t="str">
            <v>Amador City 2017</v>
          </cell>
        </row>
        <row r="46">
          <cell r="D46" t="str">
            <v>Amador County - Unincorporated 2014</v>
          </cell>
        </row>
        <row r="47">
          <cell r="D47" t="str">
            <v>Amador County - Unincorporated 2015</v>
          </cell>
        </row>
        <row r="48">
          <cell r="D48" t="str">
            <v>Amador County - Unincorporated 2016</v>
          </cell>
        </row>
        <row r="49">
          <cell r="D49" t="str">
            <v>Amador County - Unincorporated 2017</v>
          </cell>
          <cell r="E49">
            <v>10</v>
          </cell>
          <cell r="F49">
            <v>0</v>
          </cell>
          <cell r="G49">
            <v>0</v>
          </cell>
          <cell r="H49">
            <v>0</v>
          </cell>
          <cell r="J49">
            <v>7</v>
          </cell>
          <cell r="K49">
            <v>2</v>
          </cell>
          <cell r="L49">
            <v>1</v>
          </cell>
          <cell r="M49">
            <v>1</v>
          </cell>
          <cell r="O49">
            <v>9</v>
          </cell>
          <cell r="P49">
            <v>13</v>
          </cell>
          <cell r="R49">
            <v>23</v>
          </cell>
          <cell r="S49">
            <v>17</v>
          </cell>
          <cell r="U49">
            <v>49</v>
          </cell>
          <cell r="V49">
            <v>32</v>
          </cell>
        </row>
        <row r="50">
          <cell r="D50" t="str">
            <v>American Canyon 2014</v>
          </cell>
        </row>
        <row r="51">
          <cell r="D51" t="str">
            <v>American Canyon 2015</v>
          </cell>
          <cell r="E51">
            <v>116</v>
          </cell>
          <cell r="F51">
            <v>0</v>
          </cell>
          <cell r="G51">
            <v>0</v>
          </cell>
          <cell r="H51">
            <v>0</v>
          </cell>
          <cell r="J51">
            <v>54</v>
          </cell>
          <cell r="K51">
            <v>9</v>
          </cell>
          <cell r="L51">
            <v>9</v>
          </cell>
          <cell r="M51">
            <v>0</v>
          </cell>
          <cell r="O51">
            <v>58</v>
          </cell>
          <cell r="P51">
            <v>280</v>
          </cell>
          <cell r="R51">
            <v>164</v>
          </cell>
          <cell r="S51">
            <v>148</v>
          </cell>
          <cell r="U51">
            <v>392</v>
          </cell>
          <cell r="V51">
            <v>437</v>
          </cell>
        </row>
        <row r="52">
          <cell r="D52" t="str">
            <v>American Canyon 2016</v>
          </cell>
          <cell r="E52">
            <v>116</v>
          </cell>
          <cell r="F52">
            <v>0</v>
          </cell>
          <cell r="G52">
            <v>0</v>
          </cell>
          <cell r="H52">
            <v>0</v>
          </cell>
          <cell r="J52">
            <v>54</v>
          </cell>
          <cell r="K52">
            <v>0</v>
          </cell>
          <cell r="L52">
            <v>0</v>
          </cell>
          <cell r="M52">
            <v>0</v>
          </cell>
          <cell r="O52">
            <v>58</v>
          </cell>
          <cell r="P52">
            <v>0</v>
          </cell>
          <cell r="R52">
            <v>164</v>
          </cell>
          <cell r="S52">
            <v>0</v>
          </cell>
          <cell r="U52">
            <v>392</v>
          </cell>
          <cell r="V52">
            <v>0</v>
          </cell>
        </row>
        <row r="53">
          <cell r="D53" t="str">
            <v>American Canyon 2017</v>
          </cell>
          <cell r="E53">
            <v>116</v>
          </cell>
          <cell r="F53">
            <v>49</v>
          </cell>
          <cell r="G53">
            <v>49</v>
          </cell>
          <cell r="H53">
            <v>0</v>
          </cell>
          <cell r="J53">
            <v>54</v>
          </cell>
          <cell r="K53">
            <v>20</v>
          </cell>
          <cell r="L53">
            <v>20</v>
          </cell>
          <cell r="M53">
            <v>0</v>
          </cell>
          <cell r="O53">
            <v>58</v>
          </cell>
          <cell r="P53">
            <v>1</v>
          </cell>
          <cell r="R53">
            <v>164</v>
          </cell>
          <cell r="S53">
            <v>0</v>
          </cell>
          <cell r="U53">
            <v>392</v>
          </cell>
          <cell r="V53">
            <v>70</v>
          </cell>
        </row>
        <row r="54">
          <cell r="D54" t="str">
            <v>Anaheim 2013</v>
          </cell>
        </row>
        <row r="55">
          <cell r="D55" t="str">
            <v>Anaheim 2014</v>
          </cell>
          <cell r="E55">
            <v>1256</v>
          </cell>
          <cell r="F55">
            <v>0</v>
          </cell>
          <cell r="G55">
            <v>0</v>
          </cell>
          <cell r="H55">
            <v>0</v>
          </cell>
          <cell r="J55">
            <v>907</v>
          </cell>
          <cell r="K55">
            <v>9</v>
          </cell>
          <cell r="L55">
            <v>9</v>
          </cell>
          <cell r="M55">
            <v>0</v>
          </cell>
          <cell r="O55">
            <v>1038</v>
          </cell>
          <cell r="P55">
            <v>21</v>
          </cell>
          <cell r="R55">
            <v>2501</v>
          </cell>
          <cell r="S55">
            <v>1271</v>
          </cell>
          <cell r="U55">
            <v>5702</v>
          </cell>
          <cell r="V55">
            <v>1301</v>
          </cell>
        </row>
        <row r="56">
          <cell r="D56" t="str">
            <v>Anaheim 2015</v>
          </cell>
          <cell r="E56">
            <v>1256</v>
          </cell>
          <cell r="F56">
            <v>69</v>
          </cell>
          <cell r="G56">
            <v>69</v>
          </cell>
          <cell r="H56">
            <v>0</v>
          </cell>
          <cell r="J56">
            <v>907</v>
          </cell>
          <cell r="K56">
            <v>13</v>
          </cell>
          <cell r="L56">
            <v>13</v>
          </cell>
          <cell r="M56">
            <v>0</v>
          </cell>
          <cell r="O56">
            <v>1038</v>
          </cell>
          <cell r="P56">
            <v>23</v>
          </cell>
          <cell r="R56">
            <v>2501</v>
          </cell>
          <cell r="S56">
            <v>1169</v>
          </cell>
          <cell r="U56">
            <v>5702</v>
          </cell>
          <cell r="V56">
            <v>1274</v>
          </cell>
        </row>
        <row r="57">
          <cell r="D57" t="str">
            <v>Anaheim 2016</v>
          </cell>
          <cell r="E57">
            <v>1256</v>
          </cell>
          <cell r="F57">
            <v>0</v>
          </cell>
          <cell r="G57">
            <v>0</v>
          </cell>
          <cell r="H57">
            <v>0</v>
          </cell>
          <cell r="J57">
            <v>907</v>
          </cell>
          <cell r="K57">
            <v>0</v>
          </cell>
          <cell r="L57">
            <v>0</v>
          </cell>
          <cell r="M57">
            <v>0</v>
          </cell>
          <cell r="O57">
            <v>1038</v>
          </cell>
          <cell r="P57">
            <v>0</v>
          </cell>
          <cell r="R57">
            <v>2501</v>
          </cell>
          <cell r="S57">
            <v>1317</v>
          </cell>
          <cell r="U57">
            <v>5702</v>
          </cell>
          <cell r="V57">
            <v>1317</v>
          </cell>
        </row>
        <row r="58">
          <cell r="D58" t="str">
            <v>Anaheim 2017</v>
          </cell>
          <cell r="E58">
            <v>1256</v>
          </cell>
          <cell r="F58">
            <v>2</v>
          </cell>
          <cell r="G58">
            <v>2</v>
          </cell>
          <cell r="H58">
            <v>0</v>
          </cell>
          <cell r="J58">
            <v>907</v>
          </cell>
          <cell r="K58">
            <v>0</v>
          </cell>
          <cell r="L58">
            <v>0</v>
          </cell>
          <cell r="M58">
            <v>0</v>
          </cell>
          <cell r="O58">
            <v>1038</v>
          </cell>
          <cell r="P58">
            <v>0</v>
          </cell>
          <cell r="R58">
            <v>2501</v>
          </cell>
          <cell r="S58">
            <v>1533</v>
          </cell>
          <cell r="U58">
            <v>5702</v>
          </cell>
          <cell r="V58">
            <v>1535</v>
          </cell>
        </row>
        <row r="59">
          <cell r="D59" t="str">
            <v>Anderson 2014</v>
          </cell>
        </row>
        <row r="60">
          <cell r="D60" t="str">
            <v>Anderson 2015</v>
          </cell>
          <cell r="E60">
            <v>32</v>
          </cell>
          <cell r="F60">
            <v>0</v>
          </cell>
          <cell r="G60">
            <v>0</v>
          </cell>
          <cell r="H60">
            <v>0</v>
          </cell>
          <cell r="J60">
            <v>21</v>
          </cell>
          <cell r="K60">
            <v>0</v>
          </cell>
          <cell r="L60">
            <v>0</v>
          </cell>
          <cell r="M60">
            <v>0</v>
          </cell>
          <cell r="O60">
            <v>24</v>
          </cell>
          <cell r="P60">
            <v>19</v>
          </cell>
          <cell r="R60">
            <v>59</v>
          </cell>
          <cell r="S60">
            <v>1</v>
          </cell>
          <cell r="U60">
            <v>136</v>
          </cell>
          <cell r="V60">
            <v>20</v>
          </cell>
        </row>
        <row r="61">
          <cell r="D61" t="str">
            <v>Anderson 2016</v>
          </cell>
          <cell r="E61">
            <v>32</v>
          </cell>
          <cell r="F61">
            <v>0</v>
          </cell>
          <cell r="G61">
            <v>0</v>
          </cell>
          <cell r="H61">
            <v>0</v>
          </cell>
          <cell r="J61">
            <v>21</v>
          </cell>
          <cell r="K61">
            <v>4</v>
          </cell>
          <cell r="L61">
            <v>4</v>
          </cell>
          <cell r="M61">
            <v>0</v>
          </cell>
          <cell r="O61">
            <v>24</v>
          </cell>
          <cell r="P61">
            <v>33</v>
          </cell>
          <cell r="R61">
            <v>59</v>
          </cell>
          <cell r="S61">
            <v>9</v>
          </cell>
          <cell r="U61">
            <v>136</v>
          </cell>
          <cell r="V61">
            <v>46</v>
          </cell>
        </row>
        <row r="62">
          <cell r="D62" t="str">
            <v>Anderson 2017</v>
          </cell>
          <cell r="E62">
            <v>32</v>
          </cell>
          <cell r="F62">
            <v>23</v>
          </cell>
          <cell r="G62">
            <v>23</v>
          </cell>
          <cell r="H62">
            <v>0</v>
          </cell>
          <cell r="J62">
            <v>21</v>
          </cell>
          <cell r="K62">
            <v>15</v>
          </cell>
          <cell r="L62">
            <v>15</v>
          </cell>
          <cell r="M62">
            <v>0</v>
          </cell>
          <cell r="O62">
            <v>24</v>
          </cell>
          <cell r="P62">
            <v>40</v>
          </cell>
          <cell r="R62">
            <v>59</v>
          </cell>
          <cell r="S62">
            <v>23</v>
          </cell>
          <cell r="U62">
            <v>136</v>
          </cell>
          <cell r="V62">
            <v>101</v>
          </cell>
        </row>
        <row r="63">
          <cell r="D63" t="str">
            <v>Angels Camp 2014</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row>
        <row r="64">
          <cell r="D64" t="str">
            <v>Angels Camp 2015</v>
          </cell>
        </row>
        <row r="65">
          <cell r="D65" t="str">
            <v>Angels Camp 2016</v>
          </cell>
        </row>
        <row r="66">
          <cell r="D66" t="str">
            <v>Angels Camp 2017</v>
          </cell>
        </row>
        <row r="67">
          <cell r="D67" t="str">
            <v>Antioch 2014</v>
          </cell>
        </row>
        <row r="68">
          <cell r="D68" t="str">
            <v>Antioch 2015</v>
          </cell>
          <cell r="E68">
            <v>349</v>
          </cell>
          <cell r="F68">
            <v>1</v>
          </cell>
          <cell r="G68">
            <v>0</v>
          </cell>
          <cell r="H68">
            <v>1</v>
          </cell>
          <cell r="J68">
            <v>205</v>
          </cell>
          <cell r="K68">
            <v>0</v>
          </cell>
          <cell r="L68">
            <v>0</v>
          </cell>
          <cell r="M68">
            <v>0</v>
          </cell>
          <cell r="O68">
            <v>214</v>
          </cell>
          <cell r="P68">
            <v>19</v>
          </cell>
          <cell r="R68">
            <v>680</v>
          </cell>
          <cell r="S68">
            <v>47</v>
          </cell>
          <cell r="U68">
            <v>1448</v>
          </cell>
          <cell r="V68">
            <v>67</v>
          </cell>
        </row>
        <row r="69">
          <cell r="D69" t="str">
            <v>Antioch 2016</v>
          </cell>
          <cell r="E69">
            <v>349</v>
          </cell>
          <cell r="F69">
            <v>84</v>
          </cell>
          <cell r="G69">
            <v>84</v>
          </cell>
          <cell r="H69">
            <v>0</v>
          </cell>
          <cell r="J69">
            <v>205</v>
          </cell>
          <cell r="K69">
            <v>0</v>
          </cell>
          <cell r="L69">
            <v>0</v>
          </cell>
          <cell r="M69">
            <v>0</v>
          </cell>
          <cell r="O69">
            <v>214</v>
          </cell>
          <cell r="P69">
            <v>1</v>
          </cell>
          <cell r="R69">
            <v>680</v>
          </cell>
          <cell r="S69">
            <v>42</v>
          </cell>
          <cell r="U69">
            <v>1448</v>
          </cell>
          <cell r="V69">
            <v>127</v>
          </cell>
        </row>
        <row r="70">
          <cell r="D70" t="str">
            <v>Antioch 2017</v>
          </cell>
          <cell r="E70">
            <v>349</v>
          </cell>
          <cell r="F70">
            <v>2</v>
          </cell>
          <cell r="G70">
            <v>2</v>
          </cell>
          <cell r="H70">
            <v>0</v>
          </cell>
          <cell r="J70">
            <v>205</v>
          </cell>
          <cell r="K70">
            <v>0</v>
          </cell>
          <cell r="L70">
            <v>0</v>
          </cell>
          <cell r="M70">
            <v>0</v>
          </cell>
          <cell r="O70">
            <v>214</v>
          </cell>
          <cell r="P70">
            <v>0</v>
          </cell>
          <cell r="R70">
            <v>680</v>
          </cell>
          <cell r="S70">
            <v>41</v>
          </cell>
          <cell r="U70">
            <v>1448</v>
          </cell>
          <cell r="V70">
            <v>43</v>
          </cell>
        </row>
        <row r="71">
          <cell r="D71" t="str">
            <v>Apple Valley 2013</v>
          </cell>
        </row>
        <row r="72">
          <cell r="D72" t="str">
            <v>Apple Valley 2014</v>
          </cell>
        </row>
        <row r="73">
          <cell r="D73" t="str">
            <v>Apple Valley 2015</v>
          </cell>
          <cell r="E73">
            <v>764</v>
          </cell>
          <cell r="F73">
            <v>0</v>
          </cell>
          <cell r="G73">
            <v>0</v>
          </cell>
          <cell r="H73">
            <v>0</v>
          </cell>
          <cell r="J73">
            <v>541</v>
          </cell>
          <cell r="K73">
            <v>0</v>
          </cell>
          <cell r="L73">
            <v>0</v>
          </cell>
          <cell r="M73">
            <v>0</v>
          </cell>
          <cell r="O73">
            <v>622</v>
          </cell>
          <cell r="P73">
            <v>0</v>
          </cell>
          <cell r="R73">
            <v>1407</v>
          </cell>
          <cell r="S73">
            <v>0</v>
          </cell>
          <cell r="U73">
            <v>3334</v>
          </cell>
          <cell r="V73">
            <v>0</v>
          </cell>
        </row>
        <row r="74">
          <cell r="D74" t="str">
            <v>Apple Valley 2016</v>
          </cell>
          <cell r="E74">
            <v>764</v>
          </cell>
          <cell r="F74">
            <v>0</v>
          </cell>
          <cell r="G74">
            <v>0</v>
          </cell>
          <cell r="H74">
            <v>0</v>
          </cell>
          <cell r="J74">
            <v>541</v>
          </cell>
          <cell r="K74">
            <v>0</v>
          </cell>
          <cell r="L74">
            <v>0</v>
          </cell>
          <cell r="M74">
            <v>0</v>
          </cell>
          <cell r="O74">
            <v>622</v>
          </cell>
          <cell r="P74">
            <v>0</v>
          </cell>
          <cell r="R74">
            <v>1407</v>
          </cell>
          <cell r="S74">
            <v>0</v>
          </cell>
          <cell r="U74">
            <v>3334</v>
          </cell>
          <cell r="V74">
            <v>0</v>
          </cell>
        </row>
        <row r="75">
          <cell r="D75" t="str">
            <v>Apple Valley 2017</v>
          </cell>
          <cell r="E75">
            <v>764</v>
          </cell>
          <cell r="F75">
            <v>0</v>
          </cell>
          <cell r="G75">
            <v>0</v>
          </cell>
          <cell r="H75">
            <v>0</v>
          </cell>
          <cell r="J75">
            <v>541</v>
          </cell>
          <cell r="K75">
            <v>0</v>
          </cell>
          <cell r="L75">
            <v>0</v>
          </cell>
          <cell r="M75">
            <v>0</v>
          </cell>
          <cell r="O75">
            <v>622</v>
          </cell>
          <cell r="P75">
            <v>0</v>
          </cell>
          <cell r="R75">
            <v>1407</v>
          </cell>
          <cell r="S75">
            <v>0</v>
          </cell>
          <cell r="U75">
            <v>3334</v>
          </cell>
          <cell r="V75">
            <v>0</v>
          </cell>
        </row>
        <row r="76">
          <cell r="D76" t="str">
            <v>Arcadia 2013</v>
          </cell>
        </row>
        <row r="77">
          <cell r="D77" t="str">
            <v>Arcadia 2013</v>
          </cell>
        </row>
        <row r="78">
          <cell r="D78" t="str">
            <v>Arcadia 2014</v>
          </cell>
        </row>
        <row r="79">
          <cell r="D79" t="str">
            <v>Arcadia 2015</v>
          </cell>
        </row>
        <row r="80">
          <cell r="D80" t="str">
            <v>Arcadia 2016</v>
          </cell>
        </row>
        <row r="81">
          <cell r="D81" t="str">
            <v>Arcadia 2017</v>
          </cell>
          <cell r="E81">
            <v>276</v>
          </cell>
          <cell r="F81">
            <v>0</v>
          </cell>
          <cell r="G81">
            <v>0</v>
          </cell>
          <cell r="H81">
            <v>0</v>
          </cell>
          <cell r="J81">
            <v>167</v>
          </cell>
          <cell r="K81">
            <v>0</v>
          </cell>
          <cell r="L81">
            <v>0</v>
          </cell>
          <cell r="M81">
            <v>0</v>
          </cell>
          <cell r="O81">
            <v>177</v>
          </cell>
          <cell r="P81">
            <v>38</v>
          </cell>
          <cell r="R81">
            <v>434</v>
          </cell>
          <cell r="S81">
            <v>101</v>
          </cell>
          <cell r="U81">
            <v>1054</v>
          </cell>
          <cell r="V81">
            <v>139</v>
          </cell>
        </row>
        <row r="82">
          <cell r="D82" t="str">
            <v>Arcata 2014</v>
          </cell>
          <cell r="E82">
            <v>85</v>
          </cell>
          <cell r="F82">
            <v>26</v>
          </cell>
          <cell r="G82">
            <v>26</v>
          </cell>
          <cell r="H82">
            <v>0</v>
          </cell>
          <cell r="J82">
            <v>56</v>
          </cell>
          <cell r="K82">
            <v>5</v>
          </cell>
          <cell r="L82">
            <v>5</v>
          </cell>
          <cell r="M82">
            <v>0</v>
          </cell>
          <cell r="O82">
            <v>62</v>
          </cell>
          <cell r="P82">
            <v>8</v>
          </cell>
          <cell r="R82">
            <v>160</v>
          </cell>
          <cell r="S82">
            <v>7</v>
          </cell>
          <cell r="U82">
            <v>363</v>
          </cell>
          <cell r="V82">
            <v>46</v>
          </cell>
        </row>
        <row r="83">
          <cell r="D83" t="str">
            <v>Arcata 2015</v>
          </cell>
          <cell r="E83">
            <v>85</v>
          </cell>
          <cell r="F83">
            <v>17</v>
          </cell>
          <cell r="G83">
            <v>17</v>
          </cell>
          <cell r="H83">
            <v>0</v>
          </cell>
          <cell r="J83">
            <v>56</v>
          </cell>
          <cell r="K83">
            <v>0</v>
          </cell>
          <cell r="L83">
            <v>0</v>
          </cell>
          <cell r="M83">
            <v>0</v>
          </cell>
          <cell r="O83">
            <v>62</v>
          </cell>
          <cell r="P83">
            <v>3</v>
          </cell>
          <cell r="R83">
            <v>160</v>
          </cell>
          <cell r="S83">
            <v>2</v>
          </cell>
          <cell r="U83">
            <v>363</v>
          </cell>
          <cell r="V83">
            <v>22</v>
          </cell>
        </row>
        <row r="84">
          <cell r="D84" t="str">
            <v>Arcata 2016</v>
          </cell>
          <cell r="E84">
            <v>85</v>
          </cell>
          <cell r="F84">
            <v>0</v>
          </cell>
          <cell r="G84">
            <v>0</v>
          </cell>
          <cell r="H84">
            <v>0</v>
          </cell>
          <cell r="J84">
            <v>56</v>
          </cell>
          <cell r="K84">
            <v>0</v>
          </cell>
          <cell r="L84">
            <v>0</v>
          </cell>
          <cell r="M84">
            <v>0</v>
          </cell>
          <cell r="O84">
            <v>62</v>
          </cell>
          <cell r="P84">
            <v>43</v>
          </cell>
          <cell r="R84">
            <v>160</v>
          </cell>
          <cell r="S84">
            <v>7</v>
          </cell>
          <cell r="U84">
            <v>363</v>
          </cell>
          <cell r="V84">
            <v>50</v>
          </cell>
        </row>
        <row r="85">
          <cell r="D85" t="str">
            <v>Arcata 2017</v>
          </cell>
          <cell r="E85">
            <v>85</v>
          </cell>
          <cell r="F85">
            <v>0</v>
          </cell>
          <cell r="G85">
            <v>0</v>
          </cell>
          <cell r="H85">
            <v>0</v>
          </cell>
          <cell r="J85">
            <v>56</v>
          </cell>
          <cell r="K85">
            <v>0</v>
          </cell>
          <cell r="L85">
            <v>0</v>
          </cell>
          <cell r="M85">
            <v>0</v>
          </cell>
          <cell r="O85">
            <v>62</v>
          </cell>
          <cell r="P85">
            <v>164</v>
          </cell>
          <cell r="R85">
            <v>160</v>
          </cell>
          <cell r="S85">
            <v>5</v>
          </cell>
          <cell r="U85">
            <v>363</v>
          </cell>
          <cell r="V85">
            <v>169</v>
          </cell>
        </row>
        <row r="86">
          <cell r="D86" t="str">
            <v>Arroyo Grande 2014</v>
          </cell>
        </row>
        <row r="87">
          <cell r="D87" t="str">
            <v>Arroyo Grande 2015</v>
          </cell>
        </row>
        <row r="88">
          <cell r="D88" t="str">
            <v>Arroyo Grande 2016</v>
          </cell>
        </row>
        <row r="89">
          <cell r="D89" t="str">
            <v>Arroyo Grande 2017</v>
          </cell>
          <cell r="E89">
            <v>60</v>
          </cell>
          <cell r="F89">
            <v>0</v>
          </cell>
          <cell r="G89">
            <v>0</v>
          </cell>
          <cell r="H89">
            <v>0</v>
          </cell>
          <cell r="J89">
            <v>38</v>
          </cell>
          <cell r="K89">
            <v>4</v>
          </cell>
          <cell r="L89">
            <v>0</v>
          </cell>
          <cell r="M89">
            <v>4</v>
          </cell>
          <cell r="O89">
            <v>43</v>
          </cell>
          <cell r="P89">
            <v>0</v>
          </cell>
          <cell r="R89">
            <v>101</v>
          </cell>
          <cell r="S89">
            <v>37</v>
          </cell>
          <cell r="U89">
            <v>242</v>
          </cell>
          <cell r="V89">
            <v>41</v>
          </cell>
        </row>
        <row r="90">
          <cell r="D90" t="str">
            <v>Artesia 2013</v>
          </cell>
        </row>
        <row r="91">
          <cell r="D91" t="str">
            <v>Artesia 2014</v>
          </cell>
          <cell r="E91">
            <v>31</v>
          </cell>
          <cell r="F91">
            <v>0</v>
          </cell>
          <cell r="G91">
            <v>0</v>
          </cell>
          <cell r="H91">
            <v>0</v>
          </cell>
          <cell r="J91">
            <v>18</v>
          </cell>
          <cell r="K91">
            <v>0</v>
          </cell>
          <cell r="L91">
            <v>0</v>
          </cell>
          <cell r="M91">
            <v>0</v>
          </cell>
          <cell r="O91">
            <v>20</v>
          </cell>
          <cell r="P91">
            <v>0</v>
          </cell>
          <cell r="R91">
            <v>51</v>
          </cell>
          <cell r="S91">
            <v>17</v>
          </cell>
          <cell r="U91">
            <v>120</v>
          </cell>
          <cell r="V91">
            <v>17</v>
          </cell>
        </row>
        <row r="92">
          <cell r="D92" t="str">
            <v>Artesia 2015</v>
          </cell>
          <cell r="E92">
            <v>31</v>
          </cell>
          <cell r="F92">
            <v>0</v>
          </cell>
          <cell r="G92">
            <v>0</v>
          </cell>
          <cell r="H92">
            <v>0</v>
          </cell>
          <cell r="J92">
            <v>18</v>
          </cell>
          <cell r="K92">
            <v>0</v>
          </cell>
          <cell r="L92">
            <v>0</v>
          </cell>
          <cell r="M92">
            <v>0</v>
          </cell>
          <cell r="O92">
            <v>20</v>
          </cell>
          <cell r="P92">
            <v>0</v>
          </cell>
          <cell r="R92">
            <v>51</v>
          </cell>
          <cell r="S92">
            <v>8</v>
          </cell>
          <cell r="U92">
            <v>120</v>
          </cell>
          <cell r="V92">
            <v>8</v>
          </cell>
        </row>
        <row r="93">
          <cell r="D93" t="str">
            <v>Artesia 2016</v>
          </cell>
          <cell r="E93">
            <v>31</v>
          </cell>
          <cell r="F93">
            <v>0</v>
          </cell>
          <cell r="G93">
            <v>0</v>
          </cell>
          <cell r="H93">
            <v>0</v>
          </cell>
          <cell r="J93">
            <v>18</v>
          </cell>
          <cell r="K93">
            <v>0</v>
          </cell>
          <cell r="L93">
            <v>0</v>
          </cell>
          <cell r="M93">
            <v>0</v>
          </cell>
          <cell r="O93">
            <v>20</v>
          </cell>
          <cell r="P93">
            <v>0</v>
          </cell>
          <cell r="R93">
            <v>51</v>
          </cell>
          <cell r="S93">
            <v>22</v>
          </cell>
          <cell r="U93">
            <v>120</v>
          </cell>
          <cell r="V93">
            <v>22</v>
          </cell>
        </row>
        <row r="94">
          <cell r="D94" t="str">
            <v>Artesia 2017</v>
          </cell>
          <cell r="E94">
            <v>31</v>
          </cell>
          <cell r="F94">
            <v>0</v>
          </cell>
          <cell r="G94">
            <v>0</v>
          </cell>
          <cell r="H94">
            <v>0</v>
          </cell>
          <cell r="J94">
            <v>18</v>
          </cell>
          <cell r="K94">
            <v>0</v>
          </cell>
          <cell r="L94">
            <v>0</v>
          </cell>
          <cell r="M94">
            <v>0</v>
          </cell>
          <cell r="O94">
            <v>20</v>
          </cell>
          <cell r="P94">
            <v>0</v>
          </cell>
          <cell r="R94">
            <v>51</v>
          </cell>
          <cell r="S94">
            <v>8</v>
          </cell>
          <cell r="U94">
            <v>120</v>
          </cell>
          <cell r="V94">
            <v>8</v>
          </cell>
        </row>
        <row r="95">
          <cell r="D95" t="str">
            <v>Arvin 2013</v>
          </cell>
        </row>
        <row r="96">
          <cell r="D96" t="str">
            <v>Arvin 2014</v>
          </cell>
        </row>
        <row r="97">
          <cell r="D97" t="str">
            <v>Arvin 2015</v>
          </cell>
          <cell r="E97">
            <v>398</v>
          </cell>
          <cell r="F97">
            <v>0</v>
          </cell>
          <cell r="G97">
            <v>0</v>
          </cell>
          <cell r="H97">
            <v>0</v>
          </cell>
          <cell r="J97">
            <v>239</v>
          </cell>
          <cell r="K97">
            <v>26</v>
          </cell>
          <cell r="L97">
            <v>9</v>
          </cell>
          <cell r="M97">
            <v>17</v>
          </cell>
          <cell r="O97">
            <v>183</v>
          </cell>
          <cell r="P97">
            <v>60</v>
          </cell>
          <cell r="R97">
            <v>349</v>
          </cell>
          <cell r="S97">
            <v>0</v>
          </cell>
          <cell r="U97">
            <v>1169</v>
          </cell>
          <cell r="V97">
            <v>86</v>
          </cell>
        </row>
        <row r="98">
          <cell r="D98" t="str">
            <v>Arvin 2016</v>
          </cell>
          <cell r="E98">
            <v>398</v>
          </cell>
          <cell r="F98">
            <v>0</v>
          </cell>
          <cell r="G98">
            <v>0</v>
          </cell>
          <cell r="H98">
            <v>0</v>
          </cell>
          <cell r="J98">
            <v>239</v>
          </cell>
          <cell r="K98">
            <v>24</v>
          </cell>
          <cell r="L98">
            <v>11</v>
          </cell>
          <cell r="M98">
            <v>13</v>
          </cell>
          <cell r="O98">
            <v>183</v>
          </cell>
          <cell r="P98">
            <v>29</v>
          </cell>
          <cell r="R98">
            <v>349</v>
          </cell>
          <cell r="S98">
            <v>0</v>
          </cell>
          <cell r="U98">
            <v>1169</v>
          </cell>
          <cell r="V98">
            <v>53</v>
          </cell>
        </row>
        <row r="99">
          <cell r="D99" t="str">
            <v>Arvin 2017</v>
          </cell>
          <cell r="E99">
            <v>398</v>
          </cell>
          <cell r="F99">
            <v>0</v>
          </cell>
          <cell r="G99">
            <v>0</v>
          </cell>
          <cell r="H99">
            <v>0</v>
          </cell>
          <cell r="J99">
            <v>239</v>
          </cell>
          <cell r="K99">
            <v>6</v>
          </cell>
          <cell r="L99">
            <v>0</v>
          </cell>
          <cell r="M99">
            <v>6</v>
          </cell>
          <cell r="O99">
            <v>183</v>
          </cell>
          <cell r="P99">
            <v>79</v>
          </cell>
          <cell r="R99">
            <v>349</v>
          </cell>
          <cell r="S99">
            <v>0</v>
          </cell>
          <cell r="U99">
            <v>1169</v>
          </cell>
          <cell r="V99">
            <v>85</v>
          </cell>
        </row>
        <row r="100">
          <cell r="D100" t="str">
            <v>Atascadero 2014</v>
          </cell>
          <cell r="E100">
            <v>98</v>
          </cell>
          <cell r="F100">
            <v>2</v>
          </cell>
          <cell r="G100">
            <v>2</v>
          </cell>
          <cell r="H100">
            <v>0</v>
          </cell>
          <cell r="J100">
            <v>62</v>
          </cell>
          <cell r="K100">
            <v>1</v>
          </cell>
          <cell r="L100">
            <v>1</v>
          </cell>
          <cell r="M100">
            <v>0</v>
          </cell>
          <cell r="O100">
            <v>69</v>
          </cell>
          <cell r="P100">
            <v>76</v>
          </cell>
          <cell r="R100">
            <v>164</v>
          </cell>
          <cell r="S100">
            <v>106</v>
          </cell>
          <cell r="U100">
            <v>393</v>
          </cell>
          <cell r="V100">
            <v>185</v>
          </cell>
        </row>
        <row r="101">
          <cell r="D101" t="str">
            <v>Atascadero 2015</v>
          </cell>
          <cell r="E101">
            <v>98</v>
          </cell>
          <cell r="F101">
            <v>1</v>
          </cell>
          <cell r="G101">
            <v>1</v>
          </cell>
          <cell r="H101">
            <v>0</v>
          </cell>
          <cell r="J101">
            <v>62</v>
          </cell>
          <cell r="K101">
            <v>0</v>
          </cell>
          <cell r="L101">
            <v>0</v>
          </cell>
          <cell r="M101">
            <v>0</v>
          </cell>
          <cell r="O101">
            <v>69</v>
          </cell>
          <cell r="P101">
            <v>58</v>
          </cell>
          <cell r="R101">
            <v>164</v>
          </cell>
          <cell r="S101">
            <v>29</v>
          </cell>
          <cell r="U101">
            <v>393</v>
          </cell>
          <cell r="V101">
            <v>88</v>
          </cell>
        </row>
        <row r="102">
          <cell r="D102" t="str">
            <v>Atascadero 2016</v>
          </cell>
          <cell r="E102">
            <v>98</v>
          </cell>
          <cell r="F102">
            <v>45</v>
          </cell>
          <cell r="G102">
            <v>45</v>
          </cell>
          <cell r="H102">
            <v>0</v>
          </cell>
          <cell r="J102">
            <v>62</v>
          </cell>
          <cell r="K102">
            <v>25</v>
          </cell>
          <cell r="L102">
            <v>25</v>
          </cell>
          <cell r="M102">
            <v>0</v>
          </cell>
          <cell r="O102">
            <v>69</v>
          </cell>
          <cell r="P102">
            <v>29</v>
          </cell>
          <cell r="R102">
            <v>164</v>
          </cell>
          <cell r="S102">
            <v>21</v>
          </cell>
          <cell r="U102">
            <v>393</v>
          </cell>
          <cell r="V102">
            <v>120</v>
          </cell>
        </row>
        <row r="103">
          <cell r="D103" t="str">
            <v>Atascadero 2017</v>
          </cell>
        </row>
        <row r="104">
          <cell r="D104" t="str">
            <v>Atherton 2014</v>
          </cell>
          <cell r="E104">
            <v>35</v>
          </cell>
          <cell r="F104">
            <v>1</v>
          </cell>
          <cell r="G104">
            <v>0</v>
          </cell>
          <cell r="H104">
            <v>1</v>
          </cell>
          <cell r="J104">
            <v>26</v>
          </cell>
          <cell r="K104">
            <v>3</v>
          </cell>
          <cell r="L104">
            <v>0</v>
          </cell>
          <cell r="M104">
            <v>3</v>
          </cell>
          <cell r="O104">
            <v>29</v>
          </cell>
          <cell r="P104">
            <v>0</v>
          </cell>
          <cell r="R104">
            <v>3</v>
          </cell>
          <cell r="S104">
            <v>1</v>
          </cell>
          <cell r="U104">
            <v>93</v>
          </cell>
          <cell r="V104">
            <v>5</v>
          </cell>
        </row>
        <row r="105">
          <cell r="D105" t="str">
            <v>Atherton 2015</v>
          </cell>
          <cell r="E105">
            <v>35</v>
          </cell>
          <cell r="F105">
            <v>12</v>
          </cell>
          <cell r="G105">
            <v>12</v>
          </cell>
          <cell r="H105">
            <v>0</v>
          </cell>
          <cell r="J105">
            <v>26</v>
          </cell>
          <cell r="K105">
            <v>0</v>
          </cell>
          <cell r="L105">
            <v>0</v>
          </cell>
          <cell r="M105">
            <v>0</v>
          </cell>
          <cell r="O105">
            <v>29</v>
          </cell>
          <cell r="P105">
            <v>0</v>
          </cell>
          <cell r="R105">
            <v>3</v>
          </cell>
          <cell r="S105">
            <v>0</v>
          </cell>
          <cell r="U105">
            <v>93</v>
          </cell>
          <cell r="V105">
            <v>12</v>
          </cell>
        </row>
        <row r="106">
          <cell r="D106" t="str">
            <v>Atherton 2016</v>
          </cell>
          <cell r="E106">
            <v>35</v>
          </cell>
          <cell r="F106">
            <v>5</v>
          </cell>
          <cell r="G106">
            <v>0</v>
          </cell>
          <cell r="H106">
            <v>5</v>
          </cell>
          <cell r="J106">
            <v>26</v>
          </cell>
          <cell r="K106">
            <v>3</v>
          </cell>
          <cell r="L106">
            <v>0</v>
          </cell>
          <cell r="M106">
            <v>3</v>
          </cell>
          <cell r="O106">
            <v>29</v>
          </cell>
          <cell r="P106">
            <v>2</v>
          </cell>
          <cell r="R106">
            <v>3</v>
          </cell>
          <cell r="S106">
            <v>5</v>
          </cell>
          <cell r="U106">
            <v>93</v>
          </cell>
          <cell r="V106">
            <v>15</v>
          </cell>
        </row>
        <row r="107">
          <cell r="D107" t="str">
            <v>Atherton 2017</v>
          </cell>
          <cell r="E107">
            <v>35</v>
          </cell>
          <cell r="F107">
            <v>6</v>
          </cell>
          <cell r="G107">
            <v>0</v>
          </cell>
          <cell r="H107">
            <v>6</v>
          </cell>
          <cell r="J107">
            <v>26</v>
          </cell>
          <cell r="K107">
            <v>5</v>
          </cell>
          <cell r="L107">
            <v>0</v>
          </cell>
          <cell r="M107">
            <v>5</v>
          </cell>
          <cell r="O107">
            <v>29</v>
          </cell>
          <cell r="P107">
            <v>0</v>
          </cell>
          <cell r="R107">
            <v>3</v>
          </cell>
          <cell r="S107">
            <v>25</v>
          </cell>
          <cell r="U107">
            <v>93</v>
          </cell>
          <cell r="V107">
            <v>36</v>
          </cell>
        </row>
        <row r="108">
          <cell r="D108" t="str">
            <v>Atwater 2014</v>
          </cell>
        </row>
        <row r="109">
          <cell r="D109" t="str">
            <v>Atwater 2015</v>
          </cell>
        </row>
        <row r="110">
          <cell r="D110" t="str">
            <v>Atwater 2016</v>
          </cell>
          <cell r="E110">
            <v>429</v>
          </cell>
          <cell r="F110">
            <v>0</v>
          </cell>
          <cell r="G110">
            <v>0</v>
          </cell>
          <cell r="H110">
            <v>0</v>
          </cell>
          <cell r="J110">
            <v>307</v>
          </cell>
          <cell r="K110">
            <v>0</v>
          </cell>
          <cell r="L110">
            <v>0</v>
          </cell>
          <cell r="M110">
            <v>0</v>
          </cell>
          <cell r="O110">
            <v>281</v>
          </cell>
          <cell r="P110">
            <v>0</v>
          </cell>
          <cell r="R110">
            <v>748</v>
          </cell>
          <cell r="S110">
            <v>235</v>
          </cell>
          <cell r="U110">
            <v>1765</v>
          </cell>
          <cell r="V110">
            <v>235</v>
          </cell>
        </row>
        <row r="111">
          <cell r="D111" t="str">
            <v>Atwater 2017</v>
          </cell>
          <cell r="E111">
            <v>429</v>
          </cell>
          <cell r="F111">
            <v>0</v>
          </cell>
          <cell r="G111">
            <v>0</v>
          </cell>
          <cell r="H111">
            <v>0</v>
          </cell>
          <cell r="J111">
            <v>307</v>
          </cell>
          <cell r="K111">
            <v>0</v>
          </cell>
          <cell r="L111">
            <v>0</v>
          </cell>
          <cell r="M111">
            <v>0</v>
          </cell>
          <cell r="O111">
            <v>281</v>
          </cell>
          <cell r="P111">
            <v>0</v>
          </cell>
          <cell r="R111">
            <v>748</v>
          </cell>
          <cell r="S111">
            <v>133</v>
          </cell>
          <cell r="U111">
            <v>1765</v>
          </cell>
          <cell r="V111">
            <v>133</v>
          </cell>
        </row>
        <row r="112">
          <cell r="D112" t="str">
            <v>Auburn 2013</v>
          </cell>
          <cell r="E112">
            <v>74</v>
          </cell>
          <cell r="F112">
            <v>0</v>
          </cell>
          <cell r="G112">
            <v>0</v>
          </cell>
          <cell r="H112">
            <v>0</v>
          </cell>
          <cell r="J112">
            <v>52</v>
          </cell>
          <cell r="K112">
            <v>0</v>
          </cell>
          <cell r="L112">
            <v>0</v>
          </cell>
          <cell r="M112">
            <v>0</v>
          </cell>
          <cell r="O112">
            <v>57</v>
          </cell>
          <cell r="P112">
            <v>2</v>
          </cell>
          <cell r="R112">
            <v>125</v>
          </cell>
          <cell r="S112">
            <v>10</v>
          </cell>
          <cell r="U112">
            <v>308</v>
          </cell>
          <cell r="V112">
            <v>12</v>
          </cell>
        </row>
        <row r="113">
          <cell r="D113" t="str">
            <v>Auburn 2014</v>
          </cell>
          <cell r="E113">
            <v>74</v>
          </cell>
          <cell r="F113">
            <v>0</v>
          </cell>
          <cell r="G113">
            <v>0</v>
          </cell>
          <cell r="H113">
            <v>0</v>
          </cell>
          <cell r="J113">
            <v>52</v>
          </cell>
          <cell r="K113">
            <v>0</v>
          </cell>
          <cell r="L113">
            <v>0</v>
          </cell>
          <cell r="M113">
            <v>0</v>
          </cell>
          <cell r="O113">
            <v>57</v>
          </cell>
          <cell r="P113">
            <v>0</v>
          </cell>
          <cell r="R113">
            <v>125</v>
          </cell>
          <cell r="S113">
            <v>13</v>
          </cell>
          <cell r="U113">
            <v>308</v>
          </cell>
          <cell r="V113">
            <v>13</v>
          </cell>
        </row>
        <row r="114">
          <cell r="D114" t="str">
            <v>Auburn 2015</v>
          </cell>
          <cell r="E114">
            <v>74</v>
          </cell>
          <cell r="F114">
            <v>0</v>
          </cell>
          <cell r="G114">
            <v>0</v>
          </cell>
          <cell r="H114">
            <v>0</v>
          </cell>
          <cell r="J114">
            <v>52</v>
          </cell>
          <cell r="K114">
            <v>0</v>
          </cell>
          <cell r="L114">
            <v>0</v>
          </cell>
          <cell r="M114">
            <v>0</v>
          </cell>
          <cell r="O114">
            <v>57</v>
          </cell>
          <cell r="P114">
            <v>0</v>
          </cell>
          <cell r="R114">
            <v>125</v>
          </cell>
          <cell r="S114">
            <v>10</v>
          </cell>
          <cell r="U114">
            <v>308</v>
          </cell>
          <cell r="V114">
            <v>10</v>
          </cell>
        </row>
        <row r="115">
          <cell r="D115" t="str">
            <v>Auburn 2016</v>
          </cell>
          <cell r="E115">
            <v>74</v>
          </cell>
          <cell r="F115">
            <v>0</v>
          </cell>
          <cell r="G115">
            <v>0</v>
          </cell>
          <cell r="H115">
            <v>0</v>
          </cell>
          <cell r="J115">
            <v>52</v>
          </cell>
          <cell r="K115">
            <v>0</v>
          </cell>
          <cell r="L115">
            <v>0</v>
          </cell>
          <cell r="M115">
            <v>0</v>
          </cell>
          <cell r="O115">
            <v>57</v>
          </cell>
          <cell r="P115">
            <v>9</v>
          </cell>
          <cell r="R115">
            <v>125</v>
          </cell>
          <cell r="S115">
            <v>13</v>
          </cell>
          <cell r="U115">
            <v>308</v>
          </cell>
          <cell r="V115">
            <v>22</v>
          </cell>
        </row>
        <row r="116">
          <cell r="D116" t="str">
            <v>Auburn 2017</v>
          </cell>
          <cell r="E116">
            <v>74</v>
          </cell>
          <cell r="F116">
            <v>0</v>
          </cell>
          <cell r="G116">
            <v>0</v>
          </cell>
          <cell r="H116">
            <v>0</v>
          </cell>
          <cell r="J116">
            <v>52</v>
          </cell>
          <cell r="K116">
            <v>0</v>
          </cell>
          <cell r="L116">
            <v>0</v>
          </cell>
          <cell r="M116">
            <v>0</v>
          </cell>
          <cell r="O116">
            <v>57</v>
          </cell>
          <cell r="P116">
            <v>22</v>
          </cell>
          <cell r="R116">
            <v>125</v>
          </cell>
          <cell r="S116">
            <v>17</v>
          </cell>
          <cell r="U116">
            <v>308</v>
          </cell>
          <cell r="V116">
            <v>39</v>
          </cell>
        </row>
        <row r="117">
          <cell r="D117" t="str">
            <v>Avalon 2013</v>
          </cell>
        </row>
        <row r="118">
          <cell r="D118" t="str">
            <v>Avalon 2014</v>
          </cell>
          <cell r="E118">
            <v>20</v>
          </cell>
          <cell r="F118">
            <v>0</v>
          </cell>
          <cell r="G118">
            <v>0</v>
          </cell>
          <cell r="H118">
            <v>0</v>
          </cell>
          <cell r="J118">
            <v>12</v>
          </cell>
          <cell r="K118">
            <v>0</v>
          </cell>
          <cell r="L118">
            <v>0</v>
          </cell>
          <cell r="M118">
            <v>0</v>
          </cell>
          <cell r="O118">
            <v>14</v>
          </cell>
          <cell r="P118">
            <v>0</v>
          </cell>
          <cell r="R118">
            <v>34</v>
          </cell>
          <cell r="S118">
            <v>2</v>
          </cell>
          <cell r="U118">
            <v>80</v>
          </cell>
          <cell r="V118">
            <v>2</v>
          </cell>
        </row>
        <row r="119">
          <cell r="D119" t="str">
            <v>Avalon 2015</v>
          </cell>
          <cell r="E119">
            <v>20</v>
          </cell>
          <cell r="F119">
            <v>0</v>
          </cell>
          <cell r="G119">
            <v>0</v>
          </cell>
          <cell r="H119">
            <v>0</v>
          </cell>
          <cell r="J119">
            <v>12</v>
          </cell>
          <cell r="K119">
            <v>0</v>
          </cell>
          <cell r="L119">
            <v>0</v>
          </cell>
          <cell r="M119">
            <v>0</v>
          </cell>
          <cell r="O119">
            <v>14</v>
          </cell>
          <cell r="P119">
            <v>0</v>
          </cell>
          <cell r="R119">
            <v>34</v>
          </cell>
          <cell r="S119">
            <v>1</v>
          </cell>
          <cell r="U119">
            <v>80</v>
          </cell>
          <cell r="V119">
            <v>1</v>
          </cell>
        </row>
        <row r="120">
          <cell r="D120" t="str">
            <v>Avalon 2016</v>
          </cell>
          <cell r="E120">
            <v>20</v>
          </cell>
          <cell r="F120">
            <v>0</v>
          </cell>
          <cell r="G120">
            <v>0</v>
          </cell>
          <cell r="H120">
            <v>0</v>
          </cell>
          <cell r="J120">
            <v>12</v>
          </cell>
          <cell r="K120">
            <v>0</v>
          </cell>
          <cell r="L120">
            <v>0</v>
          </cell>
          <cell r="M120">
            <v>0</v>
          </cell>
          <cell r="O120">
            <v>14</v>
          </cell>
          <cell r="P120">
            <v>0</v>
          </cell>
          <cell r="R120">
            <v>34</v>
          </cell>
          <cell r="S120">
            <v>0</v>
          </cell>
          <cell r="U120">
            <v>80</v>
          </cell>
          <cell r="V120">
            <v>0</v>
          </cell>
        </row>
        <row r="121">
          <cell r="D121" t="str">
            <v>Avalon 2017</v>
          </cell>
          <cell r="E121">
            <v>20</v>
          </cell>
          <cell r="F121">
            <v>0</v>
          </cell>
          <cell r="G121">
            <v>0</v>
          </cell>
          <cell r="H121">
            <v>0</v>
          </cell>
          <cell r="J121">
            <v>12</v>
          </cell>
          <cell r="K121">
            <v>0</v>
          </cell>
          <cell r="L121">
            <v>0</v>
          </cell>
          <cell r="M121">
            <v>0</v>
          </cell>
          <cell r="O121">
            <v>14</v>
          </cell>
          <cell r="P121">
            <v>0</v>
          </cell>
          <cell r="R121">
            <v>34</v>
          </cell>
          <cell r="S121">
            <v>1</v>
          </cell>
          <cell r="U121">
            <v>80</v>
          </cell>
          <cell r="V121">
            <v>1</v>
          </cell>
        </row>
        <row r="122">
          <cell r="D122" t="str">
            <v>Avenal 2014</v>
          </cell>
        </row>
        <row r="123">
          <cell r="D123" t="str">
            <v>Avenal 2015</v>
          </cell>
        </row>
        <row r="124">
          <cell r="D124" t="str">
            <v>Avenal 2016</v>
          </cell>
        </row>
        <row r="125">
          <cell r="D125" t="str">
            <v>Avenal 2017</v>
          </cell>
          <cell r="E125">
            <v>72</v>
          </cell>
          <cell r="F125">
            <v>0</v>
          </cell>
          <cell r="G125">
            <v>0</v>
          </cell>
          <cell r="H125">
            <v>0</v>
          </cell>
          <cell r="J125">
            <v>108</v>
          </cell>
          <cell r="K125">
            <v>2</v>
          </cell>
          <cell r="L125">
            <v>2</v>
          </cell>
          <cell r="M125">
            <v>0</v>
          </cell>
          <cell r="O125">
            <v>115</v>
          </cell>
          <cell r="P125">
            <v>6</v>
          </cell>
          <cell r="R125">
            <v>115</v>
          </cell>
          <cell r="S125">
            <v>0</v>
          </cell>
          <cell r="U125">
            <v>410</v>
          </cell>
          <cell r="V125">
            <v>8</v>
          </cell>
        </row>
        <row r="126">
          <cell r="D126" t="str">
            <v>Azusa 2013</v>
          </cell>
        </row>
        <row r="127">
          <cell r="D127" t="str">
            <v>Azusa 2014</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row>
        <row r="128">
          <cell r="D128" t="str">
            <v>Azusa 2015</v>
          </cell>
        </row>
        <row r="129">
          <cell r="D129" t="str">
            <v>Azusa 2016</v>
          </cell>
        </row>
        <row r="130">
          <cell r="D130" t="str">
            <v>Azusa 2017</v>
          </cell>
        </row>
        <row r="131">
          <cell r="D131" t="str">
            <v>Bakersfield 2013</v>
          </cell>
        </row>
        <row r="132">
          <cell r="D132" t="str">
            <v>Bakersfield 2014</v>
          </cell>
        </row>
        <row r="133">
          <cell r="D133" t="str">
            <v>Bakersfield 2015</v>
          </cell>
        </row>
        <row r="134">
          <cell r="D134" t="str">
            <v>Bakersfield 2016</v>
          </cell>
        </row>
        <row r="135">
          <cell r="D135" t="str">
            <v>Bakersfield 2017</v>
          </cell>
          <cell r="E135">
            <v>9706</v>
          </cell>
          <cell r="F135">
            <v>182</v>
          </cell>
          <cell r="G135">
            <v>182</v>
          </cell>
          <cell r="H135">
            <v>0</v>
          </cell>
          <cell r="J135">
            <v>5800</v>
          </cell>
          <cell r="K135">
            <v>76</v>
          </cell>
          <cell r="L135">
            <v>76</v>
          </cell>
          <cell r="M135">
            <v>0</v>
          </cell>
          <cell r="O135">
            <v>6453</v>
          </cell>
          <cell r="P135">
            <v>4388</v>
          </cell>
          <cell r="R135">
            <v>14331</v>
          </cell>
          <cell r="S135">
            <v>3117</v>
          </cell>
          <cell r="U135">
            <v>36290</v>
          </cell>
          <cell r="V135">
            <v>7763</v>
          </cell>
        </row>
        <row r="136">
          <cell r="D136" t="str">
            <v>Baldwin Park 2013</v>
          </cell>
        </row>
        <row r="137">
          <cell r="D137" t="str">
            <v>Baldwin Park 2014</v>
          </cell>
          <cell r="E137">
            <v>142</v>
          </cell>
          <cell r="F137">
            <v>47</v>
          </cell>
          <cell r="G137">
            <v>47</v>
          </cell>
          <cell r="H137">
            <v>0</v>
          </cell>
          <cell r="J137">
            <v>83</v>
          </cell>
          <cell r="K137">
            <v>16</v>
          </cell>
          <cell r="L137">
            <v>16</v>
          </cell>
          <cell r="M137">
            <v>0</v>
          </cell>
          <cell r="O137">
            <v>90</v>
          </cell>
          <cell r="P137">
            <v>0</v>
          </cell>
          <cell r="R137">
            <v>242</v>
          </cell>
          <cell r="S137">
            <v>19</v>
          </cell>
          <cell r="U137">
            <v>557</v>
          </cell>
          <cell r="V137">
            <v>82</v>
          </cell>
        </row>
        <row r="138">
          <cell r="D138" t="str">
            <v>Baldwin Park 2015</v>
          </cell>
          <cell r="E138">
            <v>142</v>
          </cell>
          <cell r="F138">
            <v>0</v>
          </cell>
          <cell r="G138">
            <v>0</v>
          </cell>
          <cell r="H138">
            <v>0</v>
          </cell>
          <cell r="J138">
            <v>83</v>
          </cell>
          <cell r="K138">
            <v>1</v>
          </cell>
          <cell r="L138">
            <v>1</v>
          </cell>
          <cell r="M138">
            <v>0</v>
          </cell>
          <cell r="O138">
            <v>90</v>
          </cell>
          <cell r="P138">
            <v>0</v>
          </cell>
          <cell r="R138">
            <v>242</v>
          </cell>
          <cell r="S138">
            <v>21</v>
          </cell>
          <cell r="U138">
            <v>557</v>
          </cell>
          <cell r="V138">
            <v>22</v>
          </cell>
        </row>
        <row r="139">
          <cell r="D139" t="str">
            <v>Baldwin Park 2016</v>
          </cell>
          <cell r="E139">
            <v>142</v>
          </cell>
          <cell r="F139">
            <v>0</v>
          </cell>
          <cell r="G139">
            <v>0</v>
          </cell>
          <cell r="H139">
            <v>0</v>
          </cell>
          <cell r="J139">
            <v>83</v>
          </cell>
          <cell r="K139">
            <v>0</v>
          </cell>
          <cell r="L139">
            <v>0</v>
          </cell>
          <cell r="M139">
            <v>0</v>
          </cell>
          <cell r="O139">
            <v>90</v>
          </cell>
          <cell r="P139">
            <v>0</v>
          </cell>
          <cell r="R139">
            <v>242</v>
          </cell>
          <cell r="S139">
            <v>31</v>
          </cell>
          <cell r="U139">
            <v>557</v>
          </cell>
          <cell r="V139">
            <v>31</v>
          </cell>
        </row>
        <row r="140">
          <cell r="D140" t="str">
            <v>Baldwin Park 2017</v>
          </cell>
          <cell r="E140">
            <v>142</v>
          </cell>
          <cell r="F140">
            <v>0</v>
          </cell>
          <cell r="G140">
            <v>0</v>
          </cell>
          <cell r="H140">
            <v>0</v>
          </cell>
          <cell r="J140">
            <v>83</v>
          </cell>
          <cell r="K140">
            <v>0</v>
          </cell>
          <cell r="L140">
            <v>0</v>
          </cell>
          <cell r="M140">
            <v>0</v>
          </cell>
          <cell r="O140">
            <v>90</v>
          </cell>
          <cell r="P140">
            <v>1</v>
          </cell>
          <cell r="R140">
            <v>242</v>
          </cell>
          <cell r="S140">
            <v>56</v>
          </cell>
          <cell r="U140">
            <v>557</v>
          </cell>
          <cell r="V140">
            <v>57</v>
          </cell>
        </row>
        <row r="141">
          <cell r="D141" t="str">
            <v>Banning 2013</v>
          </cell>
        </row>
        <row r="142">
          <cell r="D142" t="str">
            <v>Banning 2014</v>
          </cell>
          <cell r="E142">
            <v>872</v>
          </cell>
          <cell r="F142">
            <v>0</v>
          </cell>
          <cell r="G142">
            <v>0</v>
          </cell>
          <cell r="H142">
            <v>0</v>
          </cell>
          <cell r="J142">
            <v>593</v>
          </cell>
          <cell r="K142">
            <v>0</v>
          </cell>
          <cell r="L142">
            <v>0</v>
          </cell>
          <cell r="M142">
            <v>0</v>
          </cell>
          <cell r="O142">
            <v>685</v>
          </cell>
          <cell r="P142">
            <v>0</v>
          </cell>
          <cell r="R142">
            <v>1642</v>
          </cell>
          <cell r="S142">
            <v>0</v>
          </cell>
          <cell r="U142">
            <v>3792</v>
          </cell>
          <cell r="V142">
            <v>0</v>
          </cell>
        </row>
        <row r="143">
          <cell r="D143" t="str">
            <v>Banning 2015</v>
          </cell>
          <cell r="E143">
            <v>872</v>
          </cell>
          <cell r="F143">
            <v>0</v>
          </cell>
          <cell r="G143">
            <v>0</v>
          </cell>
          <cell r="H143">
            <v>0</v>
          </cell>
          <cell r="J143">
            <v>593</v>
          </cell>
          <cell r="K143">
            <v>0</v>
          </cell>
          <cell r="L143">
            <v>0</v>
          </cell>
          <cell r="M143">
            <v>0</v>
          </cell>
          <cell r="O143">
            <v>685</v>
          </cell>
          <cell r="P143">
            <v>0</v>
          </cell>
          <cell r="R143">
            <v>1642</v>
          </cell>
          <cell r="S143">
            <v>0</v>
          </cell>
          <cell r="U143">
            <v>3792</v>
          </cell>
          <cell r="V143">
            <v>0</v>
          </cell>
        </row>
        <row r="144">
          <cell r="D144" t="str">
            <v>Banning 2016</v>
          </cell>
          <cell r="E144">
            <v>872</v>
          </cell>
          <cell r="F144">
            <v>0</v>
          </cell>
          <cell r="G144">
            <v>0</v>
          </cell>
          <cell r="H144">
            <v>0</v>
          </cell>
          <cell r="J144">
            <v>593</v>
          </cell>
          <cell r="K144">
            <v>0</v>
          </cell>
          <cell r="L144">
            <v>0</v>
          </cell>
          <cell r="M144">
            <v>0</v>
          </cell>
          <cell r="O144">
            <v>685</v>
          </cell>
          <cell r="P144">
            <v>0</v>
          </cell>
          <cell r="R144">
            <v>1642</v>
          </cell>
          <cell r="S144">
            <v>0</v>
          </cell>
          <cell r="U144">
            <v>3792</v>
          </cell>
          <cell r="V144">
            <v>0</v>
          </cell>
        </row>
        <row r="145">
          <cell r="D145" t="str">
            <v>Banning 2017</v>
          </cell>
          <cell r="E145">
            <v>872</v>
          </cell>
          <cell r="F145">
            <v>0</v>
          </cell>
          <cell r="G145">
            <v>0</v>
          </cell>
          <cell r="H145">
            <v>0</v>
          </cell>
          <cell r="J145">
            <v>593</v>
          </cell>
          <cell r="K145">
            <v>0</v>
          </cell>
          <cell r="L145">
            <v>0</v>
          </cell>
          <cell r="M145">
            <v>0</v>
          </cell>
          <cell r="O145">
            <v>685</v>
          </cell>
          <cell r="P145">
            <v>0</v>
          </cell>
          <cell r="R145">
            <v>1642</v>
          </cell>
          <cell r="S145">
            <v>0</v>
          </cell>
          <cell r="U145">
            <v>3792</v>
          </cell>
          <cell r="V145">
            <v>0</v>
          </cell>
        </row>
        <row r="146">
          <cell r="D146" t="str">
            <v>Barstow 2013</v>
          </cell>
        </row>
        <row r="147">
          <cell r="D147" t="str">
            <v>Barstow 2014</v>
          </cell>
        </row>
        <row r="148">
          <cell r="D148" t="str">
            <v>Barstow 2015</v>
          </cell>
        </row>
        <row r="149">
          <cell r="D149" t="str">
            <v>Barstow 2016</v>
          </cell>
          <cell r="E149">
            <v>188</v>
          </cell>
          <cell r="F149">
            <v>0</v>
          </cell>
          <cell r="G149">
            <v>0</v>
          </cell>
          <cell r="H149">
            <v>0</v>
          </cell>
          <cell r="J149">
            <v>138</v>
          </cell>
          <cell r="K149">
            <v>0</v>
          </cell>
          <cell r="L149">
            <v>0</v>
          </cell>
          <cell r="M149">
            <v>0</v>
          </cell>
          <cell r="O149">
            <v>154</v>
          </cell>
          <cell r="P149">
            <v>0</v>
          </cell>
          <cell r="R149">
            <v>363</v>
          </cell>
          <cell r="S149">
            <v>0</v>
          </cell>
          <cell r="U149">
            <v>843</v>
          </cell>
          <cell r="V149">
            <v>0</v>
          </cell>
        </row>
        <row r="150">
          <cell r="D150" t="str">
            <v>Barstow 2017</v>
          </cell>
          <cell r="E150">
            <v>188</v>
          </cell>
          <cell r="F150">
            <v>0</v>
          </cell>
          <cell r="G150">
            <v>0</v>
          </cell>
          <cell r="H150">
            <v>0</v>
          </cell>
          <cell r="J150">
            <v>138</v>
          </cell>
          <cell r="K150">
            <v>0</v>
          </cell>
          <cell r="L150">
            <v>0</v>
          </cell>
          <cell r="M150">
            <v>0</v>
          </cell>
          <cell r="O150">
            <v>154</v>
          </cell>
          <cell r="P150">
            <v>2</v>
          </cell>
          <cell r="R150">
            <v>363</v>
          </cell>
          <cell r="S150">
            <v>1</v>
          </cell>
          <cell r="U150">
            <v>843</v>
          </cell>
          <cell r="V150">
            <v>3</v>
          </cell>
        </row>
        <row r="151">
          <cell r="D151" t="str">
            <v>Beaumont 2013</v>
          </cell>
        </row>
        <row r="152">
          <cell r="D152" t="str">
            <v>Beaumont 2014</v>
          </cell>
        </row>
        <row r="153">
          <cell r="D153" t="str">
            <v>Beaumont 2015</v>
          </cell>
        </row>
        <row r="154">
          <cell r="D154" t="str">
            <v>Beaumont 2016</v>
          </cell>
        </row>
        <row r="155">
          <cell r="D155" t="str">
            <v>Beaumont 2017</v>
          </cell>
          <cell r="E155">
            <v>1267</v>
          </cell>
          <cell r="F155">
            <v>0</v>
          </cell>
          <cell r="G155">
            <v>0</v>
          </cell>
          <cell r="H155">
            <v>0</v>
          </cell>
          <cell r="J155">
            <v>854</v>
          </cell>
          <cell r="K155">
            <v>0</v>
          </cell>
          <cell r="L155">
            <v>0</v>
          </cell>
          <cell r="M155">
            <v>0</v>
          </cell>
          <cell r="O155">
            <v>969</v>
          </cell>
          <cell r="P155">
            <v>323</v>
          </cell>
          <cell r="R155">
            <v>2160</v>
          </cell>
          <cell r="S155">
            <v>423</v>
          </cell>
          <cell r="U155">
            <v>5250</v>
          </cell>
          <cell r="V155">
            <v>746</v>
          </cell>
        </row>
        <row r="156">
          <cell r="D156" t="str">
            <v>Bell 2013</v>
          </cell>
        </row>
        <row r="157">
          <cell r="D157" t="str">
            <v>Bell 2014</v>
          </cell>
          <cell r="E157">
            <v>11</v>
          </cell>
          <cell r="F157">
            <v>0</v>
          </cell>
          <cell r="G157">
            <v>0</v>
          </cell>
          <cell r="H157">
            <v>0</v>
          </cell>
          <cell r="J157">
            <v>7</v>
          </cell>
          <cell r="K157">
            <v>0</v>
          </cell>
          <cell r="L157">
            <v>0</v>
          </cell>
          <cell r="M157">
            <v>0</v>
          </cell>
          <cell r="O157">
            <v>8</v>
          </cell>
          <cell r="P157">
            <v>0</v>
          </cell>
          <cell r="R157">
            <v>21</v>
          </cell>
          <cell r="S157">
            <v>0</v>
          </cell>
          <cell r="U157">
            <v>47</v>
          </cell>
          <cell r="V157">
            <v>0</v>
          </cell>
        </row>
        <row r="158">
          <cell r="D158" t="str">
            <v>Bell 2015</v>
          </cell>
          <cell r="E158">
            <v>11</v>
          </cell>
          <cell r="F158">
            <v>0</v>
          </cell>
          <cell r="G158">
            <v>0</v>
          </cell>
          <cell r="H158">
            <v>0</v>
          </cell>
          <cell r="J158">
            <v>7</v>
          </cell>
          <cell r="K158">
            <v>0</v>
          </cell>
          <cell r="L158">
            <v>0</v>
          </cell>
          <cell r="M158">
            <v>0</v>
          </cell>
          <cell r="O158">
            <v>8</v>
          </cell>
          <cell r="P158">
            <v>3</v>
          </cell>
          <cell r="R158">
            <v>21</v>
          </cell>
          <cell r="S158">
            <v>0</v>
          </cell>
          <cell r="U158">
            <v>47</v>
          </cell>
          <cell r="V158">
            <v>3</v>
          </cell>
        </row>
        <row r="159">
          <cell r="D159" t="str">
            <v>Bell 2016</v>
          </cell>
          <cell r="E159">
            <v>11</v>
          </cell>
          <cell r="F159">
            <v>0</v>
          </cell>
          <cell r="G159">
            <v>0</v>
          </cell>
          <cell r="H159">
            <v>0</v>
          </cell>
          <cell r="J159">
            <v>7</v>
          </cell>
          <cell r="K159">
            <v>0</v>
          </cell>
          <cell r="L159">
            <v>0</v>
          </cell>
          <cell r="M159">
            <v>0</v>
          </cell>
          <cell r="O159">
            <v>8</v>
          </cell>
          <cell r="P159">
            <v>0</v>
          </cell>
          <cell r="R159">
            <v>21</v>
          </cell>
          <cell r="S159">
            <v>10</v>
          </cell>
          <cell r="U159">
            <v>47</v>
          </cell>
          <cell r="V159">
            <v>10</v>
          </cell>
        </row>
        <row r="160">
          <cell r="D160" t="str">
            <v>Bell 2017</v>
          </cell>
          <cell r="E160">
            <v>11</v>
          </cell>
          <cell r="F160">
            <v>65</v>
          </cell>
          <cell r="G160">
            <v>65</v>
          </cell>
          <cell r="H160">
            <v>0</v>
          </cell>
          <cell r="J160">
            <v>7</v>
          </cell>
          <cell r="K160">
            <v>0</v>
          </cell>
          <cell r="L160">
            <v>0</v>
          </cell>
          <cell r="M160">
            <v>0</v>
          </cell>
          <cell r="O160">
            <v>8</v>
          </cell>
          <cell r="P160">
            <v>0</v>
          </cell>
          <cell r="R160">
            <v>21</v>
          </cell>
          <cell r="S160">
            <v>62</v>
          </cell>
          <cell r="U160">
            <v>47</v>
          </cell>
          <cell r="V160">
            <v>127</v>
          </cell>
        </row>
        <row r="161">
          <cell r="D161" t="str">
            <v>Bell Gardens 2013</v>
          </cell>
        </row>
        <row r="162">
          <cell r="D162" t="str">
            <v>Bell Gardens 2014</v>
          </cell>
          <cell r="E162">
            <v>11</v>
          </cell>
          <cell r="F162">
            <v>0</v>
          </cell>
          <cell r="G162">
            <v>0</v>
          </cell>
          <cell r="H162">
            <v>0</v>
          </cell>
          <cell r="J162">
            <v>7</v>
          </cell>
          <cell r="K162">
            <v>0</v>
          </cell>
          <cell r="L162">
            <v>0</v>
          </cell>
          <cell r="M162">
            <v>0</v>
          </cell>
          <cell r="O162">
            <v>8</v>
          </cell>
          <cell r="P162">
            <v>4</v>
          </cell>
          <cell r="R162">
            <v>20</v>
          </cell>
          <cell r="S162">
            <v>2</v>
          </cell>
          <cell r="U162">
            <v>46</v>
          </cell>
          <cell r="V162">
            <v>6</v>
          </cell>
        </row>
        <row r="163">
          <cell r="D163" t="str">
            <v>Bell Gardens 2015</v>
          </cell>
          <cell r="E163">
            <v>11</v>
          </cell>
          <cell r="F163">
            <v>0</v>
          </cell>
          <cell r="G163">
            <v>0</v>
          </cell>
          <cell r="H163">
            <v>0</v>
          </cell>
          <cell r="J163">
            <v>7</v>
          </cell>
          <cell r="K163">
            <v>0</v>
          </cell>
          <cell r="L163">
            <v>0</v>
          </cell>
          <cell r="M163">
            <v>0</v>
          </cell>
          <cell r="O163">
            <v>8</v>
          </cell>
          <cell r="P163">
            <v>1</v>
          </cell>
          <cell r="R163">
            <v>20</v>
          </cell>
          <cell r="S163">
            <v>3</v>
          </cell>
          <cell r="U163">
            <v>46</v>
          </cell>
          <cell r="V163">
            <v>4</v>
          </cell>
        </row>
        <row r="164">
          <cell r="D164" t="str">
            <v>Bell Gardens 2016</v>
          </cell>
          <cell r="E164">
            <v>11</v>
          </cell>
          <cell r="F164">
            <v>0</v>
          </cell>
          <cell r="G164">
            <v>0</v>
          </cell>
          <cell r="H164">
            <v>0</v>
          </cell>
          <cell r="J164">
            <v>7</v>
          </cell>
          <cell r="K164">
            <v>0</v>
          </cell>
          <cell r="L164">
            <v>0</v>
          </cell>
          <cell r="M164">
            <v>0</v>
          </cell>
          <cell r="O164">
            <v>8</v>
          </cell>
          <cell r="P164">
            <v>0</v>
          </cell>
          <cell r="R164">
            <v>20</v>
          </cell>
          <cell r="S164">
            <v>5</v>
          </cell>
          <cell r="U164">
            <v>46</v>
          </cell>
          <cell r="V164">
            <v>5</v>
          </cell>
        </row>
        <row r="165">
          <cell r="D165" t="str">
            <v>Bell Gardens 2017</v>
          </cell>
          <cell r="E165">
            <v>11</v>
          </cell>
          <cell r="F165">
            <v>0</v>
          </cell>
          <cell r="G165">
            <v>0</v>
          </cell>
          <cell r="H165">
            <v>0</v>
          </cell>
          <cell r="J165">
            <v>7</v>
          </cell>
          <cell r="K165">
            <v>0</v>
          </cell>
          <cell r="L165">
            <v>0</v>
          </cell>
          <cell r="M165">
            <v>0</v>
          </cell>
          <cell r="O165">
            <v>8</v>
          </cell>
          <cell r="P165">
            <v>5</v>
          </cell>
          <cell r="R165">
            <v>20</v>
          </cell>
          <cell r="S165">
            <v>7</v>
          </cell>
          <cell r="U165">
            <v>46</v>
          </cell>
          <cell r="V165">
            <v>12</v>
          </cell>
        </row>
        <row r="166">
          <cell r="D166" t="str">
            <v>Bellflower 2013</v>
          </cell>
        </row>
        <row r="167">
          <cell r="D167" t="str">
            <v>Bellflower 2014</v>
          </cell>
          <cell r="E167">
            <v>1</v>
          </cell>
          <cell r="F167">
            <v>0</v>
          </cell>
          <cell r="G167">
            <v>0</v>
          </cell>
          <cell r="H167">
            <v>0</v>
          </cell>
          <cell r="J167">
            <v>1</v>
          </cell>
          <cell r="K167">
            <v>0</v>
          </cell>
          <cell r="L167">
            <v>0</v>
          </cell>
          <cell r="M167">
            <v>0</v>
          </cell>
          <cell r="O167">
            <v>0</v>
          </cell>
          <cell r="P167">
            <v>0</v>
          </cell>
          <cell r="R167">
            <v>0</v>
          </cell>
          <cell r="S167">
            <v>67</v>
          </cell>
          <cell r="U167">
            <v>2</v>
          </cell>
          <cell r="V167">
            <v>67</v>
          </cell>
        </row>
        <row r="168">
          <cell r="D168" t="str">
            <v>Bellflower 2015</v>
          </cell>
          <cell r="E168">
            <v>1</v>
          </cell>
          <cell r="F168">
            <v>0</v>
          </cell>
          <cell r="G168">
            <v>0</v>
          </cell>
          <cell r="H168">
            <v>0</v>
          </cell>
          <cell r="J168">
            <v>1</v>
          </cell>
          <cell r="K168">
            <v>0</v>
          </cell>
          <cell r="L168">
            <v>0</v>
          </cell>
          <cell r="M168">
            <v>0</v>
          </cell>
          <cell r="O168">
            <v>0</v>
          </cell>
          <cell r="P168">
            <v>0</v>
          </cell>
          <cell r="R168">
            <v>0</v>
          </cell>
          <cell r="S168">
            <v>3</v>
          </cell>
          <cell r="U168">
            <v>2</v>
          </cell>
          <cell r="V168">
            <v>3</v>
          </cell>
        </row>
        <row r="169">
          <cell r="D169" t="str">
            <v>Bellflower 2016</v>
          </cell>
          <cell r="E169">
            <v>1</v>
          </cell>
          <cell r="F169">
            <v>0</v>
          </cell>
          <cell r="G169">
            <v>0</v>
          </cell>
          <cell r="H169">
            <v>0</v>
          </cell>
          <cell r="J169">
            <v>1</v>
          </cell>
          <cell r="K169">
            <v>6</v>
          </cell>
          <cell r="L169">
            <v>6</v>
          </cell>
          <cell r="M169">
            <v>0</v>
          </cell>
          <cell r="O169">
            <v>0</v>
          </cell>
          <cell r="P169">
            <v>6</v>
          </cell>
          <cell r="R169">
            <v>0</v>
          </cell>
          <cell r="S169">
            <v>108</v>
          </cell>
          <cell r="U169">
            <v>2</v>
          </cell>
          <cell r="V169">
            <v>120</v>
          </cell>
        </row>
        <row r="170">
          <cell r="D170" t="str">
            <v>Bellflower 2017</v>
          </cell>
          <cell r="E170">
            <v>1</v>
          </cell>
          <cell r="F170">
            <v>0</v>
          </cell>
          <cell r="G170">
            <v>0</v>
          </cell>
          <cell r="H170">
            <v>0</v>
          </cell>
          <cell r="J170">
            <v>1</v>
          </cell>
          <cell r="K170">
            <v>0</v>
          </cell>
          <cell r="L170">
            <v>0</v>
          </cell>
          <cell r="M170">
            <v>0</v>
          </cell>
          <cell r="O170">
            <v>0</v>
          </cell>
          <cell r="P170">
            <v>0</v>
          </cell>
          <cell r="R170">
            <v>0</v>
          </cell>
          <cell r="S170">
            <v>64</v>
          </cell>
          <cell r="U170">
            <v>2</v>
          </cell>
          <cell r="V170">
            <v>64</v>
          </cell>
        </row>
        <row r="171">
          <cell r="D171" t="str">
            <v>Belmont 2014</v>
          </cell>
          <cell r="E171">
            <v>116</v>
          </cell>
          <cell r="F171">
            <v>0</v>
          </cell>
          <cell r="G171">
            <v>0</v>
          </cell>
          <cell r="H171">
            <v>0</v>
          </cell>
          <cell r="J171">
            <v>63</v>
          </cell>
          <cell r="K171">
            <v>0</v>
          </cell>
          <cell r="L171">
            <v>0</v>
          </cell>
          <cell r="M171">
            <v>0</v>
          </cell>
          <cell r="O171">
            <v>67</v>
          </cell>
          <cell r="P171">
            <v>0</v>
          </cell>
          <cell r="R171">
            <v>222</v>
          </cell>
          <cell r="S171">
            <v>18</v>
          </cell>
          <cell r="U171">
            <v>468</v>
          </cell>
          <cell r="V171">
            <v>18</v>
          </cell>
        </row>
        <row r="172">
          <cell r="D172" t="str">
            <v>Belmont 2015</v>
          </cell>
          <cell r="E172">
            <v>116</v>
          </cell>
          <cell r="F172">
            <v>0</v>
          </cell>
          <cell r="G172">
            <v>0</v>
          </cell>
          <cell r="H172">
            <v>0</v>
          </cell>
          <cell r="J172">
            <v>63</v>
          </cell>
          <cell r="K172">
            <v>0</v>
          </cell>
          <cell r="L172">
            <v>0</v>
          </cell>
          <cell r="M172">
            <v>0</v>
          </cell>
          <cell r="O172">
            <v>67</v>
          </cell>
          <cell r="P172">
            <v>0</v>
          </cell>
          <cell r="R172">
            <v>222</v>
          </cell>
          <cell r="S172">
            <v>7</v>
          </cell>
          <cell r="U172">
            <v>468</v>
          </cell>
          <cell r="V172">
            <v>7</v>
          </cell>
        </row>
        <row r="173">
          <cell r="D173" t="str">
            <v>Belmont 2016</v>
          </cell>
          <cell r="E173">
            <v>116</v>
          </cell>
          <cell r="F173">
            <v>0</v>
          </cell>
          <cell r="G173">
            <v>0</v>
          </cell>
          <cell r="H173">
            <v>0</v>
          </cell>
          <cell r="J173">
            <v>63</v>
          </cell>
          <cell r="K173">
            <v>0</v>
          </cell>
          <cell r="L173">
            <v>0</v>
          </cell>
          <cell r="M173">
            <v>0</v>
          </cell>
          <cell r="O173">
            <v>67</v>
          </cell>
          <cell r="P173">
            <v>0</v>
          </cell>
          <cell r="R173">
            <v>222</v>
          </cell>
          <cell r="S173">
            <v>7</v>
          </cell>
          <cell r="U173">
            <v>468</v>
          </cell>
          <cell r="V173">
            <v>7</v>
          </cell>
        </row>
        <row r="174">
          <cell r="D174" t="str">
            <v>Belmont 2017</v>
          </cell>
          <cell r="E174">
            <v>116</v>
          </cell>
          <cell r="F174">
            <v>0</v>
          </cell>
          <cell r="G174">
            <v>0</v>
          </cell>
          <cell r="H174">
            <v>0</v>
          </cell>
          <cell r="J174">
            <v>63</v>
          </cell>
          <cell r="K174">
            <v>0</v>
          </cell>
          <cell r="L174">
            <v>0</v>
          </cell>
          <cell r="M174">
            <v>0</v>
          </cell>
          <cell r="O174">
            <v>67</v>
          </cell>
          <cell r="P174">
            <v>4</v>
          </cell>
          <cell r="R174">
            <v>222</v>
          </cell>
          <cell r="S174">
            <v>109</v>
          </cell>
          <cell r="U174">
            <v>468</v>
          </cell>
          <cell r="V174">
            <v>113</v>
          </cell>
        </row>
        <row r="175">
          <cell r="D175" t="str">
            <v>Belvedere 2014</v>
          </cell>
        </row>
        <row r="176">
          <cell r="D176" t="str">
            <v>Belvedere 2015</v>
          </cell>
          <cell r="E176">
            <v>4</v>
          </cell>
          <cell r="F176">
            <v>0</v>
          </cell>
          <cell r="G176">
            <v>0</v>
          </cell>
          <cell r="H176">
            <v>0</v>
          </cell>
          <cell r="J176">
            <v>3</v>
          </cell>
          <cell r="K176">
            <v>0</v>
          </cell>
          <cell r="L176">
            <v>0</v>
          </cell>
          <cell r="M176">
            <v>0</v>
          </cell>
          <cell r="O176">
            <v>4</v>
          </cell>
          <cell r="P176">
            <v>0</v>
          </cell>
          <cell r="R176">
            <v>5</v>
          </cell>
          <cell r="S176">
            <v>0</v>
          </cell>
          <cell r="U176">
            <v>16</v>
          </cell>
          <cell r="V176">
            <v>0</v>
          </cell>
        </row>
        <row r="177">
          <cell r="D177" t="str">
            <v>Belvedere 2016</v>
          </cell>
          <cell r="E177">
            <v>4</v>
          </cell>
          <cell r="F177">
            <v>0</v>
          </cell>
          <cell r="G177">
            <v>0</v>
          </cell>
          <cell r="H177">
            <v>0</v>
          </cell>
          <cell r="J177">
            <v>3</v>
          </cell>
          <cell r="K177">
            <v>0</v>
          </cell>
          <cell r="L177">
            <v>0</v>
          </cell>
          <cell r="M177">
            <v>0</v>
          </cell>
          <cell r="O177">
            <v>4</v>
          </cell>
          <cell r="P177">
            <v>0</v>
          </cell>
          <cell r="R177">
            <v>5</v>
          </cell>
          <cell r="S177">
            <v>0</v>
          </cell>
          <cell r="U177">
            <v>16</v>
          </cell>
          <cell r="V177">
            <v>0</v>
          </cell>
        </row>
        <row r="178">
          <cell r="D178" t="str">
            <v>Belvedere 2017</v>
          </cell>
          <cell r="E178">
            <v>4</v>
          </cell>
          <cell r="F178">
            <v>0</v>
          </cell>
          <cell r="G178">
            <v>0</v>
          </cell>
          <cell r="H178">
            <v>0</v>
          </cell>
          <cell r="J178">
            <v>3</v>
          </cell>
          <cell r="K178">
            <v>0</v>
          </cell>
          <cell r="L178">
            <v>0</v>
          </cell>
          <cell r="M178">
            <v>0</v>
          </cell>
          <cell r="O178">
            <v>4</v>
          </cell>
          <cell r="P178">
            <v>3</v>
          </cell>
          <cell r="R178">
            <v>5</v>
          </cell>
          <cell r="S178">
            <v>1</v>
          </cell>
          <cell r="U178">
            <v>16</v>
          </cell>
          <cell r="V178">
            <v>4</v>
          </cell>
        </row>
        <row r="179">
          <cell r="D179" t="str">
            <v>Benicia 2014</v>
          </cell>
          <cell r="E179">
            <v>94</v>
          </cell>
          <cell r="F179">
            <v>0</v>
          </cell>
          <cell r="G179">
            <v>0</v>
          </cell>
          <cell r="H179">
            <v>0</v>
          </cell>
          <cell r="J179">
            <v>54</v>
          </cell>
          <cell r="K179">
            <v>0</v>
          </cell>
          <cell r="L179">
            <v>0</v>
          </cell>
          <cell r="M179">
            <v>0</v>
          </cell>
          <cell r="O179">
            <v>56</v>
          </cell>
          <cell r="P179">
            <v>0</v>
          </cell>
          <cell r="R179">
            <v>123</v>
          </cell>
          <cell r="S179">
            <v>4</v>
          </cell>
          <cell r="U179">
            <v>327</v>
          </cell>
          <cell r="V179">
            <v>4</v>
          </cell>
        </row>
        <row r="180">
          <cell r="D180" t="str">
            <v>Benicia 2015</v>
          </cell>
          <cell r="E180">
            <v>94</v>
          </cell>
          <cell r="F180">
            <v>0</v>
          </cell>
          <cell r="G180">
            <v>0</v>
          </cell>
          <cell r="H180">
            <v>0</v>
          </cell>
          <cell r="J180">
            <v>54</v>
          </cell>
          <cell r="K180">
            <v>1</v>
          </cell>
          <cell r="L180">
            <v>1</v>
          </cell>
          <cell r="M180">
            <v>0</v>
          </cell>
          <cell r="O180">
            <v>56</v>
          </cell>
          <cell r="P180">
            <v>0</v>
          </cell>
          <cell r="R180">
            <v>123</v>
          </cell>
          <cell r="S180">
            <v>2</v>
          </cell>
          <cell r="U180">
            <v>327</v>
          </cell>
          <cell r="V180">
            <v>3</v>
          </cell>
        </row>
        <row r="181">
          <cell r="D181" t="str">
            <v>Benicia 2016</v>
          </cell>
          <cell r="E181">
            <v>94</v>
          </cell>
          <cell r="F181">
            <v>0</v>
          </cell>
          <cell r="G181">
            <v>0</v>
          </cell>
          <cell r="H181">
            <v>0</v>
          </cell>
          <cell r="J181">
            <v>54</v>
          </cell>
          <cell r="K181">
            <v>2</v>
          </cell>
          <cell r="L181">
            <v>2</v>
          </cell>
          <cell r="M181">
            <v>0</v>
          </cell>
          <cell r="O181">
            <v>56</v>
          </cell>
          <cell r="P181">
            <v>0</v>
          </cell>
          <cell r="R181">
            <v>123</v>
          </cell>
          <cell r="S181">
            <v>1</v>
          </cell>
          <cell r="U181">
            <v>327</v>
          </cell>
          <cell r="V181">
            <v>3</v>
          </cell>
        </row>
        <row r="182">
          <cell r="D182" t="str">
            <v>Benicia 2017</v>
          </cell>
          <cell r="E182">
            <v>94</v>
          </cell>
          <cell r="F182">
            <v>1</v>
          </cell>
          <cell r="G182">
            <v>1</v>
          </cell>
          <cell r="H182">
            <v>0</v>
          </cell>
          <cell r="J182">
            <v>54</v>
          </cell>
          <cell r="K182">
            <v>0</v>
          </cell>
          <cell r="L182">
            <v>0</v>
          </cell>
          <cell r="M182">
            <v>0</v>
          </cell>
          <cell r="O182">
            <v>56</v>
          </cell>
          <cell r="P182">
            <v>0</v>
          </cell>
          <cell r="R182">
            <v>123</v>
          </cell>
          <cell r="S182">
            <v>8</v>
          </cell>
          <cell r="U182">
            <v>327</v>
          </cell>
          <cell r="V182">
            <v>9</v>
          </cell>
        </row>
        <row r="183">
          <cell r="D183" t="str">
            <v>Berkeley 2014</v>
          </cell>
        </row>
        <row r="184">
          <cell r="D184" t="str">
            <v>Berkeley 2015</v>
          </cell>
          <cell r="E184">
            <v>532</v>
          </cell>
          <cell r="F184">
            <v>59</v>
          </cell>
          <cell r="G184">
            <v>59</v>
          </cell>
          <cell r="H184">
            <v>0</v>
          </cell>
          <cell r="J184">
            <v>442</v>
          </cell>
          <cell r="K184">
            <v>17</v>
          </cell>
          <cell r="L184">
            <v>17</v>
          </cell>
          <cell r="M184">
            <v>0</v>
          </cell>
          <cell r="O184">
            <v>584</v>
          </cell>
          <cell r="P184">
            <v>132</v>
          </cell>
          <cell r="R184">
            <v>1401</v>
          </cell>
          <cell r="S184">
            <v>326</v>
          </cell>
          <cell r="U184">
            <v>2959</v>
          </cell>
          <cell r="V184">
            <v>534</v>
          </cell>
        </row>
        <row r="185">
          <cell r="D185" t="str">
            <v>Berkeley 2016</v>
          </cell>
          <cell r="E185">
            <v>532</v>
          </cell>
          <cell r="F185">
            <v>16</v>
          </cell>
          <cell r="G185">
            <v>16</v>
          </cell>
          <cell r="H185">
            <v>0</v>
          </cell>
          <cell r="J185">
            <v>442</v>
          </cell>
          <cell r="K185">
            <v>0</v>
          </cell>
          <cell r="L185">
            <v>0</v>
          </cell>
          <cell r="M185">
            <v>0</v>
          </cell>
          <cell r="O185">
            <v>584</v>
          </cell>
          <cell r="P185">
            <v>0</v>
          </cell>
          <cell r="R185">
            <v>1401</v>
          </cell>
          <cell r="S185">
            <v>212</v>
          </cell>
          <cell r="U185">
            <v>2959</v>
          </cell>
          <cell r="V185">
            <v>228</v>
          </cell>
        </row>
        <row r="186">
          <cell r="D186" t="str">
            <v>Berkeley 2017</v>
          </cell>
          <cell r="E186">
            <v>532</v>
          </cell>
          <cell r="F186">
            <v>10</v>
          </cell>
          <cell r="G186">
            <v>10</v>
          </cell>
          <cell r="H186">
            <v>0</v>
          </cell>
          <cell r="J186">
            <v>442</v>
          </cell>
          <cell r="K186">
            <v>0</v>
          </cell>
          <cell r="L186">
            <v>0</v>
          </cell>
          <cell r="M186">
            <v>0</v>
          </cell>
          <cell r="O186">
            <v>584</v>
          </cell>
          <cell r="P186">
            <v>0</v>
          </cell>
          <cell r="R186">
            <v>1401</v>
          </cell>
          <cell r="S186">
            <v>262</v>
          </cell>
          <cell r="U186">
            <v>2959</v>
          </cell>
          <cell r="V186">
            <v>272</v>
          </cell>
        </row>
        <row r="187">
          <cell r="D187" t="str">
            <v>Beverly Hills 2013</v>
          </cell>
        </row>
        <row r="188">
          <cell r="D188" t="str">
            <v>Beverly Hills 2014</v>
          </cell>
          <cell r="E188">
            <v>1</v>
          </cell>
          <cell r="F188">
            <v>2</v>
          </cell>
          <cell r="G188">
            <v>0</v>
          </cell>
          <cell r="H188">
            <v>2</v>
          </cell>
          <cell r="J188">
            <v>1</v>
          </cell>
          <cell r="K188">
            <v>3</v>
          </cell>
          <cell r="L188">
            <v>3</v>
          </cell>
          <cell r="M188">
            <v>0</v>
          </cell>
          <cell r="O188">
            <v>1</v>
          </cell>
          <cell r="P188">
            <v>0</v>
          </cell>
          <cell r="R188">
            <v>0</v>
          </cell>
          <cell r="S188">
            <v>38</v>
          </cell>
          <cell r="U188">
            <v>3</v>
          </cell>
          <cell r="V188">
            <v>43</v>
          </cell>
        </row>
        <row r="189">
          <cell r="D189" t="str">
            <v>Beverly Hills 2015</v>
          </cell>
          <cell r="E189">
            <v>1</v>
          </cell>
          <cell r="F189">
            <v>2</v>
          </cell>
          <cell r="G189">
            <v>2</v>
          </cell>
          <cell r="H189">
            <v>0</v>
          </cell>
          <cell r="J189">
            <v>1</v>
          </cell>
          <cell r="K189">
            <v>0</v>
          </cell>
          <cell r="L189">
            <v>0</v>
          </cell>
          <cell r="M189">
            <v>0</v>
          </cell>
          <cell r="O189">
            <v>1</v>
          </cell>
          <cell r="P189">
            <v>0</v>
          </cell>
          <cell r="R189">
            <v>0</v>
          </cell>
          <cell r="S189">
            <v>21</v>
          </cell>
          <cell r="U189">
            <v>3</v>
          </cell>
          <cell r="V189">
            <v>23</v>
          </cell>
        </row>
        <row r="190">
          <cell r="D190" t="str">
            <v>Beverly Hills 2016</v>
          </cell>
          <cell r="E190">
            <v>1</v>
          </cell>
          <cell r="F190">
            <v>0</v>
          </cell>
          <cell r="G190">
            <v>0</v>
          </cell>
          <cell r="H190">
            <v>0</v>
          </cell>
          <cell r="J190">
            <v>1</v>
          </cell>
          <cell r="K190">
            <v>0</v>
          </cell>
          <cell r="L190">
            <v>0</v>
          </cell>
          <cell r="M190">
            <v>0</v>
          </cell>
          <cell r="O190">
            <v>1</v>
          </cell>
          <cell r="P190">
            <v>2</v>
          </cell>
          <cell r="R190">
            <v>0</v>
          </cell>
          <cell r="S190">
            <v>16</v>
          </cell>
          <cell r="U190">
            <v>3</v>
          </cell>
          <cell r="V190">
            <v>18</v>
          </cell>
        </row>
        <row r="191">
          <cell r="D191" t="str">
            <v>Beverly Hills 2017</v>
          </cell>
          <cell r="E191">
            <v>1</v>
          </cell>
          <cell r="F191">
            <v>0</v>
          </cell>
          <cell r="G191">
            <v>0</v>
          </cell>
          <cell r="H191">
            <v>0</v>
          </cell>
          <cell r="J191">
            <v>1</v>
          </cell>
          <cell r="K191">
            <v>0</v>
          </cell>
          <cell r="L191">
            <v>0</v>
          </cell>
          <cell r="M191">
            <v>0</v>
          </cell>
          <cell r="O191">
            <v>1</v>
          </cell>
          <cell r="P191">
            <v>0</v>
          </cell>
          <cell r="R191">
            <v>0</v>
          </cell>
          <cell r="S191">
            <v>16</v>
          </cell>
          <cell r="U191">
            <v>3</v>
          </cell>
          <cell r="V191">
            <v>16</v>
          </cell>
        </row>
        <row r="192">
          <cell r="D192" t="str">
            <v>Big Bear Lake 2013</v>
          </cell>
        </row>
        <row r="193">
          <cell r="D193" t="str">
            <v>Big Bear Lake 2014</v>
          </cell>
        </row>
        <row r="194">
          <cell r="D194" t="str">
            <v>Big Bear Lake 2015</v>
          </cell>
        </row>
        <row r="195">
          <cell r="D195" t="str">
            <v>Big Bear Lake 2016</v>
          </cell>
        </row>
        <row r="196">
          <cell r="D196" t="str">
            <v>Big Bear Lake 2017</v>
          </cell>
          <cell r="E196">
            <v>1</v>
          </cell>
          <cell r="F196">
            <v>0</v>
          </cell>
          <cell r="G196">
            <v>0</v>
          </cell>
          <cell r="H196">
            <v>0</v>
          </cell>
          <cell r="J196">
            <v>1</v>
          </cell>
          <cell r="K196">
            <v>0</v>
          </cell>
          <cell r="L196">
            <v>0</v>
          </cell>
          <cell r="M196">
            <v>0</v>
          </cell>
          <cell r="O196">
            <v>0</v>
          </cell>
          <cell r="P196">
            <v>4</v>
          </cell>
          <cell r="R196">
            <v>0</v>
          </cell>
          <cell r="S196">
            <v>23</v>
          </cell>
          <cell r="U196">
            <v>2</v>
          </cell>
          <cell r="V196">
            <v>27</v>
          </cell>
        </row>
        <row r="197">
          <cell r="D197" t="str">
            <v>Biggs 2014</v>
          </cell>
          <cell r="E197">
            <v>48</v>
          </cell>
          <cell r="F197">
            <v>0</v>
          </cell>
          <cell r="G197">
            <v>0</v>
          </cell>
          <cell r="H197">
            <v>0</v>
          </cell>
          <cell r="J197">
            <v>30</v>
          </cell>
          <cell r="K197">
            <v>0</v>
          </cell>
          <cell r="L197">
            <v>0</v>
          </cell>
          <cell r="M197">
            <v>0</v>
          </cell>
          <cell r="O197">
            <v>24</v>
          </cell>
          <cell r="P197">
            <v>0</v>
          </cell>
          <cell r="R197">
            <v>82</v>
          </cell>
          <cell r="S197">
            <v>0</v>
          </cell>
          <cell r="U197">
            <v>184</v>
          </cell>
          <cell r="V197">
            <v>0</v>
          </cell>
        </row>
        <row r="198">
          <cell r="D198" t="str">
            <v>Biggs 2015</v>
          </cell>
          <cell r="E198">
            <v>48</v>
          </cell>
          <cell r="F198">
            <v>26</v>
          </cell>
          <cell r="G198">
            <v>26</v>
          </cell>
          <cell r="H198">
            <v>0</v>
          </cell>
          <cell r="J198">
            <v>30</v>
          </cell>
          <cell r="K198">
            <v>30</v>
          </cell>
          <cell r="L198">
            <v>30</v>
          </cell>
          <cell r="M198">
            <v>0</v>
          </cell>
          <cell r="O198">
            <v>24</v>
          </cell>
          <cell r="P198">
            <v>0</v>
          </cell>
          <cell r="R198">
            <v>82</v>
          </cell>
          <cell r="S198">
            <v>0</v>
          </cell>
          <cell r="U198">
            <v>184</v>
          </cell>
          <cell r="V198">
            <v>56</v>
          </cell>
        </row>
        <row r="199">
          <cell r="D199" t="str">
            <v>Biggs 2016</v>
          </cell>
        </row>
        <row r="200">
          <cell r="D200" t="str">
            <v>Biggs 2017</v>
          </cell>
        </row>
        <row r="201">
          <cell r="D201" t="str">
            <v>Bishop 2014</v>
          </cell>
          <cell r="E201">
            <v>15</v>
          </cell>
          <cell r="F201">
            <v>0</v>
          </cell>
          <cell r="G201">
            <v>0</v>
          </cell>
          <cell r="H201">
            <v>0</v>
          </cell>
          <cell r="J201">
            <v>10</v>
          </cell>
          <cell r="K201">
            <v>0</v>
          </cell>
          <cell r="L201">
            <v>0</v>
          </cell>
          <cell r="M201">
            <v>0</v>
          </cell>
          <cell r="O201">
            <v>12</v>
          </cell>
          <cell r="P201">
            <v>0</v>
          </cell>
          <cell r="R201">
            <v>28</v>
          </cell>
          <cell r="S201">
            <v>0</v>
          </cell>
          <cell r="U201">
            <v>65</v>
          </cell>
          <cell r="V201">
            <v>0</v>
          </cell>
        </row>
        <row r="202">
          <cell r="D202" t="str">
            <v>Bishop 2015</v>
          </cell>
          <cell r="E202">
            <v>15</v>
          </cell>
          <cell r="F202">
            <v>0</v>
          </cell>
          <cell r="G202">
            <v>0</v>
          </cell>
          <cell r="H202">
            <v>0</v>
          </cell>
          <cell r="J202">
            <v>10</v>
          </cell>
          <cell r="K202">
            <v>1</v>
          </cell>
          <cell r="L202">
            <v>1</v>
          </cell>
          <cell r="M202">
            <v>0</v>
          </cell>
          <cell r="O202">
            <v>12</v>
          </cell>
          <cell r="P202">
            <v>2</v>
          </cell>
          <cell r="R202">
            <v>28</v>
          </cell>
          <cell r="S202">
            <v>0</v>
          </cell>
          <cell r="U202">
            <v>65</v>
          </cell>
          <cell r="V202">
            <v>3</v>
          </cell>
        </row>
        <row r="203">
          <cell r="D203" t="str">
            <v>Bishop 2016</v>
          </cell>
          <cell r="E203">
            <v>15</v>
          </cell>
          <cell r="F203">
            <v>0</v>
          </cell>
          <cell r="G203">
            <v>0</v>
          </cell>
          <cell r="H203">
            <v>0</v>
          </cell>
          <cell r="J203">
            <v>10</v>
          </cell>
          <cell r="K203">
            <v>0</v>
          </cell>
          <cell r="L203">
            <v>0</v>
          </cell>
          <cell r="M203">
            <v>0</v>
          </cell>
          <cell r="O203">
            <v>12</v>
          </cell>
          <cell r="P203">
            <v>6</v>
          </cell>
          <cell r="R203">
            <v>28</v>
          </cell>
          <cell r="S203">
            <v>0</v>
          </cell>
          <cell r="U203">
            <v>65</v>
          </cell>
          <cell r="V203">
            <v>6</v>
          </cell>
        </row>
        <row r="204">
          <cell r="D204" t="str">
            <v>Bishop 2017</v>
          </cell>
          <cell r="E204">
            <v>15</v>
          </cell>
          <cell r="F204">
            <v>0</v>
          </cell>
          <cell r="G204">
            <v>0</v>
          </cell>
          <cell r="H204">
            <v>0</v>
          </cell>
          <cell r="J204">
            <v>10</v>
          </cell>
          <cell r="K204">
            <v>0</v>
          </cell>
          <cell r="L204">
            <v>0</v>
          </cell>
          <cell r="M204">
            <v>0</v>
          </cell>
          <cell r="O204">
            <v>12</v>
          </cell>
          <cell r="P204">
            <v>0</v>
          </cell>
          <cell r="R204">
            <v>28</v>
          </cell>
          <cell r="S204">
            <v>0</v>
          </cell>
          <cell r="U204">
            <v>65</v>
          </cell>
          <cell r="V204">
            <v>0</v>
          </cell>
        </row>
        <row r="205">
          <cell r="D205" t="str">
            <v>Blue Lake 2014</v>
          </cell>
          <cell r="E205">
            <v>0</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row>
        <row r="206">
          <cell r="D206" t="str">
            <v>Blue Lake 2015</v>
          </cell>
        </row>
        <row r="207">
          <cell r="D207" t="str">
            <v>Blue Lake 2016</v>
          </cell>
        </row>
        <row r="208">
          <cell r="D208" t="str">
            <v>Blue Lake 2017</v>
          </cell>
        </row>
        <row r="209">
          <cell r="D209" t="str">
            <v>Blythe 2013</v>
          </cell>
        </row>
        <row r="210">
          <cell r="D210" t="str">
            <v>Blythe 2014</v>
          </cell>
          <cell r="E210">
            <v>0</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row>
        <row r="211">
          <cell r="D211" t="str">
            <v>Blythe 2015</v>
          </cell>
        </row>
        <row r="212">
          <cell r="D212" t="str">
            <v>Blythe 2016</v>
          </cell>
        </row>
        <row r="213">
          <cell r="D213" t="str">
            <v>Blythe 2017</v>
          </cell>
        </row>
        <row r="214">
          <cell r="D214" t="str">
            <v>Bradbury 2013</v>
          </cell>
        </row>
        <row r="215">
          <cell r="D215" t="str">
            <v>Bradbury 2014</v>
          </cell>
          <cell r="E215">
            <v>0</v>
          </cell>
          <cell r="F215">
            <v>0</v>
          </cell>
          <cell r="G215">
            <v>0</v>
          </cell>
          <cell r="H215">
            <v>0</v>
          </cell>
          <cell r="I215">
            <v>0</v>
          </cell>
          <cell r="J215">
            <v>0</v>
          </cell>
          <cell r="K215">
            <v>0</v>
          </cell>
          <cell r="L215">
            <v>0</v>
          </cell>
          <cell r="M215">
            <v>0</v>
          </cell>
          <cell r="N215">
            <v>0</v>
          </cell>
          <cell r="O215">
            <v>0</v>
          </cell>
          <cell r="P215">
            <v>0</v>
          </cell>
          <cell r="Q215">
            <v>0</v>
          </cell>
          <cell r="R215">
            <v>0</v>
          </cell>
          <cell r="S215">
            <v>0</v>
          </cell>
          <cell r="T215">
            <v>0</v>
          </cell>
          <cell r="U215">
            <v>0</v>
          </cell>
          <cell r="V215">
            <v>0</v>
          </cell>
        </row>
        <row r="216">
          <cell r="D216" t="str">
            <v>Bradbury 2015</v>
          </cell>
        </row>
        <row r="217">
          <cell r="D217" t="str">
            <v>Bradbury 2016</v>
          </cell>
        </row>
        <row r="218">
          <cell r="D218" t="str">
            <v>Bradbury 2017</v>
          </cell>
        </row>
        <row r="219">
          <cell r="D219" t="str">
            <v>Brawley 2013</v>
          </cell>
        </row>
        <row r="220">
          <cell r="D220" t="str">
            <v>Brawley 2014</v>
          </cell>
          <cell r="E220">
            <v>756</v>
          </cell>
          <cell r="F220">
            <v>8</v>
          </cell>
          <cell r="G220">
            <v>8</v>
          </cell>
          <cell r="H220">
            <v>0</v>
          </cell>
          <cell r="J220">
            <v>511</v>
          </cell>
          <cell r="K220">
            <v>5</v>
          </cell>
          <cell r="L220">
            <v>5</v>
          </cell>
          <cell r="M220">
            <v>0</v>
          </cell>
          <cell r="O220">
            <v>494</v>
          </cell>
          <cell r="P220">
            <v>0</v>
          </cell>
          <cell r="R220">
            <v>1326</v>
          </cell>
          <cell r="S220">
            <v>6</v>
          </cell>
          <cell r="U220">
            <v>3087</v>
          </cell>
          <cell r="V220">
            <v>19</v>
          </cell>
        </row>
        <row r="221">
          <cell r="D221" t="str">
            <v>Brawley 2015</v>
          </cell>
          <cell r="E221">
            <v>756</v>
          </cell>
          <cell r="F221">
            <v>20</v>
          </cell>
          <cell r="G221">
            <v>20</v>
          </cell>
          <cell r="H221">
            <v>0</v>
          </cell>
          <cell r="J221">
            <v>511</v>
          </cell>
          <cell r="K221">
            <v>27</v>
          </cell>
          <cell r="L221">
            <v>27</v>
          </cell>
          <cell r="M221">
            <v>0</v>
          </cell>
          <cell r="O221">
            <v>494</v>
          </cell>
          <cell r="P221">
            <v>0</v>
          </cell>
          <cell r="R221">
            <v>1326</v>
          </cell>
          <cell r="S221">
            <v>0</v>
          </cell>
          <cell r="U221">
            <v>3087</v>
          </cell>
          <cell r="V221">
            <v>47</v>
          </cell>
        </row>
        <row r="222">
          <cell r="D222" t="str">
            <v>Brawley 2016</v>
          </cell>
          <cell r="E222">
            <v>756</v>
          </cell>
          <cell r="F222">
            <v>5</v>
          </cell>
          <cell r="G222">
            <v>5</v>
          </cell>
          <cell r="H222">
            <v>0</v>
          </cell>
          <cell r="J222">
            <v>511</v>
          </cell>
          <cell r="K222">
            <v>7</v>
          </cell>
          <cell r="L222">
            <v>7</v>
          </cell>
          <cell r="M222">
            <v>0</v>
          </cell>
          <cell r="O222">
            <v>494</v>
          </cell>
          <cell r="P222">
            <v>54</v>
          </cell>
          <cell r="R222">
            <v>1326</v>
          </cell>
          <cell r="S222">
            <v>0</v>
          </cell>
          <cell r="U222">
            <v>3087</v>
          </cell>
          <cell r="V222">
            <v>66</v>
          </cell>
        </row>
        <row r="223">
          <cell r="D223" t="str">
            <v>Brawley 2017</v>
          </cell>
          <cell r="E223">
            <v>756</v>
          </cell>
          <cell r="F223">
            <v>6</v>
          </cell>
          <cell r="G223">
            <v>4</v>
          </cell>
          <cell r="H223">
            <v>2</v>
          </cell>
          <cell r="J223">
            <v>511</v>
          </cell>
          <cell r="K223">
            <v>14</v>
          </cell>
          <cell r="L223">
            <v>12</v>
          </cell>
          <cell r="M223">
            <v>2</v>
          </cell>
          <cell r="O223">
            <v>494</v>
          </cell>
          <cell r="P223">
            <v>40</v>
          </cell>
          <cell r="R223">
            <v>1326</v>
          </cell>
          <cell r="S223">
            <v>3</v>
          </cell>
          <cell r="U223">
            <v>3087</v>
          </cell>
          <cell r="V223">
            <v>63</v>
          </cell>
        </row>
        <row r="224">
          <cell r="D224" t="str">
            <v>Brea 2013</v>
          </cell>
        </row>
        <row r="225">
          <cell r="D225" t="str">
            <v>Brea 2014</v>
          </cell>
          <cell r="E225">
            <v>426</v>
          </cell>
          <cell r="F225">
            <v>0</v>
          </cell>
          <cell r="G225">
            <v>0</v>
          </cell>
          <cell r="H225">
            <v>0</v>
          </cell>
          <cell r="J225">
            <v>305</v>
          </cell>
          <cell r="K225">
            <v>0</v>
          </cell>
          <cell r="L225">
            <v>0</v>
          </cell>
          <cell r="M225">
            <v>0</v>
          </cell>
          <cell r="O225">
            <v>335</v>
          </cell>
          <cell r="P225">
            <v>0</v>
          </cell>
          <cell r="R225">
            <v>785</v>
          </cell>
          <cell r="S225">
            <v>156</v>
          </cell>
          <cell r="U225">
            <v>1851</v>
          </cell>
          <cell r="V225">
            <v>156</v>
          </cell>
        </row>
        <row r="226">
          <cell r="D226" t="str">
            <v>Brea 2015</v>
          </cell>
          <cell r="E226">
            <v>426</v>
          </cell>
          <cell r="F226">
            <v>0</v>
          </cell>
          <cell r="G226">
            <v>0</v>
          </cell>
          <cell r="H226">
            <v>0</v>
          </cell>
          <cell r="J226">
            <v>305</v>
          </cell>
          <cell r="K226">
            <v>0</v>
          </cell>
          <cell r="L226">
            <v>0</v>
          </cell>
          <cell r="M226">
            <v>0</v>
          </cell>
          <cell r="O226">
            <v>335</v>
          </cell>
          <cell r="P226">
            <v>0</v>
          </cell>
          <cell r="R226">
            <v>785</v>
          </cell>
          <cell r="S226">
            <v>0</v>
          </cell>
          <cell r="U226">
            <v>1851</v>
          </cell>
          <cell r="V226">
            <v>0</v>
          </cell>
        </row>
        <row r="227">
          <cell r="D227" t="str">
            <v>Brea 2016</v>
          </cell>
          <cell r="E227">
            <v>426</v>
          </cell>
          <cell r="F227">
            <v>0</v>
          </cell>
          <cell r="G227">
            <v>0</v>
          </cell>
          <cell r="H227">
            <v>0</v>
          </cell>
          <cell r="J227">
            <v>305</v>
          </cell>
          <cell r="K227">
            <v>0</v>
          </cell>
          <cell r="L227">
            <v>0</v>
          </cell>
          <cell r="M227">
            <v>0</v>
          </cell>
          <cell r="O227">
            <v>335</v>
          </cell>
          <cell r="P227">
            <v>0</v>
          </cell>
          <cell r="R227">
            <v>785</v>
          </cell>
          <cell r="S227">
            <v>282</v>
          </cell>
          <cell r="U227">
            <v>1851</v>
          </cell>
          <cell r="V227">
            <v>282</v>
          </cell>
        </row>
        <row r="228">
          <cell r="D228" t="str">
            <v>Brea 2017</v>
          </cell>
          <cell r="E228">
            <v>426</v>
          </cell>
          <cell r="F228">
            <v>0</v>
          </cell>
          <cell r="G228">
            <v>0</v>
          </cell>
          <cell r="H228">
            <v>0</v>
          </cell>
          <cell r="J228">
            <v>305</v>
          </cell>
          <cell r="K228">
            <v>0</v>
          </cell>
          <cell r="L228">
            <v>0</v>
          </cell>
          <cell r="M228">
            <v>0</v>
          </cell>
          <cell r="O228">
            <v>335</v>
          </cell>
          <cell r="P228">
            <v>21</v>
          </cell>
          <cell r="R228">
            <v>785</v>
          </cell>
          <cell r="S228">
            <v>424</v>
          </cell>
          <cell r="U228">
            <v>1851</v>
          </cell>
          <cell r="V228">
            <v>445</v>
          </cell>
        </row>
        <row r="229">
          <cell r="D229" t="str">
            <v>Brentwood 2014</v>
          </cell>
          <cell r="E229">
            <v>234</v>
          </cell>
          <cell r="F229">
            <v>1</v>
          </cell>
          <cell r="G229">
            <v>1</v>
          </cell>
          <cell r="H229">
            <v>0</v>
          </cell>
          <cell r="J229">
            <v>124</v>
          </cell>
          <cell r="K229">
            <v>2</v>
          </cell>
          <cell r="L229">
            <v>2</v>
          </cell>
          <cell r="M229">
            <v>0</v>
          </cell>
          <cell r="O229">
            <v>123</v>
          </cell>
          <cell r="P229">
            <v>5</v>
          </cell>
          <cell r="R229">
            <v>279</v>
          </cell>
          <cell r="S229">
            <v>415</v>
          </cell>
          <cell r="U229">
            <v>760</v>
          </cell>
          <cell r="V229">
            <v>423</v>
          </cell>
        </row>
        <row r="230">
          <cell r="D230" t="str">
            <v>Brentwood 2015</v>
          </cell>
          <cell r="E230">
            <v>234</v>
          </cell>
          <cell r="F230">
            <v>0</v>
          </cell>
          <cell r="G230">
            <v>0</v>
          </cell>
          <cell r="H230">
            <v>0</v>
          </cell>
          <cell r="J230">
            <v>124</v>
          </cell>
          <cell r="K230">
            <v>5</v>
          </cell>
          <cell r="L230">
            <v>5</v>
          </cell>
          <cell r="M230">
            <v>0</v>
          </cell>
          <cell r="O230">
            <v>123</v>
          </cell>
          <cell r="P230">
            <v>0</v>
          </cell>
          <cell r="R230">
            <v>279</v>
          </cell>
          <cell r="S230">
            <v>449</v>
          </cell>
          <cell r="U230">
            <v>760</v>
          </cell>
          <cell r="V230">
            <v>454</v>
          </cell>
        </row>
        <row r="231">
          <cell r="D231" t="str">
            <v>Brentwood 2016</v>
          </cell>
          <cell r="E231">
            <v>234</v>
          </cell>
          <cell r="F231">
            <v>0</v>
          </cell>
          <cell r="G231">
            <v>0</v>
          </cell>
          <cell r="H231">
            <v>0</v>
          </cell>
          <cell r="J231">
            <v>124</v>
          </cell>
          <cell r="K231">
            <v>3</v>
          </cell>
          <cell r="L231">
            <v>3</v>
          </cell>
          <cell r="M231">
            <v>0</v>
          </cell>
          <cell r="O231">
            <v>123</v>
          </cell>
          <cell r="P231">
            <v>0</v>
          </cell>
          <cell r="R231">
            <v>279</v>
          </cell>
          <cell r="S231">
            <v>540</v>
          </cell>
          <cell r="U231">
            <v>760</v>
          </cell>
          <cell r="V231">
            <v>543</v>
          </cell>
        </row>
        <row r="232">
          <cell r="D232" t="str">
            <v>Brentwood 2017</v>
          </cell>
          <cell r="E232">
            <v>234</v>
          </cell>
          <cell r="F232">
            <v>2</v>
          </cell>
          <cell r="G232">
            <v>2</v>
          </cell>
          <cell r="H232">
            <v>0</v>
          </cell>
          <cell r="J232">
            <v>124</v>
          </cell>
          <cell r="K232">
            <v>0</v>
          </cell>
          <cell r="L232">
            <v>0</v>
          </cell>
          <cell r="M232">
            <v>0</v>
          </cell>
          <cell r="O232">
            <v>123</v>
          </cell>
          <cell r="P232">
            <v>1</v>
          </cell>
          <cell r="R232">
            <v>279</v>
          </cell>
          <cell r="S232">
            <v>503</v>
          </cell>
          <cell r="U232">
            <v>760</v>
          </cell>
          <cell r="V232">
            <v>506</v>
          </cell>
        </row>
        <row r="233">
          <cell r="D233" t="str">
            <v>Brisbane 2014</v>
          </cell>
          <cell r="E233">
            <v>114</v>
          </cell>
          <cell r="F233">
            <v>0</v>
          </cell>
          <cell r="G233">
            <v>0</v>
          </cell>
          <cell r="H233">
            <v>0</v>
          </cell>
          <cell r="J233">
            <v>67</v>
          </cell>
          <cell r="K233">
            <v>0</v>
          </cell>
          <cell r="L233">
            <v>0</v>
          </cell>
          <cell r="M233">
            <v>0</v>
          </cell>
          <cell r="O233">
            <v>82</v>
          </cell>
          <cell r="P233">
            <v>1</v>
          </cell>
          <cell r="R233">
            <v>30</v>
          </cell>
          <cell r="S233">
            <v>38</v>
          </cell>
          <cell r="U233">
            <v>293</v>
          </cell>
          <cell r="V233">
            <v>39</v>
          </cell>
        </row>
        <row r="234">
          <cell r="D234" t="str">
            <v>Brisbane 2015</v>
          </cell>
          <cell r="E234">
            <v>114</v>
          </cell>
          <cell r="F234">
            <v>0</v>
          </cell>
          <cell r="G234">
            <v>0</v>
          </cell>
          <cell r="H234">
            <v>0</v>
          </cell>
          <cell r="J234">
            <v>67</v>
          </cell>
          <cell r="K234">
            <v>0</v>
          </cell>
          <cell r="L234">
            <v>0</v>
          </cell>
          <cell r="M234">
            <v>0</v>
          </cell>
          <cell r="O234">
            <v>82</v>
          </cell>
          <cell r="P234">
            <v>1</v>
          </cell>
          <cell r="R234">
            <v>30</v>
          </cell>
          <cell r="S234">
            <v>2</v>
          </cell>
          <cell r="U234">
            <v>293</v>
          </cell>
          <cell r="V234">
            <v>3</v>
          </cell>
        </row>
        <row r="235">
          <cell r="D235" t="str">
            <v>Brisbane 2016</v>
          </cell>
          <cell r="E235">
            <v>114</v>
          </cell>
          <cell r="F235">
            <v>0</v>
          </cell>
          <cell r="G235">
            <v>0</v>
          </cell>
          <cell r="H235">
            <v>0</v>
          </cell>
          <cell r="J235">
            <v>67</v>
          </cell>
          <cell r="K235">
            <v>0</v>
          </cell>
          <cell r="L235">
            <v>0</v>
          </cell>
          <cell r="M235">
            <v>0</v>
          </cell>
          <cell r="O235">
            <v>82</v>
          </cell>
          <cell r="P235">
            <v>3</v>
          </cell>
          <cell r="R235">
            <v>30</v>
          </cell>
          <cell r="S235">
            <v>4</v>
          </cell>
          <cell r="U235">
            <v>293</v>
          </cell>
          <cell r="V235">
            <v>7</v>
          </cell>
        </row>
        <row r="236">
          <cell r="D236" t="str">
            <v>Brisbane 2017</v>
          </cell>
          <cell r="E236">
            <v>114</v>
          </cell>
          <cell r="F236">
            <v>0</v>
          </cell>
          <cell r="G236">
            <v>0</v>
          </cell>
          <cell r="H236">
            <v>0</v>
          </cell>
          <cell r="J236">
            <v>67</v>
          </cell>
          <cell r="K236">
            <v>0</v>
          </cell>
          <cell r="L236">
            <v>0</v>
          </cell>
          <cell r="M236">
            <v>0</v>
          </cell>
          <cell r="O236">
            <v>82</v>
          </cell>
          <cell r="P236">
            <v>3</v>
          </cell>
          <cell r="R236">
            <v>30</v>
          </cell>
          <cell r="S236">
            <v>4</v>
          </cell>
          <cell r="U236">
            <v>293</v>
          </cell>
          <cell r="V236">
            <v>7</v>
          </cell>
        </row>
        <row r="237">
          <cell r="D237" t="str">
            <v>Buellton 2014</v>
          </cell>
          <cell r="E237">
            <v>66</v>
          </cell>
          <cell r="F237">
            <v>0</v>
          </cell>
          <cell r="G237">
            <v>0</v>
          </cell>
          <cell r="H237">
            <v>0</v>
          </cell>
          <cell r="J237">
            <v>44</v>
          </cell>
          <cell r="K237">
            <v>0</v>
          </cell>
          <cell r="L237">
            <v>0</v>
          </cell>
          <cell r="M237">
            <v>0</v>
          </cell>
          <cell r="O237">
            <v>41</v>
          </cell>
          <cell r="P237">
            <v>0</v>
          </cell>
          <cell r="R237">
            <v>124</v>
          </cell>
          <cell r="S237">
            <v>0</v>
          </cell>
          <cell r="U237">
            <v>275</v>
          </cell>
          <cell r="V237">
            <v>0</v>
          </cell>
        </row>
        <row r="238">
          <cell r="D238" t="str">
            <v>Buellton 2015</v>
          </cell>
          <cell r="E238">
            <v>66</v>
          </cell>
          <cell r="F238">
            <v>5</v>
          </cell>
          <cell r="G238">
            <v>5</v>
          </cell>
          <cell r="H238">
            <v>0</v>
          </cell>
          <cell r="J238">
            <v>44</v>
          </cell>
          <cell r="K238">
            <v>4</v>
          </cell>
          <cell r="L238">
            <v>4</v>
          </cell>
          <cell r="M238">
            <v>0</v>
          </cell>
          <cell r="O238">
            <v>41</v>
          </cell>
          <cell r="P238">
            <v>60</v>
          </cell>
          <cell r="R238">
            <v>124</v>
          </cell>
          <cell r="S238">
            <v>0</v>
          </cell>
          <cell r="U238">
            <v>275</v>
          </cell>
          <cell r="V238">
            <v>69</v>
          </cell>
        </row>
        <row r="239">
          <cell r="D239" t="str">
            <v>Buellton 2016</v>
          </cell>
          <cell r="E239">
            <v>66</v>
          </cell>
          <cell r="F239">
            <v>0</v>
          </cell>
          <cell r="G239">
            <v>0</v>
          </cell>
          <cell r="H239">
            <v>0</v>
          </cell>
          <cell r="J239">
            <v>44</v>
          </cell>
          <cell r="K239">
            <v>0</v>
          </cell>
          <cell r="L239">
            <v>0</v>
          </cell>
          <cell r="M239">
            <v>0</v>
          </cell>
          <cell r="O239">
            <v>41</v>
          </cell>
          <cell r="P239">
            <v>0</v>
          </cell>
          <cell r="R239">
            <v>124</v>
          </cell>
          <cell r="S239">
            <v>51</v>
          </cell>
          <cell r="U239">
            <v>275</v>
          </cell>
          <cell r="V239">
            <v>51</v>
          </cell>
        </row>
        <row r="240">
          <cell r="D240" t="str">
            <v>Buellton 2017</v>
          </cell>
          <cell r="E240">
            <v>66</v>
          </cell>
          <cell r="F240">
            <v>0</v>
          </cell>
          <cell r="G240">
            <v>0</v>
          </cell>
          <cell r="H240">
            <v>0</v>
          </cell>
          <cell r="J240">
            <v>44</v>
          </cell>
          <cell r="K240">
            <v>0</v>
          </cell>
          <cell r="L240">
            <v>0</v>
          </cell>
          <cell r="M240">
            <v>0</v>
          </cell>
          <cell r="O240">
            <v>41</v>
          </cell>
          <cell r="P240">
            <v>1</v>
          </cell>
          <cell r="R240">
            <v>124</v>
          </cell>
          <cell r="S240">
            <v>38</v>
          </cell>
          <cell r="U240">
            <v>275</v>
          </cell>
          <cell r="V240">
            <v>39</v>
          </cell>
        </row>
        <row r="241">
          <cell r="D241" t="str">
            <v>Buena Park 2013</v>
          </cell>
        </row>
        <row r="242">
          <cell r="D242" t="str">
            <v>Buena Park 2014</v>
          </cell>
          <cell r="E242">
            <v>76</v>
          </cell>
          <cell r="F242">
            <v>21</v>
          </cell>
          <cell r="G242">
            <v>21</v>
          </cell>
          <cell r="H242">
            <v>0</v>
          </cell>
          <cell r="J242">
            <v>53</v>
          </cell>
          <cell r="K242">
            <v>49</v>
          </cell>
          <cell r="L242">
            <v>49</v>
          </cell>
          <cell r="M242">
            <v>0</v>
          </cell>
          <cell r="O242">
            <v>62</v>
          </cell>
          <cell r="P242">
            <v>0</v>
          </cell>
          <cell r="R242">
            <v>148</v>
          </cell>
          <cell r="S242">
            <v>0</v>
          </cell>
          <cell r="U242">
            <v>339</v>
          </cell>
          <cell r="V242">
            <v>70</v>
          </cell>
        </row>
        <row r="243">
          <cell r="D243" t="str">
            <v>Buena Park 2015</v>
          </cell>
          <cell r="E243">
            <v>76</v>
          </cell>
          <cell r="F243">
            <v>0</v>
          </cell>
          <cell r="G243">
            <v>0</v>
          </cell>
          <cell r="H243">
            <v>0</v>
          </cell>
          <cell r="J243">
            <v>53</v>
          </cell>
          <cell r="K243">
            <v>0</v>
          </cell>
          <cell r="L243">
            <v>0</v>
          </cell>
          <cell r="M243">
            <v>0</v>
          </cell>
          <cell r="O243">
            <v>62</v>
          </cell>
          <cell r="P243">
            <v>72</v>
          </cell>
          <cell r="R243">
            <v>148</v>
          </cell>
          <cell r="S243">
            <v>65</v>
          </cell>
          <cell r="U243">
            <v>339</v>
          </cell>
          <cell r="V243">
            <v>137</v>
          </cell>
        </row>
        <row r="244">
          <cell r="D244" t="str">
            <v>Buena Park 2016</v>
          </cell>
          <cell r="E244">
            <v>76</v>
          </cell>
          <cell r="F244">
            <v>0</v>
          </cell>
          <cell r="G244">
            <v>0</v>
          </cell>
          <cell r="H244">
            <v>0</v>
          </cell>
          <cell r="J244">
            <v>53</v>
          </cell>
          <cell r="K244">
            <v>0</v>
          </cell>
          <cell r="L244">
            <v>0</v>
          </cell>
          <cell r="M244">
            <v>0</v>
          </cell>
          <cell r="O244">
            <v>62</v>
          </cell>
          <cell r="P244">
            <v>26</v>
          </cell>
          <cell r="R244">
            <v>148</v>
          </cell>
          <cell r="S244">
            <v>116</v>
          </cell>
          <cell r="U244">
            <v>339</v>
          </cell>
          <cell r="V244">
            <v>142</v>
          </cell>
        </row>
        <row r="245">
          <cell r="D245" t="str">
            <v>Buena Park 2017</v>
          </cell>
          <cell r="E245">
            <v>76</v>
          </cell>
          <cell r="F245">
            <v>0</v>
          </cell>
          <cell r="G245">
            <v>0</v>
          </cell>
          <cell r="H245">
            <v>0</v>
          </cell>
          <cell r="J245">
            <v>53</v>
          </cell>
          <cell r="K245">
            <v>0</v>
          </cell>
          <cell r="L245">
            <v>0</v>
          </cell>
          <cell r="M245">
            <v>0</v>
          </cell>
          <cell r="O245">
            <v>62</v>
          </cell>
          <cell r="P245">
            <v>83</v>
          </cell>
          <cell r="R245">
            <v>148</v>
          </cell>
          <cell r="S245">
            <v>0</v>
          </cell>
          <cell r="U245">
            <v>339</v>
          </cell>
          <cell r="V245">
            <v>83</v>
          </cell>
        </row>
        <row r="246">
          <cell r="D246" t="str">
            <v>Burbank 2013</v>
          </cell>
        </row>
        <row r="247">
          <cell r="D247" t="str">
            <v>Burbank 2014</v>
          </cell>
          <cell r="E247">
            <v>694</v>
          </cell>
          <cell r="F247">
            <v>0</v>
          </cell>
          <cell r="G247">
            <v>0</v>
          </cell>
          <cell r="H247">
            <v>0</v>
          </cell>
          <cell r="J247">
            <v>413</v>
          </cell>
          <cell r="K247">
            <v>0</v>
          </cell>
          <cell r="L247">
            <v>0</v>
          </cell>
          <cell r="M247">
            <v>0</v>
          </cell>
          <cell r="O247">
            <v>443</v>
          </cell>
          <cell r="P247">
            <v>0</v>
          </cell>
          <cell r="R247">
            <v>1134</v>
          </cell>
          <cell r="S247">
            <v>19</v>
          </cell>
          <cell r="U247">
            <v>2684</v>
          </cell>
          <cell r="V247">
            <v>19</v>
          </cell>
        </row>
        <row r="248">
          <cell r="D248" t="str">
            <v>Burbank 2015</v>
          </cell>
          <cell r="E248">
            <v>694</v>
          </cell>
          <cell r="F248">
            <v>11</v>
          </cell>
          <cell r="G248">
            <v>11</v>
          </cell>
          <cell r="H248">
            <v>0</v>
          </cell>
          <cell r="J248">
            <v>413</v>
          </cell>
          <cell r="K248">
            <v>0</v>
          </cell>
          <cell r="L248">
            <v>0</v>
          </cell>
          <cell r="M248">
            <v>0</v>
          </cell>
          <cell r="O248">
            <v>443</v>
          </cell>
          <cell r="P248">
            <v>0</v>
          </cell>
          <cell r="R248">
            <v>1134</v>
          </cell>
          <cell r="S248">
            <v>14</v>
          </cell>
          <cell r="U248">
            <v>2684</v>
          </cell>
          <cell r="V248">
            <v>25</v>
          </cell>
        </row>
        <row r="249">
          <cell r="D249" t="str">
            <v>Burbank 2016</v>
          </cell>
          <cell r="E249">
            <v>694</v>
          </cell>
          <cell r="F249">
            <v>0</v>
          </cell>
          <cell r="G249">
            <v>0</v>
          </cell>
          <cell r="H249">
            <v>0</v>
          </cell>
          <cell r="J249">
            <v>413</v>
          </cell>
          <cell r="K249">
            <v>0</v>
          </cell>
          <cell r="L249">
            <v>0</v>
          </cell>
          <cell r="M249">
            <v>0</v>
          </cell>
          <cell r="O249">
            <v>443</v>
          </cell>
          <cell r="P249">
            <v>0</v>
          </cell>
          <cell r="R249">
            <v>1134</v>
          </cell>
          <cell r="S249">
            <v>275</v>
          </cell>
          <cell r="U249">
            <v>2684</v>
          </cell>
          <cell r="V249">
            <v>275</v>
          </cell>
        </row>
        <row r="250">
          <cell r="D250" t="str">
            <v>Burbank 2017</v>
          </cell>
          <cell r="E250">
            <v>694</v>
          </cell>
          <cell r="F250">
            <v>0</v>
          </cell>
          <cell r="G250">
            <v>0</v>
          </cell>
          <cell r="H250">
            <v>0</v>
          </cell>
          <cell r="J250">
            <v>413</v>
          </cell>
          <cell r="K250">
            <v>0</v>
          </cell>
          <cell r="L250">
            <v>0</v>
          </cell>
          <cell r="M250">
            <v>0</v>
          </cell>
          <cell r="O250">
            <v>443</v>
          </cell>
          <cell r="P250">
            <v>0</v>
          </cell>
          <cell r="R250">
            <v>1134</v>
          </cell>
          <cell r="S250">
            <v>17</v>
          </cell>
          <cell r="U250">
            <v>2684</v>
          </cell>
          <cell r="V250">
            <v>17</v>
          </cell>
        </row>
        <row r="251">
          <cell r="D251" t="str">
            <v>Burlingame 2014</v>
          </cell>
          <cell r="E251">
            <v>276</v>
          </cell>
          <cell r="F251">
            <v>0</v>
          </cell>
          <cell r="G251">
            <v>0</v>
          </cell>
          <cell r="H251">
            <v>0</v>
          </cell>
          <cell r="J251">
            <v>144</v>
          </cell>
          <cell r="K251">
            <v>0</v>
          </cell>
          <cell r="L251">
            <v>0</v>
          </cell>
          <cell r="M251">
            <v>0</v>
          </cell>
          <cell r="O251">
            <v>155</v>
          </cell>
          <cell r="P251">
            <v>3</v>
          </cell>
          <cell r="R251">
            <v>288</v>
          </cell>
          <cell r="S251">
            <v>0</v>
          </cell>
          <cell r="U251">
            <v>863</v>
          </cell>
          <cell r="V251">
            <v>3</v>
          </cell>
        </row>
        <row r="252">
          <cell r="D252" t="str">
            <v>Burlingame 2015</v>
          </cell>
          <cell r="E252">
            <v>276</v>
          </cell>
          <cell r="F252">
            <v>0</v>
          </cell>
          <cell r="G252">
            <v>0</v>
          </cell>
          <cell r="H252">
            <v>0</v>
          </cell>
          <cell r="J252">
            <v>144</v>
          </cell>
          <cell r="K252">
            <v>0</v>
          </cell>
          <cell r="L252">
            <v>0</v>
          </cell>
          <cell r="M252">
            <v>0</v>
          </cell>
          <cell r="O252">
            <v>155</v>
          </cell>
          <cell r="P252">
            <v>0</v>
          </cell>
          <cell r="R252">
            <v>288</v>
          </cell>
          <cell r="S252">
            <v>5</v>
          </cell>
          <cell r="U252">
            <v>863</v>
          </cell>
          <cell r="V252">
            <v>5</v>
          </cell>
        </row>
        <row r="253">
          <cell r="D253" t="str">
            <v>Burlingame 2016</v>
          </cell>
          <cell r="E253">
            <v>276</v>
          </cell>
          <cell r="F253">
            <v>0</v>
          </cell>
          <cell r="G253">
            <v>0</v>
          </cell>
          <cell r="H253">
            <v>0</v>
          </cell>
          <cell r="J253">
            <v>144</v>
          </cell>
          <cell r="K253">
            <v>0</v>
          </cell>
          <cell r="L253">
            <v>0</v>
          </cell>
          <cell r="M253">
            <v>0</v>
          </cell>
          <cell r="O253">
            <v>155</v>
          </cell>
          <cell r="P253">
            <v>0</v>
          </cell>
          <cell r="R253">
            <v>288</v>
          </cell>
          <cell r="S253">
            <v>133</v>
          </cell>
          <cell r="U253">
            <v>863</v>
          </cell>
          <cell r="V253">
            <v>133</v>
          </cell>
        </row>
        <row r="254">
          <cell r="D254" t="str">
            <v>Burlingame 2017</v>
          </cell>
          <cell r="E254">
            <v>276</v>
          </cell>
          <cell r="F254">
            <v>0</v>
          </cell>
          <cell r="G254">
            <v>0</v>
          </cell>
          <cell r="H254">
            <v>0</v>
          </cell>
          <cell r="J254">
            <v>144</v>
          </cell>
          <cell r="K254">
            <v>0</v>
          </cell>
          <cell r="L254">
            <v>0</v>
          </cell>
          <cell r="M254">
            <v>0</v>
          </cell>
          <cell r="O254">
            <v>155</v>
          </cell>
          <cell r="P254">
            <v>0</v>
          </cell>
          <cell r="R254">
            <v>288</v>
          </cell>
          <cell r="S254">
            <v>13</v>
          </cell>
          <cell r="U254">
            <v>863</v>
          </cell>
          <cell r="V254">
            <v>13</v>
          </cell>
        </row>
        <row r="255">
          <cell r="D255" t="str">
            <v>Butte County - Unincorporated 2014</v>
          </cell>
        </row>
        <row r="256">
          <cell r="D256" t="str">
            <v>Butte County - Unincorporated 2015</v>
          </cell>
        </row>
        <row r="257">
          <cell r="D257" t="str">
            <v>Butte County - Unincorporated 2016</v>
          </cell>
          <cell r="E257">
            <v>682</v>
          </cell>
          <cell r="F257">
            <v>0</v>
          </cell>
          <cell r="G257">
            <v>0</v>
          </cell>
          <cell r="H257">
            <v>0</v>
          </cell>
          <cell r="J257">
            <v>545</v>
          </cell>
          <cell r="K257">
            <v>0</v>
          </cell>
          <cell r="L257">
            <v>0</v>
          </cell>
          <cell r="M257">
            <v>0</v>
          </cell>
          <cell r="O257">
            <v>480</v>
          </cell>
          <cell r="P257">
            <v>8</v>
          </cell>
          <cell r="R257">
            <v>1267</v>
          </cell>
          <cell r="S257">
            <v>90</v>
          </cell>
          <cell r="U257">
            <v>2974</v>
          </cell>
          <cell r="V257">
            <v>98</v>
          </cell>
        </row>
        <row r="258">
          <cell r="D258" t="str">
            <v>Butte County - Unincorporated 2017</v>
          </cell>
          <cell r="E258">
            <v>682</v>
          </cell>
          <cell r="F258">
            <v>0</v>
          </cell>
          <cell r="G258">
            <v>0</v>
          </cell>
          <cell r="H258">
            <v>0</v>
          </cell>
          <cell r="J258">
            <v>545</v>
          </cell>
          <cell r="K258">
            <v>8</v>
          </cell>
          <cell r="L258">
            <v>8</v>
          </cell>
          <cell r="M258">
            <v>0</v>
          </cell>
          <cell r="O258">
            <v>480</v>
          </cell>
          <cell r="P258">
            <v>25</v>
          </cell>
          <cell r="R258">
            <v>1267</v>
          </cell>
          <cell r="S258">
            <v>117</v>
          </cell>
          <cell r="U258">
            <v>2974</v>
          </cell>
          <cell r="V258">
            <v>150</v>
          </cell>
        </row>
        <row r="259">
          <cell r="D259" t="str">
            <v>Calabasas 2013</v>
          </cell>
        </row>
        <row r="260">
          <cell r="D260" t="str">
            <v>Calabasas 2014</v>
          </cell>
          <cell r="E260">
            <v>88</v>
          </cell>
          <cell r="F260">
            <v>0</v>
          </cell>
          <cell r="G260">
            <v>0</v>
          </cell>
          <cell r="H260">
            <v>0</v>
          </cell>
          <cell r="J260">
            <v>54</v>
          </cell>
          <cell r="K260">
            <v>0</v>
          </cell>
          <cell r="L260">
            <v>0</v>
          </cell>
          <cell r="M260">
            <v>0</v>
          </cell>
          <cell r="O260">
            <v>57</v>
          </cell>
          <cell r="P260">
            <v>0</v>
          </cell>
          <cell r="R260">
            <v>131</v>
          </cell>
          <cell r="S260">
            <v>15</v>
          </cell>
          <cell r="U260">
            <v>330</v>
          </cell>
          <cell r="V260">
            <v>15</v>
          </cell>
        </row>
        <row r="261">
          <cell r="D261" t="str">
            <v>Calabasas 2015</v>
          </cell>
          <cell r="E261">
            <v>88</v>
          </cell>
          <cell r="F261">
            <v>8</v>
          </cell>
          <cell r="G261">
            <v>8</v>
          </cell>
          <cell r="H261">
            <v>0</v>
          </cell>
          <cell r="J261">
            <v>54</v>
          </cell>
          <cell r="K261">
            <v>0</v>
          </cell>
          <cell r="L261">
            <v>0</v>
          </cell>
          <cell r="M261">
            <v>0</v>
          </cell>
          <cell r="O261">
            <v>57</v>
          </cell>
          <cell r="P261">
            <v>1</v>
          </cell>
          <cell r="R261">
            <v>131</v>
          </cell>
          <cell r="S261">
            <v>15</v>
          </cell>
          <cell r="U261">
            <v>330</v>
          </cell>
          <cell r="V261">
            <v>24</v>
          </cell>
        </row>
        <row r="262">
          <cell r="D262" t="str">
            <v>Calabasas 2016</v>
          </cell>
          <cell r="E262">
            <v>88</v>
          </cell>
          <cell r="F262">
            <v>0</v>
          </cell>
          <cell r="G262">
            <v>0</v>
          </cell>
          <cell r="H262">
            <v>0</v>
          </cell>
          <cell r="J262">
            <v>54</v>
          </cell>
          <cell r="K262">
            <v>0</v>
          </cell>
          <cell r="L262">
            <v>0</v>
          </cell>
          <cell r="M262">
            <v>0</v>
          </cell>
          <cell r="O262">
            <v>57</v>
          </cell>
          <cell r="P262">
            <v>2</v>
          </cell>
          <cell r="R262">
            <v>131</v>
          </cell>
          <cell r="S262">
            <v>43</v>
          </cell>
          <cell r="U262">
            <v>330</v>
          </cell>
          <cell r="V262">
            <v>45</v>
          </cell>
        </row>
        <row r="263">
          <cell r="D263" t="str">
            <v>Calabasas 2017</v>
          </cell>
          <cell r="E263">
            <v>88</v>
          </cell>
          <cell r="F263">
            <v>0</v>
          </cell>
          <cell r="G263">
            <v>0</v>
          </cell>
          <cell r="H263">
            <v>0</v>
          </cell>
          <cell r="J263">
            <v>54</v>
          </cell>
          <cell r="K263">
            <v>0</v>
          </cell>
          <cell r="L263">
            <v>0</v>
          </cell>
          <cell r="M263">
            <v>0</v>
          </cell>
          <cell r="O263">
            <v>57</v>
          </cell>
          <cell r="P263">
            <v>4</v>
          </cell>
          <cell r="R263">
            <v>131</v>
          </cell>
          <cell r="S263">
            <v>18</v>
          </cell>
          <cell r="U263">
            <v>330</v>
          </cell>
          <cell r="V263">
            <v>22</v>
          </cell>
        </row>
        <row r="264">
          <cell r="D264" t="str">
            <v>Calaveras County - Unincorporated 2014</v>
          </cell>
          <cell r="E264">
            <v>241</v>
          </cell>
          <cell r="F264">
            <v>6</v>
          </cell>
          <cell r="G264">
            <v>0</v>
          </cell>
          <cell r="H264">
            <v>6</v>
          </cell>
          <cell r="J264">
            <v>175</v>
          </cell>
          <cell r="K264">
            <v>13</v>
          </cell>
          <cell r="L264">
            <v>0</v>
          </cell>
          <cell r="M264">
            <v>13</v>
          </cell>
          <cell r="O264">
            <v>192</v>
          </cell>
          <cell r="P264">
            <v>17</v>
          </cell>
          <cell r="R264">
            <v>471</v>
          </cell>
          <cell r="S264">
            <v>38</v>
          </cell>
          <cell r="U264">
            <v>1079</v>
          </cell>
          <cell r="V264">
            <v>74</v>
          </cell>
        </row>
        <row r="265">
          <cell r="D265" t="str">
            <v>Calaveras County - Unincorporated 2015</v>
          </cell>
          <cell r="E265">
            <v>241</v>
          </cell>
          <cell r="F265">
            <v>8</v>
          </cell>
          <cell r="G265">
            <v>0</v>
          </cell>
          <cell r="H265">
            <v>8</v>
          </cell>
          <cell r="J265">
            <v>175</v>
          </cell>
          <cell r="K265">
            <v>15</v>
          </cell>
          <cell r="L265">
            <v>0</v>
          </cell>
          <cell r="M265">
            <v>15</v>
          </cell>
          <cell r="O265">
            <v>192</v>
          </cell>
          <cell r="P265">
            <v>45</v>
          </cell>
          <cell r="R265">
            <v>471</v>
          </cell>
          <cell r="S265">
            <v>49</v>
          </cell>
          <cell r="U265">
            <v>1079</v>
          </cell>
          <cell r="V265">
            <v>117</v>
          </cell>
        </row>
        <row r="266">
          <cell r="D266" t="str">
            <v>Calaveras County - Unincorporated 2016</v>
          </cell>
          <cell r="E266">
            <v>241</v>
          </cell>
          <cell r="F266">
            <v>60</v>
          </cell>
          <cell r="G266">
            <v>0</v>
          </cell>
          <cell r="H266">
            <v>60</v>
          </cell>
          <cell r="J266">
            <v>175</v>
          </cell>
          <cell r="K266">
            <v>36</v>
          </cell>
          <cell r="L266">
            <v>0</v>
          </cell>
          <cell r="M266">
            <v>36</v>
          </cell>
          <cell r="O266">
            <v>192</v>
          </cell>
          <cell r="P266">
            <v>104</v>
          </cell>
          <cell r="R266">
            <v>471</v>
          </cell>
          <cell r="S266">
            <v>48</v>
          </cell>
          <cell r="U266">
            <v>1079</v>
          </cell>
          <cell r="V266">
            <v>248</v>
          </cell>
        </row>
        <row r="267">
          <cell r="D267" t="str">
            <v>Calaveras County - Unincorporated 2017</v>
          </cell>
          <cell r="E267">
            <v>241</v>
          </cell>
          <cell r="F267">
            <v>25</v>
          </cell>
          <cell r="G267">
            <v>0</v>
          </cell>
          <cell r="H267">
            <v>25</v>
          </cell>
          <cell r="J267">
            <v>175</v>
          </cell>
          <cell r="K267">
            <v>27</v>
          </cell>
          <cell r="L267">
            <v>0</v>
          </cell>
          <cell r="M267">
            <v>27</v>
          </cell>
          <cell r="O267">
            <v>192</v>
          </cell>
          <cell r="P267">
            <v>29</v>
          </cell>
          <cell r="R267">
            <v>471</v>
          </cell>
          <cell r="S267">
            <v>77</v>
          </cell>
          <cell r="U267">
            <v>1079</v>
          </cell>
          <cell r="V267">
            <v>158</v>
          </cell>
        </row>
        <row r="268">
          <cell r="D268" t="str">
            <v>Calexico 2013</v>
          </cell>
        </row>
        <row r="269">
          <cell r="D269" t="str">
            <v>Calexico 2014</v>
          </cell>
          <cell r="E269">
            <v>817</v>
          </cell>
          <cell r="F269">
            <v>66</v>
          </cell>
          <cell r="G269">
            <v>23</v>
          </cell>
          <cell r="H269">
            <v>43</v>
          </cell>
          <cell r="J269">
            <v>489</v>
          </cell>
          <cell r="K269">
            <v>10</v>
          </cell>
          <cell r="L269">
            <v>0</v>
          </cell>
          <cell r="M269">
            <v>10</v>
          </cell>
          <cell r="O269">
            <v>490</v>
          </cell>
          <cell r="P269">
            <v>42</v>
          </cell>
          <cell r="R269">
            <v>1428</v>
          </cell>
          <cell r="S269">
            <v>0</v>
          </cell>
          <cell r="U269">
            <v>3224</v>
          </cell>
          <cell r="V269">
            <v>118</v>
          </cell>
        </row>
        <row r="270">
          <cell r="D270" t="str">
            <v>Calexico 2015</v>
          </cell>
          <cell r="E270">
            <v>817</v>
          </cell>
          <cell r="F270">
            <v>0</v>
          </cell>
          <cell r="G270">
            <v>0</v>
          </cell>
          <cell r="H270">
            <v>0</v>
          </cell>
          <cell r="J270">
            <v>489</v>
          </cell>
          <cell r="K270">
            <v>0</v>
          </cell>
          <cell r="L270">
            <v>0</v>
          </cell>
          <cell r="M270">
            <v>0</v>
          </cell>
          <cell r="O270">
            <v>490</v>
          </cell>
          <cell r="P270">
            <v>10</v>
          </cell>
          <cell r="R270">
            <v>1428</v>
          </cell>
          <cell r="S270">
            <v>0</v>
          </cell>
          <cell r="U270">
            <v>3224</v>
          </cell>
          <cell r="V270">
            <v>10</v>
          </cell>
        </row>
        <row r="271">
          <cell r="D271" t="str">
            <v>Calexico 2016</v>
          </cell>
          <cell r="E271">
            <v>817</v>
          </cell>
          <cell r="F271">
            <v>0</v>
          </cell>
          <cell r="G271">
            <v>0</v>
          </cell>
          <cell r="H271">
            <v>0</v>
          </cell>
          <cell r="J271">
            <v>489</v>
          </cell>
          <cell r="K271">
            <v>0</v>
          </cell>
          <cell r="L271">
            <v>0</v>
          </cell>
          <cell r="M271">
            <v>0</v>
          </cell>
          <cell r="O271">
            <v>490</v>
          </cell>
          <cell r="P271">
            <v>2</v>
          </cell>
          <cell r="R271">
            <v>1428</v>
          </cell>
          <cell r="S271">
            <v>0</v>
          </cell>
          <cell r="U271">
            <v>3224</v>
          </cell>
          <cell r="V271">
            <v>2</v>
          </cell>
        </row>
        <row r="272">
          <cell r="D272" t="str">
            <v>Calexico 2017</v>
          </cell>
          <cell r="E272">
            <v>817</v>
          </cell>
          <cell r="F272">
            <v>0</v>
          </cell>
          <cell r="G272">
            <v>0</v>
          </cell>
          <cell r="H272">
            <v>0</v>
          </cell>
          <cell r="J272">
            <v>489</v>
          </cell>
          <cell r="K272">
            <v>0</v>
          </cell>
          <cell r="L272">
            <v>0</v>
          </cell>
          <cell r="M272">
            <v>0</v>
          </cell>
          <cell r="O272">
            <v>490</v>
          </cell>
          <cell r="P272">
            <v>10</v>
          </cell>
          <cell r="R272">
            <v>1428</v>
          </cell>
          <cell r="S272">
            <v>0</v>
          </cell>
          <cell r="U272">
            <v>3224</v>
          </cell>
          <cell r="V272">
            <v>10</v>
          </cell>
        </row>
        <row r="273">
          <cell r="D273" t="str">
            <v>California City 2013</v>
          </cell>
        </row>
        <row r="274">
          <cell r="D274" t="str">
            <v>California City 2014</v>
          </cell>
          <cell r="E274">
            <v>0</v>
          </cell>
          <cell r="F274">
            <v>0</v>
          </cell>
          <cell r="G274">
            <v>0</v>
          </cell>
          <cell r="H274">
            <v>0</v>
          </cell>
          <cell r="I274">
            <v>0</v>
          </cell>
          <cell r="J274">
            <v>0</v>
          </cell>
          <cell r="K274">
            <v>0</v>
          </cell>
          <cell r="L274">
            <v>0</v>
          </cell>
          <cell r="M274">
            <v>0</v>
          </cell>
          <cell r="N274">
            <v>0</v>
          </cell>
          <cell r="O274">
            <v>0</v>
          </cell>
          <cell r="P274">
            <v>0</v>
          </cell>
          <cell r="Q274">
            <v>0</v>
          </cell>
          <cell r="R274">
            <v>0</v>
          </cell>
          <cell r="S274">
            <v>0</v>
          </cell>
          <cell r="T274">
            <v>0</v>
          </cell>
          <cell r="U274">
            <v>0</v>
          </cell>
          <cell r="V274">
            <v>0</v>
          </cell>
        </row>
        <row r="275">
          <cell r="D275" t="str">
            <v>California City 2015</v>
          </cell>
        </row>
        <row r="276">
          <cell r="D276" t="str">
            <v>California City 2016</v>
          </cell>
        </row>
        <row r="277">
          <cell r="D277" t="str">
            <v>California City 2017</v>
          </cell>
        </row>
        <row r="278">
          <cell r="D278" t="str">
            <v>Calimesa 2013</v>
          </cell>
        </row>
        <row r="279">
          <cell r="D279" t="str">
            <v>Calimesa 2014</v>
          </cell>
          <cell r="E279">
            <v>543</v>
          </cell>
          <cell r="F279">
            <v>0</v>
          </cell>
          <cell r="G279">
            <v>0</v>
          </cell>
          <cell r="H279">
            <v>0</v>
          </cell>
          <cell r="J279">
            <v>383</v>
          </cell>
          <cell r="K279">
            <v>0</v>
          </cell>
          <cell r="L279">
            <v>0</v>
          </cell>
          <cell r="M279">
            <v>0</v>
          </cell>
          <cell r="O279">
            <v>433</v>
          </cell>
          <cell r="P279">
            <v>0</v>
          </cell>
          <cell r="R279">
            <v>982</v>
          </cell>
          <cell r="S279">
            <v>37</v>
          </cell>
          <cell r="U279">
            <v>2341</v>
          </cell>
          <cell r="V279">
            <v>37</v>
          </cell>
        </row>
        <row r="280">
          <cell r="D280" t="str">
            <v>Calimesa 2015</v>
          </cell>
          <cell r="E280">
            <v>543</v>
          </cell>
          <cell r="F280">
            <v>0</v>
          </cell>
          <cell r="G280">
            <v>0</v>
          </cell>
          <cell r="H280">
            <v>0</v>
          </cell>
          <cell r="J280">
            <v>383</v>
          </cell>
          <cell r="K280">
            <v>0</v>
          </cell>
          <cell r="L280">
            <v>0</v>
          </cell>
          <cell r="M280">
            <v>0</v>
          </cell>
          <cell r="O280">
            <v>433</v>
          </cell>
          <cell r="P280">
            <v>0</v>
          </cell>
          <cell r="R280">
            <v>982</v>
          </cell>
          <cell r="S280">
            <v>77</v>
          </cell>
          <cell r="U280">
            <v>2341</v>
          </cell>
          <cell r="V280">
            <v>77</v>
          </cell>
        </row>
        <row r="281">
          <cell r="D281" t="str">
            <v>Calimesa 2016</v>
          </cell>
          <cell r="E281">
            <v>543</v>
          </cell>
          <cell r="F281">
            <v>0</v>
          </cell>
          <cell r="G281">
            <v>0</v>
          </cell>
          <cell r="H281">
            <v>0</v>
          </cell>
          <cell r="J281">
            <v>383</v>
          </cell>
          <cell r="K281">
            <v>0</v>
          </cell>
          <cell r="L281">
            <v>0</v>
          </cell>
          <cell r="M281">
            <v>0</v>
          </cell>
          <cell r="O281">
            <v>433</v>
          </cell>
          <cell r="P281">
            <v>0</v>
          </cell>
          <cell r="R281">
            <v>982</v>
          </cell>
          <cell r="S281">
            <v>116</v>
          </cell>
          <cell r="U281">
            <v>2341</v>
          </cell>
          <cell r="V281">
            <v>116</v>
          </cell>
        </row>
        <row r="282">
          <cell r="D282" t="str">
            <v>Calimesa 2017</v>
          </cell>
          <cell r="E282">
            <v>543</v>
          </cell>
          <cell r="F282">
            <v>0</v>
          </cell>
          <cell r="G282">
            <v>0</v>
          </cell>
          <cell r="H282">
            <v>0</v>
          </cell>
          <cell r="J282">
            <v>383</v>
          </cell>
          <cell r="K282">
            <v>0</v>
          </cell>
          <cell r="L282">
            <v>0</v>
          </cell>
          <cell r="M282">
            <v>0</v>
          </cell>
          <cell r="O282">
            <v>433</v>
          </cell>
          <cell r="P282">
            <v>0</v>
          </cell>
          <cell r="R282">
            <v>982</v>
          </cell>
          <cell r="S282">
            <v>43</v>
          </cell>
          <cell r="U282">
            <v>2341</v>
          </cell>
          <cell r="V282">
            <v>43</v>
          </cell>
        </row>
        <row r="283">
          <cell r="D283" t="str">
            <v>Calipatria 2013</v>
          </cell>
        </row>
        <row r="284">
          <cell r="D284" t="str">
            <v>Calipatria 2014</v>
          </cell>
        </row>
        <row r="285">
          <cell r="D285" t="str">
            <v>Calipatria 2015</v>
          </cell>
        </row>
        <row r="286">
          <cell r="D286" t="str">
            <v>Calipatria 2016</v>
          </cell>
        </row>
        <row r="287">
          <cell r="D287" t="str">
            <v>Calipatria 2017</v>
          </cell>
          <cell r="E287">
            <v>37</v>
          </cell>
          <cell r="F287">
            <v>0</v>
          </cell>
          <cell r="G287">
            <v>0</v>
          </cell>
          <cell r="H287">
            <v>0</v>
          </cell>
          <cell r="J287">
            <v>22</v>
          </cell>
          <cell r="K287">
            <v>0</v>
          </cell>
          <cell r="L287">
            <v>0</v>
          </cell>
          <cell r="M287">
            <v>0</v>
          </cell>
          <cell r="O287">
            <v>22</v>
          </cell>
          <cell r="P287">
            <v>0</v>
          </cell>
          <cell r="R287">
            <v>63</v>
          </cell>
          <cell r="S287">
            <v>0</v>
          </cell>
          <cell r="U287">
            <v>144</v>
          </cell>
          <cell r="V287">
            <v>0</v>
          </cell>
        </row>
        <row r="288">
          <cell r="D288" t="str">
            <v>Calistoga 2014</v>
          </cell>
        </row>
        <row r="289">
          <cell r="D289" t="str">
            <v>Calistoga 2015</v>
          </cell>
          <cell r="E289">
            <v>6</v>
          </cell>
          <cell r="F289">
            <v>0</v>
          </cell>
          <cell r="G289">
            <v>0</v>
          </cell>
          <cell r="H289">
            <v>0</v>
          </cell>
          <cell r="J289">
            <v>2</v>
          </cell>
          <cell r="K289">
            <v>0</v>
          </cell>
          <cell r="L289">
            <v>0</v>
          </cell>
          <cell r="M289">
            <v>0</v>
          </cell>
          <cell r="O289">
            <v>4</v>
          </cell>
          <cell r="P289">
            <v>0</v>
          </cell>
          <cell r="R289">
            <v>15</v>
          </cell>
          <cell r="S289">
            <v>4</v>
          </cell>
          <cell r="U289">
            <v>27</v>
          </cell>
          <cell r="V289">
            <v>4</v>
          </cell>
        </row>
        <row r="290">
          <cell r="D290" t="str">
            <v>Calistoga 2016</v>
          </cell>
          <cell r="E290">
            <v>6</v>
          </cell>
          <cell r="F290">
            <v>0</v>
          </cell>
          <cell r="G290">
            <v>0</v>
          </cell>
          <cell r="H290">
            <v>0</v>
          </cell>
          <cell r="J290">
            <v>2</v>
          </cell>
          <cell r="K290">
            <v>0</v>
          </cell>
          <cell r="L290">
            <v>0</v>
          </cell>
          <cell r="M290">
            <v>0</v>
          </cell>
          <cell r="O290">
            <v>4</v>
          </cell>
          <cell r="P290">
            <v>0</v>
          </cell>
          <cell r="R290">
            <v>15</v>
          </cell>
          <cell r="S290">
            <v>4</v>
          </cell>
          <cell r="U290">
            <v>27</v>
          </cell>
          <cell r="V290">
            <v>4</v>
          </cell>
        </row>
        <row r="291">
          <cell r="D291" t="str">
            <v>Calistoga 2017</v>
          </cell>
          <cell r="E291">
            <v>6</v>
          </cell>
          <cell r="F291">
            <v>23</v>
          </cell>
          <cell r="G291">
            <v>23</v>
          </cell>
          <cell r="H291">
            <v>0</v>
          </cell>
          <cell r="J291">
            <v>2</v>
          </cell>
          <cell r="K291">
            <v>7</v>
          </cell>
          <cell r="L291">
            <v>6</v>
          </cell>
          <cell r="M291">
            <v>1</v>
          </cell>
          <cell r="O291">
            <v>4</v>
          </cell>
          <cell r="P291">
            <v>3</v>
          </cell>
          <cell r="R291">
            <v>15</v>
          </cell>
          <cell r="S291">
            <v>22</v>
          </cell>
          <cell r="U291">
            <v>27</v>
          </cell>
          <cell r="V291">
            <v>55</v>
          </cell>
        </row>
        <row r="292">
          <cell r="D292" t="str">
            <v>Camarillo 2013</v>
          </cell>
        </row>
        <row r="293">
          <cell r="D293" t="str">
            <v>Camarillo 2014</v>
          </cell>
          <cell r="E293">
            <v>539</v>
          </cell>
          <cell r="F293">
            <v>13</v>
          </cell>
          <cell r="G293">
            <v>13</v>
          </cell>
          <cell r="H293">
            <v>0</v>
          </cell>
          <cell r="J293">
            <v>366</v>
          </cell>
          <cell r="K293">
            <v>12</v>
          </cell>
          <cell r="L293">
            <v>12</v>
          </cell>
          <cell r="M293">
            <v>0</v>
          </cell>
          <cell r="O293">
            <v>411</v>
          </cell>
          <cell r="P293">
            <v>199</v>
          </cell>
          <cell r="R293">
            <v>908</v>
          </cell>
          <cell r="S293">
            <v>3</v>
          </cell>
          <cell r="U293">
            <v>2224</v>
          </cell>
          <cell r="V293">
            <v>227</v>
          </cell>
        </row>
        <row r="294">
          <cell r="D294" t="str">
            <v>Camarillo 2015</v>
          </cell>
          <cell r="E294">
            <v>539</v>
          </cell>
          <cell r="F294">
            <v>24</v>
          </cell>
          <cell r="G294">
            <v>24</v>
          </cell>
          <cell r="H294">
            <v>0</v>
          </cell>
          <cell r="J294">
            <v>366</v>
          </cell>
          <cell r="K294">
            <v>26</v>
          </cell>
          <cell r="L294">
            <v>26</v>
          </cell>
          <cell r="M294">
            <v>0</v>
          </cell>
          <cell r="O294">
            <v>411</v>
          </cell>
          <cell r="P294">
            <v>181</v>
          </cell>
          <cell r="R294">
            <v>908</v>
          </cell>
          <cell r="S294">
            <v>101</v>
          </cell>
          <cell r="U294">
            <v>2224</v>
          </cell>
          <cell r="V294">
            <v>332</v>
          </cell>
        </row>
        <row r="295">
          <cell r="D295" t="str">
            <v>Camarillo 2016</v>
          </cell>
          <cell r="E295">
            <v>539</v>
          </cell>
          <cell r="F295">
            <v>30</v>
          </cell>
          <cell r="G295">
            <v>30</v>
          </cell>
          <cell r="H295">
            <v>0</v>
          </cell>
          <cell r="J295">
            <v>366</v>
          </cell>
          <cell r="K295">
            <v>30</v>
          </cell>
          <cell r="L295">
            <v>30</v>
          </cell>
          <cell r="M295">
            <v>0</v>
          </cell>
          <cell r="O295">
            <v>411</v>
          </cell>
          <cell r="P295">
            <v>1</v>
          </cell>
          <cell r="R295">
            <v>908</v>
          </cell>
          <cell r="S295">
            <v>106</v>
          </cell>
          <cell r="U295">
            <v>2224</v>
          </cell>
          <cell r="V295">
            <v>167</v>
          </cell>
        </row>
        <row r="296">
          <cell r="D296" t="str">
            <v>Camarillo 2017</v>
          </cell>
          <cell r="E296">
            <v>539</v>
          </cell>
          <cell r="F296">
            <v>72</v>
          </cell>
          <cell r="G296">
            <v>72</v>
          </cell>
          <cell r="H296">
            <v>0</v>
          </cell>
          <cell r="J296">
            <v>366</v>
          </cell>
          <cell r="K296">
            <v>54</v>
          </cell>
          <cell r="L296">
            <v>54</v>
          </cell>
          <cell r="M296">
            <v>0</v>
          </cell>
          <cell r="O296">
            <v>411</v>
          </cell>
          <cell r="P296">
            <v>33</v>
          </cell>
          <cell r="R296">
            <v>908</v>
          </cell>
          <cell r="S296">
            <v>618</v>
          </cell>
          <cell r="U296">
            <v>2224</v>
          </cell>
          <cell r="V296">
            <v>777</v>
          </cell>
        </row>
        <row r="297">
          <cell r="D297" t="str">
            <v>Campbell 2014</v>
          </cell>
        </row>
        <row r="298">
          <cell r="D298" t="str">
            <v>Campbell 2015</v>
          </cell>
          <cell r="E298">
            <v>253</v>
          </cell>
          <cell r="F298">
            <v>0</v>
          </cell>
          <cell r="G298">
            <v>0</v>
          </cell>
          <cell r="H298">
            <v>0</v>
          </cell>
          <cell r="J298">
            <v>138</v>
          </cell>
          <cell r="K298">
            <v>0</v>
          </cell>
          <cell r="L298">
            <v>0</v>
          </cell>
          <cell r="M298">
            <v>0</v>
          </cell>
          <cell r="O298">
            <v>151</v>
          </cell>
          <cell r="P298">
            <v>0</v>
          </cell>
          <cell r="R298">
            <v>391</v>
          </cell>
          <cell r="S298">
            <v>52</v>
          </cell>
          <cell r="U298">
            <v>933</v>
          </cell>
          <cell r="V298">
            <v>52</v>
          </cell>
        </row>
        <row r="299">
          <cell r="D299" t="str">
            <v>Campbell 2016</v>
          </cell>
          <cell r="E299">
            <v>253</v>
          </cell>
          <cell r="F299">
            <v>9</v>
          </cell>
          <cell r="G299">
            <v>9</v>
          </cell>
          <cell r="H299">
            <v>0</v>
          </cell>
          <cell r="J299">
            <v>138</v>
          </cell>
          <cell r="K299">
            <v>1</v>
          </cell>
          <cell r="L299">
            <v>1</v>
          </cell>
          <cell r="M299">
            <v>0</v>
          </cell>
          <cell r="O299">
            <v>151</v>
          </cell>
          <cell r="P299">
            <v>2</v>
          </cell>
          <cell r="R299">
            <v>391</v>
          </cell>
          <cell r="S299">
            <v>159</v>
          </cell>
          <cell r="U299">
            <v>933</v>
          </cell>
          <cell r="V299">
            <v>171</v>
          </cell>
        </row>
        <row r="300">
          <cell r="D300" t="str">
            <v>Campbell 2017</v>
          </cell>
          <cell r="E300">
            <v>253</v>
          </cell>
          <cell r="F300">
            <v>0</v>
          </cell>
          <cell r="G300">
            <v>0</v>
          </cell>
          <cell r="H300">
            <v>0</v>
          </cell>
          <cell r="J300">
            <v>138</v>
          </cell>
          <cell r="K300">
            <v>1</v>
          </cell>
          <cell r="L300">
            <v>1</v>
          </cell>
          <cell r="M300">
            <v>0</v>
          </cell>
          <cell r="O300">
            <v>151</v>
          </cell>
          <cell r="P300">
            <v>4</v>
          </cell>
          <cell r="R300">
            <v>391</v>
          </cell>
          <cell r="S300">
            <v>75</v>
          </cell>
          <cell r="U300">
            <v>933</v>
          </cell>
          <cell r="V300">
            <v>80</v>
          </cell>
        </row>
        <row r="301">
          <cell r="D301" t="str">
            <v>Canyon Lake 2013</v>
          </cell>
        </row>
        <row r="302">
          <cell r="D302" t="str">
            <v>Canyon Lake 2014</v>
          </cell>
          <cell r="E302">
            <v>0</v>
          </cell>
          <cell r="F302">
            <v>0</v>
          </cell>
          <cell r="G302">
            <v>0</v>
          </cell>
          <cell r="H302">
            <v>0</v>
          </cell>
          <cell r="I302">
            <v>0</v>
          </cell>
          <cell r="J302">
            <v>0</v>
          </cell>
          <cell r="K302">
            <v>0</v>
          </cell>
          <cell r="L302">
            <v>0</v>
          </cell>
          <cell r="M302">
            <v>0</v>
          </cell>
          <cell r="N302">
            <v>0</v>
          </cell>
          <cell r="O302">
            <v>0</v>
          </cell>
          <cell r="P302">
            <v>0</v>
          </cell>
          <cell r="Q302">
            <v>0</v>
          </cell>
          <cell r="R302">
            <v>0</v>
          </cell>
          <cell r="S302">
            <v>0</v>
          </cell>
          <cell r="T302">
            <v>0</v>
          </cell>
          <cell r="U302">
            <v>0</v>
          </cell>
          <cell r="V302">
            <v>0</v>
          </cell>
        </row>
        <row r="303">
          <cell r="D303" t="str">
            <v>Canyon Lake 2015</v>
          </cell>
        </row>
        <row r="304">
          <cell r="D304" t="str">
            <v>Canyon Lake 2016</v>
          </cell>
        </row>
        <row r="305">
          <cell r="D305" t="str">
            <v>Canyon Lake 2017</v>
          </cell>
        </row>
        <row r="306">
          <cell r="D306" t="str">
            <v>Capitola 2014</v>
          </cell>
        </row>
        <row r="307">
          <cell r="D307" t="str">
            <v>Capitola 2015</v>
          </cell>
          <cell r="E307">
            <v>34</v>
          </cell>
          <cell r="F307">
            <v>0</v>
          </cell>
          <cell r="G307">
            <v>0</v>
          </cell>
          <cell r="H307">
            <v>0</v>
          </cell>
          <cell r="J307">
            <v>23</v>
          </cell>
          <cell r="K307">
            <v>0</v>
          </cell>
          <cell r="L307">
            <v>0</v>
          </cell>
          <cell r="M307">
            <v>0</v>
          </cell>
          <cell r="O307">
            <v>26</v>
          </cell>
          <cell r="P307">
            <v>0</v>
          </cell>
          <cell r="R307">
            <v>60</v>
          </cell>
          <cell r="S307">
            <v>2</v>
          </cell>
          <cell r="U307">
            <v>143</v>
          </cell>
          <cell r="V307">
            <v>2</v>
          </cell>
        </row>
        <row r="308">
          <cell r="D308" t="str">
            <v>Capitola 2016</v>
          </cell>
          <cell r="E308">
            <v>34</v>
          </cell>
          <cell r="F308">
            <v>0</v>
          </cell>
          <cell r="G308">
            <v>0</v>
          </cell>
          <cell r="H308">
            <v>0</v>
          </cell>
          <cell r="J308">
            <v>23</v>
          </cell>
          <cell r="K308">
            <v>0</v>
          </cell>
          <cell r="L308">
            <v>0</v>
          </cell>
          <cell r="M308">
            <v>0</v>
          </cell>
          <cell r="O308">
            <v>26</v>
          </cell>
          <cell r="P308">
            <v>0</v>
          </cell>
          <cell r="R308">
            <v>60</v>
          </cell>
          <cell r="S308">
            <v>1</v>
          </cell>
          <cell r="U308">
            <v>143</v>
          </cell>
          <cell r="V308">
            <v>1</v>
          </cell>
        </row>
        <row r="309">
          <cell r="D309" t="str">
            <v>Capitola 2017</v>
          </cell>
          <cell r="E309">
            <v>34</v>
          </cell>
          <cell r="F309">
            <v>0</v>
          </cell>
          <cell r="G309">
            <v>0</v>
          </cell>
          <cell r="H309">
            <v>0</v>
          </cell>
          <cell r="J309">
            <v>23</v>
          </cell>
          <cell r="K309">
            <v>0</v>
          </cell>
          <cell r="L309">
            <v>0</v>
          </cell>
          <cell r="M309">
            <v>0</v>
          </cell>
          <cell r="O309">
            <v>26</v>
          </cell>
          <cell r="P309">
            <v>1</v>
          </cell>
          <cell r="R309">
            <v>60</v>
          </cell>
          <cell r="S309">
            <v>20</v>
          </cell>
          <cell r="U309">
            <v>143</v>
          </cell>
          <cell r="V309">
            <v>21</v>
          </cell>
        </row>
        <row r="310">
          <cell r="D310" t="str">
            <v>Carlsbad 2013</v>
          </cell>
          <cell r="E310">
            <v>912</v>
          </cell>
          <cell r="F310">
            <v>35</v>
          </cell>
          <cell r="G310">
            <v>35</v>
          </cell>
          <cell r="H310">
            <v>0</v>
          </cell>
          <cell r="J310">
            <v>693</v>
          </cell>
          <cell r="K310">
            <v>29</v>
          </cell>
          <cell r="L310">
            <v>28</v>
          </cell>
          <cell r="M310">
            <v>1</v>
          </cell>
          <cell r="O310">
            <v>1062</v>
          </cell>
          <cell r="P310">
            <v>104</v>
          </cell>
          <cell r="R310">
            <v>2332</v>
          </cell>
          <cell r="S310">
            <v>1136</v>
          </cell>
          <cell r="U310">
            <v>4999</v>
          </cell>
          <cell r="V310">
            <v>1304</v>
          </cell>
        </row>
        <row r="311">
          <cell r="D311" t="str">
            <v>Carlsbad 2014</v>
          </cell>
          <cell r="E311">
            <v>912</v>
          </cell>
          <cell r="F311">
            <v>0</v>
          </cell>
          <cell r="G311">
            <v>0</v>
          </cell>
          <cell r="H311">
            <v>0</v>
          </cell>
          <cell r="J311">
            <v>693</v>
          </cell>
          <cell r="K311">
            <v>7</v>
          </cell>
          <cell r="L311">
            <v>7</v>
          </cell>
          <cell r="M311">
            <v>0</v>
          </cell>
          <cell r="O311">
            <v>1062</v>
          </cell>
          <cell r="P311">
            <v>13</v>
          </cell>
          <cell r="R311">
            <v>2332</v>
          </cell>
          <cell r="S311">
            <v>235</v>
          </cell>
          <cell r="U311">
            <v>4999</v>
          </cell>
          <cell r="V311">
            <v>255</v>
          </cell>
        </row>
        <row r="312">
          <cell r="D312" t="str">
            <v>Carlsbad 2015</v>
          </cell>
          <cell r="E312">
            <v>912</v>
          </cell>
          <cell r="F312">
            <v>0</v>
          </cell>
          <cell r="G312">
            <v>0</v>
          </cell>
          <cell r="H312">
            <v>0</v>
          </cell>
          <cell r="J312">
            <v>693</v>
          </cell>
          <cell r="K312">
            <v>9</v>
          </cell>
          <cell r="L312">
            <v>9</v>
          </cell>
          <cell r="M312">
            <v>0</v>
          </cell>
          <cell r="O312">
            <v>1062</v>
          </cell>
          <cell r="P312">
            <v>20</v>
          </cell>
          <cell r="R312">
            <v>2332</v>
          </cell>
          <cell r="S312">
            <v>200</v>
          </cell>
          <cell r="U312">
            <v>4999</v>
          </cell>
          <cell r="V312">
            <v>229</v>
          </cell>
        </row>
        <row r="313">
          <cell r="D313" t="str">
            <v>Carlsbad 2016</v>
          </cell>
          <cell r="E313">
            <v>912</v>
          </cell>
          <cell r="F313">
            <v>7</v>
          </cell>
          <cell r="G313">
            <v>7</v>
          </cell>
          <cell r="H313">
            <v>0</v>
          </cell>
          <cell r="J313">
            <v>693</v>
          </cell>
          <cell r="K313">
            <v>163</v>
          </cell>
          <cell r="L313">
            <v>163</v>
          </cell>
          <cell r="M313">
            <v>0</v>
          </cell>
          <cell r="O313">
            <v>1062</v>
          </cell>
          <cell r="P313">
            <v>74</v>
          </cell>
          <cell r="R313">
            <v>2332</v>
          </cell>
          <cell r="S313">
            <v>439</v>
          </cell>
          <cell r="U313">
            <v>4999</v>
          </cell>
          <cell r="V313">
            <v>683</v>
          </cell>
        </row>
        <row r="314">
          <cell r="D314" t="str">
            <v>Carlsbad 2017</v>
          </cell>
          <cell r="E314">
            <v>912</v>
          </cell>
          <cell r="F314">
            <v>0</v>
          </cell>
          <cell r="G314">
            <v>0</v>
          </cell>
          <cell r="H314">
            <v>0</v>
          </cell>
          <cell r="J314">
            <v>693</v>
          </cell>
          <cell r="K314">
            <v>10</v>
          </cell>
          <cell r="L314">
            <v>8</v>
          </cell>
          <cell r="M314">
            <v>2</v>
          </cell>
          <cell r="O314">
            <v>1062</v>
          </cell>
          <cell r="P314">
            <v>18</v>
          </cell>
          <cell r="R314">
            <v>2332</v>
          </cell>
          <cell r="S314">
            <v>624</v>
          </cell>
          <cell r="U314">
            <v>4999</v>
          </cell>
          <cell r="V314">
            <v>652</v>
          </cell>
        </row>
        <row r="315">
          <cell r="D315" t="str">
            <v>Carmel-by-the-Sea 2014</v>
          </cell>
          <cell r="E315">
            <v>0</v>
          </cell>
          <cell r="F315">
            <v>0</v>
          </cell>
          <cell r="G315">
            <v>0</v>
          </cell>
          <cell r="H315">
            <v>0</v>
          </cell>
          <cell r="I315">
            <v>0</v>
          </cell>
          <cell r="J315">
            <v>0</v>
          </cell>
          <cell r="K315">
            <v>0</v>
          </cell>
          <cell r="L315">
            <v>0</v>
          </cell>
          <cell r="M315">
            <v>0</v>
          </cell>
          <cell r="N315">
            <v>0</v>
          </cell>
          <cell r="O315">
            <v>0</v>
          </cell>
          <cell r="P315">
            <v>0</v>
          </cell>
          <cell r="Q315">
            <v>0</v>
          </cell>
          <cell r="R315">
            <v>0</v>
          </cell>
          <cell r="S315">
            <v>0</v>
          </cell>
          <cell r="T315">
            <v>0</v>
          </cell>
          <cell r="U315">
            <v>0</v>
          </cell>
          <cell r="V315">
            <v>0</v>
          </cell>
        </row>
        <row r="316">
          <cell r="D316" t="str">
            <v>Carmel-by-the-Sea 2015</v>
          </cell>
        </row>
        <row r="317">
          <cell r="D317" t="str">
            <v>Carmel-by-the-Sea 2016</v>
          </cell>
        </row>
        <row r="318">
          <cell r="D318" t="str">
            <v>Carmel-by-the-Sea 2017</v>
          </cell>
        </row>
        <row r="319">
          <cell r="D319" t="str">
            <v>Carpinteria 2014</v>
          </cell>
          <cell r="E319">
            <v>39</v>
          </cell>
          <cell r="F319">
            <v>33</v>
          </cell>
          <cell r="G319">
            <v>33</v>
          </cell>
          <cell r="H319">
            <v>0</v>
          </cell>
          <cell r="J319">
            <v>26</v>
          </cell>
          <cell r="K319">
            <v>9</v>
          </cell>
          <cell r="L319">
            <v>9</v>
          </cell>
          <cell r="M319">
            <v>0</v>
          </cell>
          <cell r="O319">
            <v>34</v>
          </cell>
          <cell r="P319">
            <v>0</v>
          </cell>
          <cell r="R319">
            <v>64</v>
          </cell>
          <cell r="S319">
            <v>46</v>
          </cell>
          <cell r="U319">
            <v>163</v>
          </cell>
          <cell r="V319">
            <v>88</v>
          </cell>
        </row>
        <row r="320">
          <cell r="D320" t="str">
            <v>Carpinteria 2015</v>
          </cell>
          <cell r="E320">
            <v>39</v>
          </cell>
          <cell r="F320">
            <v>0</v>
          </cell>
          <cell r="G320">
            <v>0</v>
          </cell>
          <cell r="H320">
            <v>0</v>
          </cell>
          <cell r="J320">
            <v>26</v>
          </cell>
          <cell r="K320">
            <v>0</v>
          </cell>
          <cell r="L320">
            <v>0</v>
          </cell>
          <cell r="M320">
            <v>0</v>
          </cell>
          <cell r="O320">
            <v>34</v>
          </cell>
          <cell r="P320">
            <v>0</v>
          </cell>
          <cell r="R320">
            <v>64</v>
          </cell>
          <cell r="S320">
            <v>5</v>
          </cell>
          <cell r="U320">
            <v>163</v>
          </cell>
          <cell r="V320">
            <v>5</v>
          </cell>
        </row>
        <row r="321">
          <cell r="D321" t="str">
            <v>Carpinteria 2016</v>
          </cell>
          <cell r="E321">
            <v>39</v>
          </cell>
          <cell r="F321">
            <v>0</v>
          </cell>
          <cell r="G321">
            <v>0</v>
          </cell>
          <cell r="H321">
            <v>0</v>
          </cell>
          <cell r="J321">
            <v>26</v>
          </cell>
          <cell r="K321">
            <v>0</v>
          </cell>
          <cell r="L321">
            <v>0</v>
          </cell>
          <cell r="M321">
            <v>0</v>
          </cell>
          <cell r="O321">
            <v>34</v>
          </cell>
          <cell r="P321">
            <v>0</v>
          </cell>
          <cell r="R321">
            <v>64</v>
          </cell>
          <cell r="S321">
            <v>0</v>
          </cell>
          <cell r="U321">
            <v>163</v>
          </cell>
          <cell r="V321">
            <v>0</v>
          </cell>
        </row>
        <row r="322">
          <cell r="D322" t="str">
            <v>Carpinteria 2017</v>
          </cell>
          <cell r="E322">
            <v>39</v>
          </cell>
          <cell r="F322">
            <v>0</v>
          </cell>
          <cell r="G322">
            <v>0</v>
          </cell>
          <cell r="H322">
            <v>0</v>
          </cell>
          <cell r="J322">
            <v>26</v>
          </cell>
          <cell r="K322">
            <v>3</v>
          </cell>
          <cell r="L322">
            <v>3</v>
          </cell>
          <cell r="M322">
            <v>0</v>
          </cell>
          <cell r="O322">
            <v>34</v>
          </cell>
          <cell r="P322">
            <v>0</v>
          </cell>
          <cell r="R322">
            <v>64</v>
          </cell>
          <cell r="S322">
            <v>0</v>
          </cell>
          <cell r="U322">
            <v>163</v>
          </cell>
          <cell r="V322">
            <v>3</v>
          </cell>
        </row>
        <row r="323">
          <cell r="D323" t="str">
            <v>Carson 2013</v>
          </cell>
        </row>
        <row r="324">
          <cell r="D324" t="str">
            <v>Carson 2014</v>
          </cell>
        </row>
        <row r="325">
          <cell r="D325" t="str">
            <v>Carson 2015</v>
          </cell>
          <cell r="E325">
            <v>447</v>
          </cell>
          <cell r="F325">
            <v>0</v>
          </cell>
          <cell r="G325">
            <v>0</v>
          </cell>
          <cell r="H325">
            <v>0</v>
          </cell>
          <cell r="J325">
            <v>263</v>
          </cell>
          <cell r="K325">
            <v>0</v>
          </cell>
          <cell r="L325">
            <v>0</v>
          </cell>
          <cell r="M325">
            <v>0</v>
          </cell>
          <cell r="O325">
            <v>280</v>
          </cell>
          <cell r="P325">
            <v>11</v>
          </cell>
          <cell r="R325">
            <v>708</v>
          </cell>
          <cell r="S325">
            <v>83</v>
          </cell>
          <cell r="U325">
            <v>1698</v>
          </cell>
          <cell r="V325">
            <v>94</v>
          </cell>
        </row>
        <row r="326">
          <cell r="D326" t="str">
            <v>Carson 2016</v>
          </cell>
          <cell r="E326">
            <v>447</v>
          </cell>
          <cell r="F326">
            <v>0</v>
          </cell>
          <cell r="G326">
            <v>0</v>
          </cell>
          <cell r="H326">
            <v>0</v>
          </cell>
          <cell r="J326">
            <v>263</v>
          </cell>
          <cell r="K326">
            <v>0</v>
          </cell>
          <cell r="L326">
            <v>0</v>
          </cell>
          <cell r="M326">
            <v>0</v>
          </cell>
          <cell r="O326">
            <v>280</v>
          </cell>
          <cell r="P326">
            <v>35</v>
          </cell>
          <cell r="R326">
            <v>708</v>
          </cell>
          <cell r="S326">
            <v>0</v>
          </cell>
          <cell r="U326">
            <v>1698</v>
          </cell>
          <cell r="V326">
            <v>35</v>
          </cell>
        </row>
        <row r="327">
          <cell r="D327" t="str">
            <v>Carson 2017</v>
          </cell>
          <cell r="E327">
            <v>447</v>
          </cell>
          <cell r="F327">
            <v>39</v>
          </cell>
          <cell r="G327">
            <v>39</v>
          </cell>
          <cell r="H327">
            <v>0</v>
          </cell>
          <cell r="J327">
            <v>263</v>
          </cell>
          <cell r="K327">
            <v>56</v>
          </cell>
          <cell r="L327">
            <v>56</v>
          </cell>
          <cell r="M327">
            <v>0</v>
          </cell>
          <cell r="O327">
            <v>280</v>
          </cell>
          <cell r="P327">
            <v>84</v>
          </cell>
          <cell r="R327">
            <v>708</v>
          </cell>
          <cell r="S327">
            <v>0</v>
          </cell>
          <cell r="U327">
            <v>1698</v>
          </cell>
          <cell r="V327">
            <v>179</v>
          </cell>
        </row>
        <row r="328">
          <cell r="D328" t="str">
            <v>Cathedral 2013</v>
          </cell>
        </row>
        <row r="329">
          <cell r="D329" t="str">
            <v>Cathedral 2014</v>
          </cell>
          <cell r="E329">
            <v>141</v>
          </cell>
          <cell r="F329">
            <v>0</v>
          </cell>
          <cell r="G329">
            <v>0</v>
          </cell>
          <cell r="H329">
            <v>0</v>
          </cell>
          <cell r="J329">
            <v>95</v>
          </cell>
          <cell r="K329">
            <v>0</v>
          </cell>
          <cell r="L329">
            <v>0</v>
          </cell>
          <cell r="M329">
            <v>0</v>
          </cell>
          <cell r="O329">
            <v>110</v>
          </cell>
          <cell r="P329">
            <v>32</v>
          </cell>
          <cell r="R329">
            <v>254</v>
          </cell>
          <cell r="S329">
            <v>0</v>
          </cell>
          <cell r="U329">
            <v>600</v>
          </cell>
          <cell r="V329">
            <v>32</v>
          </cell>
        </row>
        <row r="330">
          <cell r="D330" t="str">
            <v>Cathedral 2015</v>
          </cell>
          <cell r="E330">
            <v>141</v>
          </cell>
          <cell r="F330">
            <v>0</v>
          </cell>
          <cell r="G330">
            <v>0</v>
          </cell>
          <cell r="H330">
            <v>0</v>
          </cell>
          <cell r="J330">
            <v>95</v>
          </cell>
          <cell r="K330">
            <v>0</v>
          </cell>
          <cell r="L330">
            <v>0</v>
          </cell>
          <cell r="M330">
            <v>0</v>
          </cell>
          <cell r="O330">
            <v>110</v>
          </cell>
          <cell r="P330">
            <v>21</v>
          </cell>
          <cell r="R330">
            <v>254</v>
          </cell>
          <cell r="S330">
            <v>3</v>
          </cell>
          <cell r="U330">
            <v>600</v>
          </cell>
          <cell r="V330">
            <v>24</v>
          </cell>
        </row>
        <row r="331">
          <cell r="D331" t="str">
            <v>Cathedral 2016</v>
          </cell>
          <cell r="E331">
            <v>141</v>
          </cell>
          <cell r="F331">
            <v>0</v>
          </cell>
          <cell r="G331">
            <v>0</v>
          </cell>
          <cell r="H331">
            <v>0</v>
          </cell>
          <cell r="J331">
            <v>95</v>
          </cell>
          <cell r="K331">
            <v>0</v>
          </cell>
          <cell r="L331">
            <v>0</v>
          </cell>
          <cell r="M331">
            <v>0</v>
          </cell>
          <cell r="O331">
            <v>110</v>
          </cell>
          <cell r="P331">
            <v>0</v>
          </cell>
          <cell r="R331">
            <v>254</v>
          </cell>
          <cell r="S331">
            <v>0</v>
          </cell>
          <cell r="U331">
            <v>600</v>
          </cell>
          <cell r="V331">
            <v>0</v>
          </cell>
        </row>
        <row r="332">
          <cell r="D332" t="str">
            <v>Cathedral 2017</v>
          </cell>
          <cell r="E332">
            <v>141</v>
          </cell>
          <cell r="F332">
            <v>0</v>
          </cell>
          <cell r="G332">
            <v>0</v>
          </cell>
          <cell r="H332">
            <v>0</v>
          </cell>
          <cell r="J332">
            <v>95</v>
          </cell>
          <cell r="K332">
            <v>0</v>
          </cell>
          <cell r="L332">
            <v>0</v>
          </cell>
          <cell r="M332">
            <v>0</v>
          </cell>
          <cell r="O332">
            <v>110</v>
          </cell>
          <cell r="P332">
            <v>69</v>
          </cell>
          <cell r="R332">
            <v>254</v>
          </cell>
          <cell r="S332">
            <v>0</v>
          </cell>
          <cell r="U332">
            <v>600</v>
          </cell>
          <cell r="V332">
            <v>69</v>
          </cell>
        </row>
        <row r="333">
          <cell r="D333" t="str">
            <v>Ceres 2014</v>
          </cell>
        </row>
        <row r="334">
          <cell r="D334" t="str">
            <v>Ceres 2015</v>
          </cell>
        </row>
        <row r="335">
          <cell r="D335" t="str">
            <v>Ceres 2016</v>
          </cell>
          <cell r="E335">
            <v>622</v>
          </cell>
          <cell r="F335">
            <v>0</v>
          </cell>
          <cell r="G335">
            <v>0</v>
          </cell>
          <cell r="H335">
            <v>0</v>
          </cell>
          <cell r="J335">
            <v>399</v>
          </cell>
          <cell r="K335">
            <v>0</v>
          </cell>
          <cell r="L335">
            <v>0</v>
          </cell>
          <cell r="M335">
            <v>0</v>
          </cell>
          <cell r="O335">
            <v>446</v>
          </cell>
          <cell r="P335">
            <v>0</v>
          </cell>
          <cell r="R335">
            <v>1104</v>
          </cell>
          <cell r="S335">
            <v>0</v>
          </cell>
          <cell r="U335">
            <v>2571</v>
          </cell>
          <cell r="V335">
            <v>0</v>
          </cell>
        </row>
        <row r="336">
          <cell r="D336" t="str">
            <v>Ceres 2017</v>
          </cell>
          <cell r="E336">
            <v>622</v>
          </cell>
          <cell r="F336">
            <v>0</v>
          </cell>
          <cell r="G336">
            <v>0</v>
          </cell>
          <cell r="H336">
            <v>0</v>
          </cell>
          <cell r="J336">
            <v>399</v>
          </cell>
          <cell r="K336">
            <v>0</v>
          </cell>
          <cell r="L336">
            <v>0</v>
          </cell>
          <cell r="M336">
            <v>0</v>
          </cell>
          <cell r="O336">
            <v>446</v>
          </cell>
          <cell r="P336">
            <v>5</v>
          </cell>
          <cell r="R336">
            <v>1104</v>
          </cell>
          <cell r="S336">
            <v>0</v>
          </cell>
          <cell r="U336">
            <v>2571</v>
          </cell>
          <cell r="V336">
            <v>5</v>
          </cell>
        </row>
        <row r="337">
          <cell r="D337" t="str">
            <v>Cerritos 2013</v>
          </cell>
        </row>
        <row r="338">
          <cell r="D338" t="str">
            <v>Cerritos 2014</v>
          </cell>
          <cell r="E338">
            <v>23</v>
          </cell>
          <cell r="F338">
            <v>0</v>
          </cell>
          <cell r="G338">
            <v>0</v>
          </cell>
          <cell r="H338">
            <v>0</v>
          </cell>
          <cell r="J338">
            <v>14</v>
          </cell>
          <cell r="K338">
            <v>0</v>
          </cell>
          <cell r="L338">
            <v>0</v>
          </cell>
          <cell r="M338">
            <v>0</v>
          </cell>
          <cell r="O338">
            <v>14</v>
          </cell>
          <cell r="P338">
            <v>0</v>
          </cell>
          <cell r="R338">
            <v>35</v>
          </cell>
          <cell r="S338">
            <v>223</v>
          </cell>
          <cell r="U338">
            <v>86</v>
          </cell>
          <cell r="V338">
            <v>223</v>
          </cell>
        </row>
        <row r="339">
          <cell r="D339" t="str">
            <v>Cerritos 2015</v>
          </cell>
          <cell r="E339">
            <v>23</v>
          </cell>
          <cell r="F339">
            <v>0</v>
          </cell>
          <cell r="G339">
            <v>0</v>
          </cell>
          <cell r="H339">
            <v>0</v>
          </cell>
          <cell r="J339">
            <v>14</v>
          </cell>
          <cell r="K339">
            <v>0</v>
          </cell>
          <cell r="L339">
            <v>0</v>
          </cell>
          <cell r="M339">
            <v>0</v>
          </cell>
          <cell r="O339">
            <v>14</v>
          </cell>
          <cell r="P339">
            <v>0</v>
          </cell>
          <cell r="R339">
            <v>35</v>
          </cell>
          <cell r="S339">
            <v>0</v>
          </cell>
          <cell r="U339">
            <v>86</v>
          </cell>
          <cell r="V339">
            <v>0</v>
          </cell>
        </row>
        <row r="340">
          <cell r="D340" t="str">
            <v>Cerritos 2016</v>
          </cell>
          <cell r="E340">
            <v>23</v>
          </cell>
          <cell r="F340">
            <v>0</v>
          </cell>
          <cell r="G340">
            <v>0</v>
          </cell>
          <cell r="H340">
            <v>0</v>
          </cell>
          <cell r="J340">
            <v>14</v>
          </cell>
          <cell r="K340">
            <v>0</v>
          </cell>
          <cell r="L340">
            <v>0</v>
          </cell>
          <cell r="M340">
            <v>0</v>
          </cell>
          <cell r="O340">
            <v>14</v>
          </cell>
          <cell r="P340">
            <v>0</v>
          </cell>
          <cell r="R340">
            <v>35</v>
          </cell>
          <cell r="S340">
            <v>132</v>
          </cell>
          <cell r="U340">
            <v>86</v>
          </cell>
          <cell r="V340">
            <v>132</v>
          </cell>
        </row>
        <row r="341">
          <cell r="D341" t="str">
            <v>Cerritos 2017</v>
          </cell>
          <cell r="E341">
            <v>23</v>
          </cell>
          <cell r="F341">
            <v>0</v>
          </cell>
          <cell r="G341">
            <v>0</v>
          </cell>
          <cell r="H341">
            <v>0</v>
          </cell>
          <cell r="J341">
            <v>14</v>
          </cell>
          <cell r="K341">
            <v>0</v>
          </cell>
          <cell r="L341">
            <v>0</v>
          </cell>
          <cell r="M341">
            <v>0</v>
          </cell>
          <cell r="O341">
            <v>14</v>
          </cell>
          <cell r="P341">
            <v>0</v>
          </cell>
          <cell r="R341">
            <v>35</v>
          </cell>
          <cell r="S341">
            <v>0</v>
          </cell>
          <cell r="U341">
            <v>86</v>
          </cell>
          <cell r="V341">
            <v>0</v>
          </cell>
        </row>
        <row r="342">
          <cell r="D342" t="str">
            <v>Chico 2014</v>
          </cell>
        </row>
        <row r="343">
          <cell r="D343" t="str">
            <v>Chico 2015</v>
          </cell>
          <cell r="E343">
            <v>974</v>
          </cell>
          <cell r="F343">
            <v>0</v>
          </cell>
          <cell r="G343">
            <v>0</v>
          </cell>
          <cell r="H343">
            <v>0</v>
          </cell>
          <cell r="J343">
            <v>643</v>
          </cell>
          <cell r="K343">
            <v>2</v>
          </cell>
          <cell r="L343">
            <v>2</v>
          </cell>
          <cell r="M343">
            <v>0</v>
          </cell>
          <cell r="O343">
            <v>708</v>
          </cell>
          <cell r="P343">
            <v>0</v>
          </cell>
          <cell r="R343">
            <v>1638</v>
          </cell>
          <cell r="S343">
            <v>522</v>
          </cell>
          <cell r="U343">
            <v>3963</v>
          </cell>
          <cell r="V343">
            <v>524</v>
          </cell>
        </row>
        <row r="344">
          <cell r="D344" t="str">
            <v>Chico 2016</v>
          </cell>
          <cell r="E344">
            <v>974</v>
          </cell>
          <cell r="F344">
            <v>15</v>
          </cell>
          <cell r="G344">
            <v>15</v>
          </cell>
          <cell r="H344">
            <v>0</v>
          </cell>
          <cell r="J344">
            <v>643</v>
          </cell>
          <cell r="K344">
            <v>1</v>
          </cell>
          <cell r="L344">
            <v>1</v>
          </cell>
          <cell r="M344">
            <v>0</v>
          </cell>
          <cell r="O344">
            <v>708</v>
          </cell>
          <cell r="P344">
            <v>64</v>
          </cell>
          <cell r="R344">
            <v>1638</v>
          </cell>
          <cell r="S344">
            <v>435</v>
          </cell>
          <cell r="U344">
            <v>3963</v>
          </cell>
          <cell r="V344">
            <v>515</v>
          </cell>
        </row>
        <row r="345">
          <cell r="D345" t="str">
            <v>Chico 2017</v>
          </cell>
          <cell r="E345">
            <v>974</v>
          </cell>
          <cell r="F345">
            <v>0</v>
          </cell>
          <cell r="G345">
            <v>0</v>
          </cell>
          <cell r="H345">
            <v>0</v>
          </cell>
          <cell r="J345">
            <v>643</v>
          </cell>
          <cell r="K345">
            <v>2</v>
          </cell>
          <cell r="L345">
            <v>2</v>
          </cell>
          <cell r="M345">
            <v>0</v>
          </cell>
          <cell r="O345">
            <v>708</v>
          </cell>
          <cell r="P345">
            <v>260</v>
          </cell>
          <cell r="R345">
            <v>1638</v>
          </cell>
          <cell r="S345">
            <v>376</v>
          </cell>
          <cell r="U345">
            <v>3963</v>
          </cell>
          <cell r="V345">
            <v>638</v>
          </cell>
        </row>
        <row r="346">
          <cell r="D346" t="str">
            <v>Chino 2013</v>
          </cell>
        </row>
        <row r="347">
          <cell r="D347" t="str">
            <v>Chino 2014</v>
          </cell>
          <cell r="E347">
            <v>707</v>
          </cell>
          <cell r="F347">
            <v>0</v>
          </cell>
          <cell r="G347">
            <v>0</v>
          </cell>
          <cell r="H347">
            <v>0</v>
          </cell>
          <cell r="J347">
            <v>478</v>
          </cell>
          <cell r="K347">
            <v>0</v>
          </cell>
          <cell r="L347">
            <v>0</v>
          </cell>
          <cell r="M347">
            <v>0</v>
          </cell>
          <cell r="O347">
            <v>533</v>
          </cell>
          <cell r="P347">
            <v>0</v>
          </cell>
          <cell r="R347">
            <v>1176</v>
          </cell>
          <cell r="S347">
            <v>342</v>
          </cell>
          <cell r="U347">
            <v>2894</v>
          </cell>
          <cell r="V347">
            <v>342</v>
          </cell>
        </row>
        <row r="348">
          <cell r="D348" t="str">
            <v>Chino 2015</v>
          </cell>
          <cell r="E348">
            <v>707</v>
          </cell>
          <cell r="F348">
            <v>135</v>
          </cell>
          <cell r="G348">
            <v>135</v>
          </cell>
          <cell r="H348">
            <v>0</v>
          </cell>
          <cell r="J348">
            <v>478</v>
          </cell>
          <cell r="K348">
            <v>0</v>
          </cell>
          <cell r="L348">
            <v>0</v>
          </cell>
          <cell r="M348">
            <v>0</v>
          </cell>
          <cell r="O348">
            <v>533</v>
          </cell>
          <cell r="P348">
            <v>0</v>
          </cell>
          <cell r="R348">
            <v>1176</v>
          </cell>
          <cell r="S348">
            <v>342</v>
          </cell>
          <cell r="U348">
            <v>2894</v>
          </cell>
          <cell r="V348">
            <v>477</v>
          </cell>
        </row>
        <row r="349">
          <cell r="D349" t="str">
            <v>Chino 2016</v>
          </cell>
        </row>
        <row r="350">
          <cell r="D350" t="str">
            <v>Chino 2017</v>
          </cell>
          <cell r="E350">
            <v>707</v>
          </cell>
          <cell r="F350">
            <v>0</v>
          </cell>
          <cell r="G350">
            <v>0</v>
          </cell>
          <cell r="H350">
            <v>0</v>
          </cell>
          <cell r="J350">
            <v>478</v>
          </cell>
          <cell r="K350">
            <v>0</v>
          </cell>
          <cell r="L350">
            <v>0</v>
          </cell>
          <cell r="M350">
            <v>0</v>
          </cell>
          <cell r="O350">
            <v>533</v>
          </cell>
          <cell r="P350">
            <v>0</v>
          </cell>
          <cell r="R350">
            <v>1176</v>
          </cell>
          <cell r="S350">
            <v>630</v>
          </cell>
          <cell r="U350">
            <v>2894</v>
          </cell>
          <cell r="V350">
            <v>630</v>
          </cell>
        </row>
        <row r="351">
          <cell r="D351" t="str">
            <v>Chino Hills 2013</v>
          </cell>
        </row>
        <row r="352">
          <cell r="D352" t="str">
            <v>Chino Hills 2014</v>
          </cell>
          <cell r="E352">
            <v>217</v>
          </cell>
          <cell r="F352">
            <v>0</v>
          </cell>
          <cell r="G352">
            <v>0</v>
          </cell>
          <cell r="H352">
            <v>0</v>
          </cell>
          <cell r="J352">
            <v>148</v>
          </cell>
          <cell r="K352">
            <v>0</v>
          </cell>
          <cell r="L352">
            <v>0</v>
          </cell>
          <cell r="M352">
            <v>0</v>
          </cell>
          <cell r="O352">
            <v>164</v>
          </cell>
          <cell r="P352">
            <v>286</v>
          </cell>
          <cell r="R352">
            <v>333</v>
          </cell>
          <cell r="S352">
            <v>41</v>
          </cell>
          <cell r="U352">
            <v>862</v>
          </cell>
          <cell r="V352">
            <v>327</v>
          </cell>
        </row>
        <row r="353">
          <cell r="D353" t="str">
            <v>Chino Hills 2015</v>
          </cell>
          <cell r="E353">
            <v>217</v>
          </cell>
          <cell r="F353">
            <v>0</v>
          </cell>
          <cell r="G353">
            <v>0</v>
          </cell>
          <cell r="H353">
            <v>0</v>
          </cell>
          <cell r="J353">
            <v>148</v>
          </cell>
          <cell r="K353">
            <v>0</v>
          </cell>
          <cell r="L353">
            <v>0</v>
          </cell>
          <cell r="M353">
            <v>0</v>
          </cell>
          <cell r="O353">
            <v>164</v>
          </cell>
          <cell r="P353">
            <v>11</v>
          </cell>
          <cell r="R353">
            <v>333</v>
          </cell>
          <cell r="S353">
            <v>94</v>
          </cell>
          <cell r="U353">
            <v>862</v>
          </cell>
          <cell r="V353">
            <v>105</v>
          </cell>
        </row>
        <row r="354">
          <cell r="D354" t="str">
            <v>Chino Hills 2016</v>
          </cell>
          <cell r="E354">
            <v>217</v>
          </cell>
          <cell r="F354">
            <v>0</v>
          </cell>
          <cell r="G354">
            <v>0</v>
          </cell>
          <cell r="H354">
            <v>0</v>
          </cell>
          <cell r="J354">
            <v>148</v>
          </cell>
          <cell r="K354">
            <v>0</v>
          </cell>
          <cell r="L354">
            <v>0</v>
          </cell>
          <cell r="M354">
            <v>0</v>
          </cell>
          <cell r="O354">
            <v>164</v>
          </cell>
          <cell r="P354">
            <v>357</v>
          </cell>
          <cell r="R354">
            <v>333</v>
          </cell>
          <cell r="S354">
            <v>91</v>
          </cell>
          <cell r="U354">
            <v>862</v>
          </cell>
          <cell r="V354">
            <v>448</v>
          </cell>
        </row>
        <row r="355">
          <cell r="D355" t="str">
            <v>Chino Hills 2017</v>
          </cell>
          <cell r="E355">
            <v>217</v>
          </cell>
          <cell r="F355">
            <v>0</v>
          </cell>
          <cell r="G355">
            <v>0</v>
          </cell>
          <cell r="H355">
            <v>0</v>
          </cell>
          <cell r="J355">
            <v>148</v>
          </cell>
          <cell r="K355">
            <v>0</v>
          </cell>
          <cell r="L355">
            <v>0</v>
          </cell>
          <cell r="M355">
            <v>0</v>
          </cell>
          <cell r="O355">
            <v>164</v>
          </cell>
          <cell r="P355">
            <v>668</v>
          </cell>
          <cell r="R355">
            <v>333</v>
          </cell>
          <cell r="S355">
            <v>362</v>
          </cell>
          <cell r="U355">
            <v>862</v>
          </cell>
          <cell r="V355">
            <v>1030</v>
          </cell>
        </row>
        <row r="356">
          <cell r="D356" t="str">
            <v>Chowchilla 2014</v>
          </cell>
          <cell r="E356">
            <v>0</v>
          </cell>
          <cell r="F356">
            <v>0</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row>
        <row r="357">
          <cell r="D357" t="str">
            <v>Chowchilla 2015</v>
          </cell>
        </row>
        <row r="358">
          <cell r="D358" t="str">
            <v>Chowchilla 2016</v>
          </cell>
        </row>
        <row r="359">
          <cell r="D359" t="str">
            <v>Chowchilla 2017</v>
          </cell>
        </row>
        <row r="360">
          <cell r="D360" t="str">
            <v>Chula Vista 2013</v>
          </cell>
          <cell r="E360">
            <v>3209</v>
          </cell>
          <cell r="F360">
            <v>69</v>
          </cell>
          <cell r="G360">
            <v>69</v>
          </cell>
          <cell r="H360">
            <v>0</v>
          </cell>
          <cell r="J360">
            <v>2439</v>
          </cell>
          <cell r="K360">
            <v>371</v>
          </cell>
          <cell r="L360">
            <v>371</v>
          </cell>
          <cell r="M360">
            <v>0</v>
          </cell>
          <cell r="O360">
            <v>2257</v>
          </cell>
          <cell r="P360">
            <v>302</v>
          </cell>
          <cell r="R360">
            <v>4956</v>
          </cell>
          <cell r="S360">
            <v>2300</v>
          </cell>
          <cell r="U360">
            <v>12861</v>
          </cell>
          <cell r="V360">
            <v>3042</v>
          </cell>
        </row>
        <row r="361">
          <cell r="D361" t="str">
            <v>Chula Vista 2014</v>
          </cell>
          <cell r="E361">
            <v>3209</v>
          </cell>
          <cell r="F361">
            <v>24</v>
          </cell>
          <cell r="G361">
            <v>24</v>
          </cell>
          <cell r="H361">
            <v>0</v>
          </cell>
          <cell r="J361">
            <v>2439</v>
          </cell>
          <cell r="K361">
            <v>8</v>
          </cell>
          <cell r="L361">
            <v>8</v>
          </cell>
          <cell r="M361">
            <v>0</v>
          </cell>
          <cell r="O361">
            <v>2257</v>
          </cell>
          <cell r="P361">
            <v>11</v>
          </cell>
          <cell r="R361">
            <v>4956</v>
          </cell>
          <cell r="S361">
            <v>956</v>
          </cell>
          <cell r="U361">
            <v>12861</v>
          </cell>
          <cell r="V361">
            <v>999</v>
          </cell>
        </row>
        <row r="362">
          <cell r="D362" t="str">
            <v>Chula Vista 2015</v>
          </cell>
          <cell r="E362">
            <v>3209</v>
          </cell>
          <cell r="F362">
            <v>0</v>
          </cell>
          <cell r="G362">
            <v>0</v>
          </cell>
          <cell r="H362">
            <v>0</v>
          </cell>
          <cell r="J362">
            <v>2439</v>
          </cell>
          <cell r="K362">
            <v>0</v>
          </cell>
          <cell r="L362">
            <v>0</v>
          </cell>
          <cell r="M362">
            <v>0</v>
          </cell>
          <cell r="O362">
            <v>2257</v>
          </cell>
          <cell r="P362">
            <v>0</v>
          </cell>
          <cell r="R362">
            <v>4956</v>
          </cell>
          <cell r="S362">
            <v>689</v>
          </cell>
          <cell r="U362">
            <v>12861</v>
          </cell>
          <cell r="V362">
            <v>689</v>
          </cell>
        </row>
        <row r="363">
          <cell r="D363" t="str">
            <v>Chula Vista 2016</v>
          </cell>
          <cell r="E363">
            <v>3209</v>
          </cell>
          <cell r="F363">
            <v>22</v>
          </cell>
          <cell r="G363">
            <v>22</v>
          </cell>
          <cell r="H363">
            <v>0</v>
          </cell>
          <cell r="J363">
            <v>2439</v>
          </cell>
          <cell r="K363">
            <v>186</v>
          </cell>
          <cell r="L363">
            <v>186</v>
          </cell>
          <cell r="M363">
            <v>0</v>
          </cell>
          <cell r="O363">
            <v>2257</v>
          </cell>
          <cell r="P363">
            <v>2</v>
          </cell>
          <cell r="R363">
            <v>4956</v>
          </cell>
          <cell r="S363">
            <v>849</v>
          </cell>
          <cell r="U363">
            <v>12861</v>
          </cell>
          <cell r="V363">
            <v>1059</v>
          </cell>
        </row>
        <row r="364">
          <cell r="D364" t="str">
            <v>Chula Vista 2017</v>
          </cell>
          <cell r="E364">
            <v>3209</v>
          </cell>
          <cell r="F364">
            <v>0</v>
          </cell>
          <cell r="G364">
            <v>0</v>
          </cell>
          <cell r="H364">
            <v>0</v>
          </cell>
          <cell r="J364">
            <v>2439</v>
          </cell>
          <cell r="K364">
            <v>0</v>
          </cell>
          <cell r="L364">
            <v>0</v>
          </cell>
          <cell r="M364">
            <v>0</v>
          </cell>
          <cell r="O364">
            <v>2257</v>
          </cell>
          <cell r="P364">
            <v>13</v>
          </cell>
          <cell r="R364">
            <v>4956</v>
          </cell>
          <cell r="S364">
            <v>1043</v>
          </cell>
          <cell r="U364">
            <v>12861</v>
          </cell>
          <cell r="V364">
            <v>1056</v>
          </cell>
        </row>
        <row r="365">
          <cell r="D365" t="str">
            <v>Citrus Heights 2013</v>
          </cell>
          <cell r="E365">
            <v>146</v>
          </cell>
          <cell r="F365">
            <v>0</v>
          </cell>
          <cell r="G365">
            <v>0</v>
          </cell>
          <cell r="H365">
            <v>0</v>
          </cell>
          <cell r="J365">
            <v>102</v>
          </cell>
          <cell r="K365">
            <v>1</v>
          </cell>
          <cell r="L365">
            <v>0</v>
          </cell>
          <cell r="M365">
            <v>1</v>
          </cell>
          <cell r="O365">
            <v>130</v>
          </cell>
          <cell r="P365">
            <v>0</v>
          </cell>
          <cell r="R365">
            <v>318</v>
          </cell>
          <cell r="S365">
            <v>1</v>
          </cell>
          <cell r="U365">
            <v>696</v>
          </cell>
          <cell r="V365">
            <v>2</v>
          </cell>
        </row>
        <row r="366">
          <cell r="D366" t="str">
            <v>Citrus Heights 2014</v>
          </cell>
          <cell r="E366">
            <v>146</v>
          </cell>
          <cell r="F366">
            <v>0</v>
          </cell>
          <cell r="G366">
            <v>0</v>
          </cell>
          <cell r="H366">
            <v>0</v>
          </cell>
          <cell r="J366">
            <v>102</v>
          </cell>
          <cell r="K366">
            <v>2</v>
          </cell>
          <cell r="L366">
            <v>2</v>
          </cell>
          <cell r="M366">
            <v>0</v>
          </cell>
          <cell r="O366">
            <v>130</v>
          </cell>
          <cell r="P366">
            <v>0</v>
          </cell>
          <cell r="R366">
            <v>318</v>
          </cell>
          <cell r="S366">
            <v>5</v>
          </cell>
          <cell r="U366">
            <v>696</v>
          </cell>
          <cell r="V366">
            <v>7</v>
          </cell>
        </row>
        <row r="367">
          <cell r="D367" t="str">
            <v>Citrus Heights 2015</v>
          </cell>
          <cell r="E367">
            <v>146</v>
          </cell>
          <cell r="F367">
            <v>0</v>
          </cell>
          <cell r="G367">
            <v>0</v>
          </cell>
          <cell r="H367">
            <v>0</v>
          </cell>
          <cell r="J367">
            <v>102</v>
          </cell>
          <cell r="K367">
            <v>1</v>
          </cell>
          <cell r="L367">
            <v>1</v>
          </cell>
          <cell r="M367">
            <v>0</v>
          </cell>
          <cell r="O367">
            <v>130</v>
          </cell>
          <cell r="P367">
            <v>0</v>
          </cell>
          <cell r="R367">
            <v>318</v>
          </cell>
          <cell r="S367">
            <v>43</v>
          </cell>
          <cell r="U367">
            <v>696</v>
          </cell>
          <cell r="V367">
            <v>44</v>
          </cell>
        </row>
        <row r="368">
          <cell r="D368" t="str">
            <v>Citrus Heights 2016</v>
          </cell>
          <cell r="E368">
            <v>146</v>
          </cell>
          <cell r="F368">
            <v>0</v>
          </cell>
          <cell r="G368">
            <v>0</v>
          </cell>
          <cell r="H368">
            <v>0</v>
          </cell>
          <cell r="J368">
            <v>102</v>
          </cell>
          <cell r="K368">
            <v>0</v>
          </cell>
          <cell r="L368">
            <v>0</v>
          </cell>
          <cell r="M368">
            <v>0</v>
          </cell>
          <cell r="O368">
            <v>130</v>
          </cell>
          <cell r="P368">
            <v>24</v>
          </cell>
          <cell r="R368">
            <v>318</v>
          </cell>
          <cell r="S368">
            <v>0</v>
          </cell>
          <cell r="U368">
            <v>696</v>
          </cell>
          <cell r="V368">
            <v>24</v>
          </cell>
        </row>
        <row r="369">
          <cell r="D369" t="str">
            <v>Citrus Heights 2017</v>
          </cell>
          <cell r="E369">
            <v>146</v>
          </cell>
          <cell r="F369">
            <v>1</v>
          </cell>
          <cell r="G369">
            <v>0</v>
          </cell>
          <cell r="H369">
            <v>1</v>
          </cell>
          <cell r="J369">
            <v>102</v>
          </cell>
          <cell r="K369">
            <v>0</v>
          </cell>
          <cell r="L369">
            <v>0</v>
          </cell>
          <cell r="M369">
            <v>0</v>
          </cell>
          <cell r="O369">
            <v>130</v>
          </cell>
          <cell r="P369">
            <v>0</v>
          </cell>
          <cell r="R369">
            <v>318</v>
          </cell>
          <cell r="S369">
            <v>12</v>
          </cell>
          <cell r="U369">
            <v>696</v>
          </cell>
          <cell r="V369">
            <v>13</v>
          </cell>
        </row>
        <row r="370">
          <cell r="D370" t="str">
            <v>Claremont 2013</v>
          </cell>
        </row>
        <row r="371">
          <cell r="D371" t="str">
            <v>Claremont 2014</v>
          </cell>
        </row>
        <row r="372">
          <cell r="D372" t="str">
            <v>Claremont 2015</v>
          </cell>
        </row>
        <row r="373">
          <cell r="D373" t="str">
            <v>Claremont 2016</v>
          </cell>
        </row>
        <row r="374">
          <cell r="D374" t="str">
            <v>Claremont 2017</v>
          </cell>
          <cell r="E374">
            <v>98</v>
          </cell>
          <cell r="F374">
            <v>0</v>
          </cell>
          <cell r="G374">
            <v>0</v>
          </cell>
          <cell r="H374">
            <v>0</v>
          </cell>
          <cell r="J374">
            <v>59</v>
          </cell>
          <cell r="K374">
            <v>0</v>
          </cell>
          <cell r="L374">
            <v>0</v>
          </cell>
          <cell r="M374">
            <v>0</v>
          </cell>
          <cell r="O374">
            <v>64</v>
          </cell>
          <cell r="P374">
            <v>16</v>
          </cell>
          <cell r="R374">
            <v>152</v>
          </cell>
          <cell r="S374">
            <v>316</v>
          </cell>
          <cell r="U374">
            <v>373</v>
          </cell>
          <cell r="V374">
            <v>332</v>
          </cell>
        </row>
        <row r="375">
          <cell r="D375" t="str">
            <v>Clayton 2014</v>
          </cell>
        </row>
        <row r="376">
          <cell r="D376" t="str">
            <v>Clayton 2015</v>
          </cell>
          <cell r="E376">
            <v>51</v>
          </cell>
          <cell r="F376">
            <v>0</v>
          </cell>
          <cell r="G376">
            <v>0</v>
          </cell>
          <cell r="H376">
            <v>0</v>
          </cell>
          <cell r="J376">
            <v>25</v>
          </cell>
          <cell r="K376">
            <v>0</v>
          </cell>
          <cell r="L376">
            <v>0</v>
          </cell>
          <cell r="M376">
            <v>0</v>
          </cell>
          <cell r="O376">
            <v>31</v>
          </cell>
          <cell r="P376">
            <v>0</v>
          </cell>
          <cell r="R376">
            <v>34</v>
          </cell>
          <cell r="S376">
            <v>0</v>
          </cell>
          <cell r="U376">
            <v>141</v>
          </cell>
          <cell r="V376">
            <v>0</v>
          </cell>
        </row>
        <row r="377">
          <cell r="D377" t="str">
            <v>Clayton 2016</v>
          </cell>
          <cell r="E377">
            <v>51</v>
          </cell>
          <cell r="F377">
            <v>0</v>
          </cell>
          <cell r="G377">
            <v>0</v>
          </cell>
          <cell r="H377">
            <v>0</v>
          </cell>
          <cell r="J377">
            <v>25</v>
          </cell>
          <cell r="K377">
            <v>1</v>
          </cell>
          <cell r="L377">
            <v>0</v>
          </cell>
          <cell r="M377">
            <v>1</v>
          </cell>
          <cell r="O377">
            <v>31</v>
          </cell>
          <cell r="P377">
            <v>0</v>
          </cell>
          <cell r="R377">
            <v>34</v>
          </cell>
          <cell r="S377">
            <v>0</v>
          </cell>
          <cell r="U377">
            <v>141</v>
          </cell>
          <cell r="V377">
            <v>1</v>
          </cell>
        </row>
        <row r="378">
          <cell r="D378" t="str">
            <v>Clayton 2017</v>
          </cell>
          <cell r="E378">
            <v>51</v>
          </cell>
          <cell r="F378">
            <v>0</v>
          </cell>
          <cell r="G378">
            <v>0</v>
          </cell>
          <cell r="H378">
            <v>0</v>
          </cell>
          <cell r="J378">
            <v>25</v>
          </cell>
          <cell r="K378">
            <v>1</v>
          </cell>
          <cell r="L378">
            <v>0</v>
          </cell>
          <cell r="M378">
            <v>1</v>
          </cell>
          <cell r="O378">
            <v>31</v>
          </cell>
          <cell r="P378">
            <v>0</v>
          </cell>
          <cell r="R378">
            <v>34</v>
          </cell>
          <cell r="S378">
            <v>8</v>
          </cell>
          <cell r="U378">
            <v>141</v>
          </cell>
          <cell r="V378">
            <v>9</v>
          </cell>
        </row>
        <row r="379">
          <cell r="D379" t="str">
            <v>Clearlake 2014</v>
          </cell>
        </row>
        <row r="380">
          <cell r="D380" t="str">
            <v>Clearlake 2015</v>
          </cell>
          <cell r="E380">
            <v>108</v>
          </cell>
          <cell r="F380">
            <v>1</v>
          </cell>
          <cell r="G380">
            <v>1</v>
          </cell>
          <cell r="H380">
            <v>0</v>
          </cell>
          <cell r="J380">
            <v>67</v>
          </cell>
          <cell r="K380">
            <v>0</v>
          </cell>
          <cell r="L380">
            <v>0</v>
          </cell>
          <cell r="M380">
            <v>0</v>
          </cell>
          <cell r="O380">
            <v>87</v>
          </cell>
          <cell r="P380">
            <v>0</v>
          </cell>
          <cell r="R380">
            <v>205</v>
          </cell>
          <cell r="S380">
            <v>1</v>
          </cell>
          <cell r="U380">
            <v>467</v>
          </cell>
          <cell r="V380">
            <v>2</v>
          </cell>
        </row>
        <row r="381">
          <cell r="D381" t="str">
            <v>Clearlake 2016</v>
          </cell>
          <cell r="E381">
            <v>108</v>
          </cell>
          <cell r="F381">
            <v>0</v>
          </cell>
          <cell r="G381">
            <v>0</v>
          </cell>
          <cell r="H381">
            <v>0</v>
          </cell>
          <cell r="J381">
            <v>67</v>
          </cell>
          <cell r="K381">
            <v>0</v>
          </cell>
          <cell r="L381">
            <v>0</v>
          </cell>
          <cell r="M381">
            <v>0</v>
          </cell>
          <cell r="O381">
            <v>87</v>
          </cell>
          <cell r="P381">
            <v>1</v>
          </cell>
          <cell r="R381">
            <v>205</v>
          </cell>
          <cell r="S381">
            <v>0</v>
          </cell>
          <cell r="U381">
            <v>467</v>
          </cell>
          <cell r="V381">
            <v>1</v>
          </cell>
        </row>
        <row r="382">
          <cell r="D382" t="str">
            <v>Clearlake 2017</v>
          </cell>
          <cell r="E382">
            <v>108</v>
          </cell>
          <cell r="F382">
            <v>1</v>
          </cell>
          <cell r="G382">
            <v>0</v>
          </cell>
          <cell r="H382">
            <v>1</v>
          </cell>
          <cell r="J382">
            <v>67</v>
          </cell>
          <cell r="K382">
            <v>1</v>
          </cell>
          <cell r="L382">
            <v>0</v>
          </cell>
          <cell r="M382">
            <v>1</v>
          </cell>
          <cell r="O382">
            <v>87</v>
          </cell>
          <cell r="P382">
            <v>0</v>
          </cell>
          <cell r="R382">
            <v>205</v>
          </cell>
          <cell r="S382">
            <v>0</v>
          </cell>
          <cell r="U382">
            <v>467</v>
          </cell>
          <cell r="V382">
            <v>2</v>
          </cell>
        </row>
        <row r="383">
          <cell r="D383" t="str">
            <v>Cloverdale 2014</v>
          </cell>
          <cell r="E383">
            <v>39</v>
          </cell>
          <cell r="F383">
            <v>0</v>
          </cell>
          <cell r="G383">
            <v>0</v>
          </cell>
          <cell r="H383">
            <v>0</v>
          </cell>
          <cell r="J383">
            <v>29</v>
          </cell>
          <cell r="K383">
            <v>0</v>
          </cell>
          <cell r="L383">
            <v>0</v>
          </cell>
          <cell r="M383">
            <v>0</v>
          </cell>
          <cell r="O383">
            <v>31</v>
          </cell>
          <cell r="P383">
            <v>0</v>
          </cell>
          <cell r="R383">
            <v>112</v>
          </cell>
          <cell r="S383">
            <v>0</v>
          </cell>
          <cell r="U383">
            <v>211</v>
          </cell>
          <cell r="V383">
            <v>0</v>
          </cell>
        </row>
        <row r="384">
          <cell r="D384" t="str">
            <v>Cloverdale 2015</v>
          </cell>
          <cell r="E384">
            <v>39</v>
          </cell>
          <cell r="F384">
            <v>25</v>
          </cell>
          <cell r="G384">
            <v>25</v>
          </cell>
          <cell r="H384">
            <v>0</v>
          </cell>
          <cell r="J384">
            <v>29</v>
          </cell>
          <cell r="K384">
            <v>7</v>
          </cell>
          <cell r="L384">
            <v>7</v>
          </cell>
          <cell r="M384">
            <v>0</v>
          </cell>
          <cell r="O384">
            <v>31</v>
          </cell>
          <cell r="P384">
            <v>0</v>
          </cell>
          <cell r="R384">
            <v>112</v>
          </cell>
          <cell r="S384">
            <v>0</v>
          </cell>
          <cell r="U384">
            <v>211</v>
          </cell>
          <cell r="V384">
            <v>32</v>
          </cell>
        </row>
        <row r="385">
          <cell r="D385" t="str">
            <v>Cloverdale 2016</v>
          </cell>
          <cell r="E385">
            <v>39</v>
          </cell>
          <cell r="F385">
            <v>0</v>
          </cell>
          <cell r="G385">
            <v>0</v>
          </cell>
          <cell r="H385">
            <v>0</v>
          </cell>
          <cell r="J385">
            <v>29</v>
          </cell>
          <cell r="K385">
            <v>0</v>
          </cell>
          <cell r="L385">
            <v>0</v>
          </cell>
          <cell r="M385">
            <v>0</v>
          </cell>
          <cell r="O385">
            <v>31</v>
          </cell>
          <cell r="P385">
            <v>2</v>
          </cell>
          <cell r="R385">
            <v>112</v>
          </cell>
          <cell r="S385">
            <v>13</v>
          </cell>
          <cell r="U385">
            <v>211</v>
          </cell>
          <cell r="V385">
            <v>15</v>
          </cell>
        </row>
        <row r="386">
          <cell r="D386" t="str">
            <v>Cloverdale 2017</v>
          </cell>
          <cell r="E386">
            <v>39</v>
          </cell>
          <cell r="F386">
            <v>0</v>
          </cell>
          <cell r="G386">
            <v>0</v>
          </cell>
          <cell r="H386">
            <v>0</v>
          </cell>
          <cell r="J386">
            <v>29</v>
          </cell>
          <cell r="K386">
            <v>0</v>
          </cell>
          <cell r="L386">
            <v>0</v>
          </cell>
          <cell r="M386">
            <v>0</v>
          </cell>
          <cell r="O386">
            <v>31</v>
          </cell>
          <cell r="P386">
            <v>3</v>
          </cell>
          <cell r="R386">
            <v>112</v>
          </cell>
          <cell r="S386">
            <v>22</v>
          </cell>
          <cell r="U386">
            <v>211</v>
          </cell>
          <cell r="V386">
            <v>25</v>
          </cell>
        </row>
        <row r="387">
          <cell r="D387" t="str">
            <v>Clovis 2013</v>
          </cell>
        </row>
        <row r="388">
          <cell r="D388" t="str">
            <v>Clovis 2014</v>
          </cell>
        </row>
        <row r="389">
          <cell r="D389" t="str">
            <v>Clovis 2015</v>
          </cell>
          <cell r="E389">
            <v>2321</v>
          </cell>
          <cell r="F389">
            <v>0</v>
          </cell>
          <cell r="G389">
            <v>0</v>
          </cell>
          <cell r="H389">
            <v>0</v>
          </cell>
          <cell r="J389">
            <v>1145</v>
          </cell>
          <cell r="K389">
            <v>0</v>
          </cell>
          <cell r="L389">
            <v>0</v>
          </cell>
          <cell r="M389">
            <v>0</v>
          </cell>
          <cell r="O389">
            <v>1018</v>
          </cell>
          <cell r="P389">
            <v>456</v>
          </cell>
          <cell r="R389">
            <v>1844</v>
          </cell>
          <cell r="S389">
            <v>1296</v>
          </cell>
          <cell r="U389">
            <v>6328</v>
          </cell>
          <cell r="V389">
            <v>1752</v>
          </cell>
        </row>
        <row r="390">
          <cell r="D390" t="str">
            <v>Clovis 2016</v>
          </cell>
          <cell r="E390">
            <v>2321</v>
          </cell>
          <cell r="F390">
            <v>0</v>
          </cell>
          <cell r="G390">
            <v>0</v>
          </cell>
          <cell r="H390">
            <v>0</v>
          </cell>
          <cell r="J390">
            <v>1145</v>
          </cell>
          <cell r="K390">
            <v>5</v>
          </cell>
          <cell r="L390">
            <v>5</v>
          </cell>
          <cell r="M390">
            <v>0</v>
          </cell>
          <cell r="O390">
            <v>1018</v>
          </cell>
          <cell r="P390">
            <v>395</v>
          </cell>
          <cell r="R390">
            <v>1844</v>
          </cell>
          <cell r="S390">
            <v>689</v>
          </cell>
          <cell r="U390">
            <v>6328</v>
          </cell>
          <cell r="V390">
            <v>1089</v>
          </cell>
        </row>
        <row r="391">
          <cell r="D391" t="str">
            <v>Clovis 2017</v>
          </cell>
          <cell r="E391">
            <v>2321</v>
          </cell>
          <cell r="F391">
            <v>0</v>
          </cell>
          <cell r="G391">
            <v>0</v>
          </cell>
          <cell r="H391">
            <v>0</v>
          </cell>
          <cell r="J391">
            <v>1145</v>
          </cell>
          <cell r="K391">
            <v>20</v>
          </cell>
          <cell r="L391">
            <v>20</v>
          </cell>
          <cell r="M391">
            <v>0</v>
          </cell>
          <cell r="O391">
            <v>1018</v>
          </cell>
          <cell r="P391">
            <v>480</v>
          </cell>
          <cell r="R391">
            <v>1844</v>
          </cell>
          <cell r="S391">
            <v>542</v>
          </cell>
          <cell r="U391">
            <v>6328</v>
          </cell>
          <cell r="V391">
            <v>1042</v>
          </cell>
        </row>
        <row r="392">
          <cell r="D392" t="str">
            <v>Coachella 2013</v>
          </cell>
        </row>
        <row r="393">
          <cell r="D393" t="str">
            <v>Coachella 2014</v>
          </cell>
          <cell r="E393">
            <v>1555</v>
          </cell>
          <cell r="F393">
            <v>52</v>
          </cell>
          <cell r="G393">
            <v>52</v>
          </cell>
          <cell r="H393">
            <v>0</v>
          </cell>
          <cell r="J393">
            <v>1059</v>
          </cell>
          <cell r="K393">
            <v>32</v>
          </cell>
          <cell r="L393">
            <v>32</v>
          </cell>
          <cell r="M393">
            <v>0</v>
          </cell>
          <cell r="O393">
            <v>1212</v>
          </cell>
          <cell r="P393">
            <v>0</v>
          </cell>
          <cell r="R393">
            <v>2945</v>
          </cell>
          <cell r="S393">
            <v>64</v>
          </cell>
          <cell r="U393">
            <v>1954</v>
          </cell>
          <cell r="V393">
            <v>148</v>
          </cell>
        </row>
        <row r="394">
          <cell r="D394" t="str">
            <v>Coachella 2015</v>
          </cell>
          <cell r="E394">
            <v>1555</v>
          </cell>
          <cell r="F394">
            <v>0</v>
          </cell>
          <cell r="G394">
            <v>0</v>
          </cell>
          <cell r="H394">
            <v>0</v>
          </cell>
          <cell r="J394">
            <v>1059</v>
          </cell>
          <cell r="K394">
            <v>0</v>
          </cell>
          <cell r="L394">
            <v>0</v>
          </cell>
          <cell r="M394">
            <v>0</v>
          </cell>
          <cell r="O394">
            <v>1212</v>
          </cell>
          <cell r="P394">
            <v>0</v>
          </cell>
          <cell r="R394">
            <v>2945</v>
          </cell>
          <cell r="S394">
            <v>24</v>
          </cell>
          <cell r="U394">
            <v>1954</v>
          </cell>
          <cell r="V394">
            <v>24</v>
          </cell>
        </row>
        <row r="395">
          <cell r="D395" t="str">
            <v>Coachella 2016</v>
          </cell>
          <cell r="E395">
            <v>1555</v>
          </cell>
          <cell r="F395">
            <v>0</v>
          </cell>
          <cell r="G395">
            <v>0</v>
          </cell>
          <cell r="H395">
            <v>0</v>
          </cell>
          <cell r="J395">
            <v>1059</v>
          </cell>
          <cell r="K395">
            <v>0</v>
          </cell>
          <cell r="L395">
            <v>0</v>
          </cell>
          <cell r="M395">
            <v>0</v>
          </cell>
          <cell r="O395">
            <v>1212</v>
          </cell>
          <cell r="P395">
            <v>0</v>
          </cell>
          <cell r="R395">
            <v>2945</v>
          </cell>
          <cell r="S395">
            <v>0</v>
          </cell>
          <cell r="U395">
            <v>1954</v>
          </cell>
          <cell r="V395">
            <v>0</v>
          </cell>
        </row>
        <row r="396">
          <cell r="D396" t="str">
            <v>Coachella 2017</v>
          </cell>
          <cell r="E396">
            <v>1555</v>
          </cell>
          <cell r="F396">
            <v>26</v>
          </cell>
          <cell r="G396">
            <v>26</v>
          </cell>
          <cell r="H396">
            <v>0</v>
          </cell>
          <cell r="J396">
            <v>1059</v>
          </cell>
          <cell r="K396">
            <v>19</v>
          </cell>
          <cell r="L396">
            <v>19</v>
          </cell>
          <cell r="M396">
            <v>0</v>
          </cell>
          <cell r="O396">
            <v>1212</v>
          </cell>
          <cell r="P396">
            <v>0</v>
          </cell>
          <cell r="R396">
            <v>2945</v>
          </cell>
          <cell r="S396">
            <v>0</v>
          </cell>
          <cell r="U396">
            <v>1954</v>
          </cell>
          <cell r="V396">
            <v>45</v>
          </cell>
        </row>
        <row r="397">
          <cell r="D397" t="str">
            <v>Coalinga 2013</v>
          </cell>
        </row>
        <row r="398">
          <cell r="D398" t="str">
            <v>Coalinga 2014</v>
          </cell>
        </row>
        <row r="399">
          <cell r="D399" t="str">
            <v>Coalinga 2015</v>
          </cell>
          <cell r="E399">
            <v>150</v>
          </cell>
          <cell r="F399">
            <v>36</v>
          </cell>
          <cell r="G399">
            <v>36</v>
          </cell>
          <cell r="H399">
            <v>0</v>
          </cell>
          <cell r="J399">
            <v>115</v>
          </cell>
          <cell r="K399">
            <v>32</v>
          </cell>
          <cell r="L399">
            <v>32</v>
          </cell>
          <cell r="M399">
            <v>0</v>
          </cell>
          <cell r="O399">
            <v>123</v>
          </cell>
          <cell r="P399">
            <v>24</v>
          </cell>
          <cell r="R399">
            <v>201</v>
          </cell>
          <cell r="S399">
            <v>15</v>
          </cell>
          <cell r="U399">
            <v>589</v>
          </cell>
          <cell r="V399">
            <v>107</v>
          </cell>
        </row>
        <row r="400">
          <cell r="D400" t="str">
            <v>Coalinga 2016</v>
          </cell>
          <cell r="E400">
            <v>150</v>
          </cell>
          <cell r="F400">
            <v>0</v>
          </cell>
          <cell r="G400">
            <v>0</v>
          </cell>
          <cell r="H400">
            <v>0</v>
          </cell>
          <cell r="J400">
            <v>115</v>
          </cell>
          <cell r="K400">
            <v>0</v>
          </cell>
          <cell r="L400">
            <v>0</v>
          </cell>
          <cell r="M400">
            <v>0</v>
          </cell>
          <cell r="O400">
            <v>123</v>
          </cell>
          <cell r="P400">
            <v>0</v>
          </cell>
          <cell r="R400">
            <v>201</v>
          </cell>
          <cell r="S400">
            <v>0</v>
          </cell>
          <cell r="U400">
            <v>589</v>
          </cell>
          <cell r="V400">
            <v>0</v>
          </cell>
        </row>
        <row r="401">
          <cell r="D401" t="str">
            <v>Coalinga 2017</v>
          </cell>
          <cell r="E401">
            <v>150</v>
          </cell>
          <cell r="F401">
            <v>0</v>
          </cell>
          <cell r="G401">
            <v>0</v>
          </cell>
          <cell r="H401">
            <v>0</v>
          </cell>
          <cell r="J401">
            <v>115</v>
          </cell>
          <cell r="K401">
            <v>0</v>
          </cell>
          <cell r="L401">
            <v>0</v>
          </cell>
          <cell r="M401">
            <v>0</v>
          </cell>
          <cell r="O401">
            <v>123</v>
          </cell>
          <cell r="P401">
            <v>3</v>
          </cell>
          <cell r="R401">
            <v>201</v>
          </cell>
          <cell r="S401">
            <v>39</v>
          </cell>
          <cell r="U401">
            <v>589</v>
          </cell>
          <cell r="V401">
            <v>42</v>
          </cell>
        </row>
        <row r="402">
          <cell r="D402" t="str">
            <v>Colfax 2013</v>
          </cell>
          <cell r="E402">
            <v>11</v>
          </cell>
          <cell r="F402">
            <v>0</v>
          </cell>
          <cell r="G402">
            <v>0</v>
          </cell>
          <cell r="H402">
            <v>0</v>
          </cell>
          <cell r="J402">
            <v>10</v>
          </cell>
          <cell r="K402">
            <v>0</v>
          </cell>
          <cell r="L402">
            <v>0</v>
          </cell>
          <cell r="M402">
            <v>0</v>
          </cell>
          <cell r="O402">
            <v>12</v>
          </cell>
          <cell r="P402">
            <v>0</v>
          </cell>
          <cell r="R402">
            <v>36</v>
          </cell>
          <cell r="S402">
            <v>0</v>
          </cell>
          <cell r="U402">
            <v>69</v>
          </cell>
          <cell r="V402">
            <v>0</v>
          </cell>
        </row>
        <row r="403">
          <cell r="D403" t="str">
            <v>Colfax 2014</v>
          </cell>
        </row>
        <row r="404">
          <cell r="D404" t="str">
            <v>Colfax 2015</v>
          </cell>
        </row>
        <row r="405">
          <cell r="D405" t="str">
            <v>Colfax 2016</v>
          </cell>
        </row>
        <row r="406">
          <cell r="D406" t="str">
            <v>Colfax 2017</v>
          </cell>
          <cell r="E406">
            <v>11</v>
          </cell>
          <cell r="F406">
            <v>0</v>
          </cell>
          <cell r="G406">
            <v>0</v>
          </cell>
          <cell r="H406">
            <v>0</v>
          </cell>
          <cell r="J406">
            <v>10</v>
          </cell>
          <cell r="K406">
            <v>0</v>
          </cell>
          <cell r="L406">
            <v>0</v>
          </cell>
          <cell r="M406">
            <v>0</v>
          </cell>
          <cell r="O406">
            <v>12</v>
          </cell>
          <cell r="P406">
            <v>0</v>
          </cell>
          <cell r="R406">
            <v>36</v>
          </cell>
          <cell r="S406">
            <v>0</v>
          </cell>
          <cell r="U406">
            <v>69</v>
          </cell>
          <cell r="V406">
            <v>0</v>
          </cell>
        </row>
        <row r="407">
          <cell r="D407" t="str">
            <v>Colma 2014</v>
          </cell>
          <cell r="E407">
            <v>20</v>
          </cell>
          <cell r="F407">
            <v>0</v>
          </cell>
          <cell r="G407">
            <v>0</v>
          </cell>
          <cell r="H407">
            <v>0</v>
          </cell>
          <cell r="J407">
            <v>8</v>
          </cell>
          <cell r="K407">
            <v>0</v>
          </cell>
          <cell r="L407">
            <v>0</v>
          </cell>
          <cell r="M407">
            <v>0</v>
          </cell>
          <cell r="O407">
            <v>9</v>
          </cell>
          <cell r="P407">
            <v>0</v>
          </cell>
          <cell r="R407">
            <v>22</v>
          </cell>
          <cell r="S407">
            <v>0</v>
          </cell>
          <cell r="U407">
            <v>59</v>
          </cell>
          <cell r="V407">
            <v>0</v>
          </cell>
        </row>
        <row r="408">
          <cell r="D408" t="str">
            <v>Colma 2015</v>
          </cell>
          <cell r="E408">
            <v>20</v>
          </cell>
          <cell r="F408">
            <v>0</v>
          </cell>
          <cell r="G408">
            <v>0</v>
          </cell>
          <cell r="H408">
            <v>0</v>
          </cell>
          <cell r="J408">
            <v>8</v>
          </cell>
          <cell r="K408">
            <v>0</v>
          </cell>
          <cell r="L408">
            <v>0</v>
          </cell>
          <cell r="M408">
            <v>0</v>
          </cell>
          <cell r="O408">
            <v>9</v>
          </cell>
          <cell r="P408">
            <v>0</v>
          </cell>
          <cell r="R408">
            <v>22</v>
          </cell>
          <cell r="S408">
            <v>0</v>
          </cell>
          <cell r="U408">
            <v>59</v>
          </cell>
          <cell r="V408">
            <v>0</v>
          </cell>
        </row>
        <row r="409">
          <cell r="D409" t="str">
            <v>Colma 2016</v>
          </cell>
          <cell r="E409">
            <v>20</v>
          </cell>
          <cell r="F409">
            <v>0</v>
          </cell>
          <cell r="G409">
            <v>0</v>
          </cell>
          <cell r="H409">
            <v>0</v>
          </cell>
          <cell r="J409">
            <v>8</v>
          </cell>
          <cell r="K409">
            <v>0</v>
          </cell>
          <cell r="L409">
            <v>0</v>
          </cell>
          <cell r="M409">
            <v>0</v>
          </cell>
          <cell r="O409">
            <v>9</v>
          </cell>
          <cell r="P409">
            <v>0</v>
          </cell>
          <cell r="R409">
            <v>22</v>
          </cell>
          <cell r="S409">
            <v>0</v>
          </cell>
          <cell r="U409">
            <v>59</v>
          </cell>
          <cell r="V409">
            <v>0</v>
          </cell>
        </row>
        <row r="410">
          <cell r="D410" t="str">
            <v>Colma 2017</v>
          </cell>
          <cell r="E410">
            <v>20</v>
          </cell>
          <cell r="F410">
            <v>0</v>
          </cell>
          <cell r="G410">
            <v>0</v>
          </cell>
          <cell r="H410">
            <v>0</v>
          </cell>
          <cell r="J410">
            <v>8</v>
          </cell>
          <cell r="K410">
            <v>0</v>
          </cell>
          <cell r="L410">
            <v>0</v>
          </cell>
          <cell r="M410">
            <v>0</v>
          </cell>
          <cell r="O410">
            <v>9</v>
          </cell>
          <cell r="P410">
            <v>0</v>
          </cell>
          <cell r="R410">
            <v>22</v>
          </cell>
          <cell r="S410">
            <v>6</v>
          </cell>
          <cell r="U410">
            <v>59</v>
          </cell>
          <cell r="V410">
            <v>6</v>
          </cell>
        </row>
        <row r="411">
          <cell r="D411" t="str">
            <v>Colton 2013</v>
          </cell>
        </row>
        <row r="412">
          <cell r="D412" t="str">
            <v>Colton 2014</v>
          </cell>
          <cell r="E412">
            <v>443</v>
          </cell>
          <cell r="F412">
            <v>0</v>
          </cell>
          <cell r="G412">
            <v>0</v>
          </cell>
          <cell r="H412">
            <v>0</v>
          </cell>
          <cell r="J412">
            <v>302</v>
          </cell>
          <cell r="K412">
            <v>0</v>
          </cell>
          <cell r="L412">
            <v>0</v>
          </cell>
          <cell r="M412">
            <v>0</v>
          </cell>
          <cell r="O412">
            <v>347</v>
          </cell>
          <cell r="P412">
            <v>5</v>
          </cell>
          <cell r="R412">
            <v>831</v>
          </cell>
          <cell r="S412">
            <v>23</v>
          </cell>
          <cell r="U412">
            <v>1923</v>
          </cell>
          <cell r="V412">
            <v>28</v>
          </cell>
        </row>
        <row r="413">
          <cell r="D413" t="str">
            <v>Colton 2015</v>
          </cell>
          <cell r="E413">
            <v>443</v>
          </cell>
          <cell r="F413">
            <v>0</v>
          </cell>
          <cell r="G413">
            <v>0</v>
          </cell>
          <cell r="H413">
            <v>0</v>
          </cell>
          <cell r="J413">
            <v>302</v>
          </cell>
          <cell r="K413">
            <v>0</v>
          </cell>
          <cell r="L413">
            <v>0</v>
          </cell>
          <cell r="M413">
            <v>0</v>
          </cell>
          <cell r="O413">
            <v>347</v>
          </cell>
          <cell r="P413">
            <v>3</v>
          </cell>
          <cell r="R413">
            <v>831</v>
          </cell>
          <cell r="S413">
            <v>13</v>
          </cell>
          <cell r="U413">
            <v>1923</v>
          </cell>
          <cell r="V413">
            <v>16</v>
          </cell>
        </row>
        <row r="414">
          <cell r="D414" t="str">
            <v>Colton 2016</v>
          </cell>
          <cell r="E414">
            <v>443</v>
          </cell>
          <cell r="F414">
            <v>0</v>
          </cell>
          <cell r="G414">
            <v>0</v>
          </cell>
          <cell r="H414">
            <v>0</v>
          </cell>
          <cell r="J414">
            <v>302</v>
          </cell>
          <cell r="K414">
            <v>0</v>
          </cell>
          <cell r="L414">
            <v>0</v>
          </cell>
          <cell r="M414">
            <v>0</v>
          </cell>
          <cell r="O414">
            <v>347</v>
          </cell>
          <cell r="P414">
            <v>3</v>
          </cell>
          <cell r="R414">
            <v>831</v>
          </cell>
          <cell r="S414">
            <v>6</v>
          </cell>
          <cell r="U414">
            <v>1923</v>
          </cell>
          <cell r="V414">
            <v>9</v>
          </cell>
        </row>
        <row r="415">
          <cell r="D415" t="str">
            <v>Colton 2017</v>
          </cell>
          <cell r="E415">
            <v>443</v>
          </cell>
          <cell r="F415">
            <v>0</v>
          </cell>
          <cell r="G415">
            <v>0</v>
          </cell>
          <cell r="H415">
            <v>0</v>
          </cell>
          <cell r="J415">
            <v>302</v>
          </cell>
          <cell r="K415">
            <v>0</v>
          </cell>
          <cell r="L415">
            <v>0</v>
          </cell>
          <cell r="M415">
            <v>0</v>
          </cell>
          <cell r="O415">
            <v>347</v>
          </cell>
          <cell r="P415">
            <v>2</v>
          </cell>
          <cell r="R415">
            <v>831</v>
          </cell>
          <cell r="S415">
            <v>16</v>
          </cell>
          <cell r="U415">
            <v>1923</v>
          </cell>
          <cell r="V415">
            <v>18</v>
          </cell>
        </row>
        <row r="416">
          <cell r="D416" t="str">
            <v>Colusa 2014</v>
          </cell>
          <cell r="E416">
            <v>0</v>
          </cell>
          <cell r="F416">
            <v>0</v>
          </cell>
          <cell r="G416">
            <v>0</v>
          </cell>
          <cell r="H416">
            <v>0</v>
          </cell>
          <cell r="I416">
            <v>0</v>
          </cell>
          <cell r="J416">
            <v>0</v>
          </cell>
          <cell r="K416">
            <v>0</v>
          </cell>
          <cell r="L416">
            <v>0</v>
          </cell>
          <cell r="M416">
            <v>0</v>
          </cell>
          <cell r="N416">
            <v>0</v>
          </cell>
          <cell r="O416">
            <v>0</v>
          </cell>
          <cell r="P416">
            <v>0</v>
          </cell>
          <cell r="Q416">
            <v>0</v>
          </cell>
          <cell r="R416">
            <v>0</v>
          </cell>
          <cell r="S416">
            <v>0</v>
          </cell>
          <cell r="T416">
            <v>0</v>
          </cell>
          <cell r="U416">
            <v>0</v>
          </cell>
          <cell r="V416">
            <v>0</v>
          </cell>
        </row>
        <row r="417">
          <cell r="D417" t="str">
            <v>Colusa 2015</v>
          </cell>
        </row>
        <row r="418">
          <cell r="D418" t="str">
            <v>Colusa 2016</v>
          </cell>
        </row>
        <row r="419">
          <cell r="D419" t="str">
            <v>Colusa 2017</v>
          </cell>
        </row>
        <row r="420">
          <cell r="D420" t="str">
            <v>Colusa County - Unincorporated 2014</v>
          </cell>
          <cell r="E420">
            <v>107</v>
          </cell>
          <cell r="F420">
            <v>2</v>
          </cell>
          <cell r="G420">
            <v>0</v>
          </cell>
          <cell r="H420">
            <v>2</v>
          </cell>
          <cell r="J420">
            <v>91</v>
          </cell>
          <cell r="K420">
            <v>1</v>
          </cell>
          <cell r="L420">
            <v>0</v>
          </cell>
          <cell r="M420">
            <v>1</v>
          </cell>
          <cell r="O420">
            <v>91</v>
          </cell>
          <cell r="P420">
            <v>32</v>
          </cell>
          <cell r="R420">
            <v>210</v>
          </cell>
          <cell r="S420">
            <v>25</v>
          </cell>
          <cell r="U420">
            <v>499</v>
          </cell>
          <cell r="V420">
            <v>60</v>
          </cell>
        </row>
        <row r="421">
          <cell r="D421" t="str">
            <v>Colusa County - Unincorporated 2015</v>
          </cell>
          <cell r="E421">
            <v>107</v>
          </cell>
          <cell r="F421">
            <v>1</v>
          </cell>
          <cell r="G421">
            <v>1</v>
          </cell>
          <cell r="H421">
            <v>0</v>
          </cell>
          <cell r="J421">
            <v>91</v>
          </cell>
          <cell r="K421">
            <v>1</v>
          </cell>
          <cell r="L421">
            <v>0</v>
          </cell>
          <cell r="M421">
            <v>1</v>
          </cell>
          <cell r="O421">
            <v>91</v>
          </cell>
          <cell r="P421">
            <v>30</v>
          </cell>
          <cell r="R421">
            <v>210</v>
          </cell>
          <cell r="S421">
            <v>13</v>
          </cell>
          <cell r="U421">
            <v>499</v>
          </cell>
          <cell r="V421">
            <v>45</v>
          </cell>
        </row>
        <row r="422">
          <cell r="D422" t="str">
            <v>Colusa County - Unincorporated 2016</v>
          </cell>
          <cell r="E422">
            <v>107</v>
          </cell>
          <cell r="F422">
            <v>0</v>
          </cell>
          <cell r="G422">
            <v>0</v>
          </cell>
          <cell r="H422">
            <v>0</v>
          </cell>
          <cell r="J422">
            <v>91</v>
          </cell>
          <cell r="K422">
            <v>2</v>
          </cell>
          <cell r="L422">
            <v>0</v>
          </cell>
          <cell r="M422">
            <v>2</v>
          </cell>
          <cell r="O422">
            <v>91</v>
          </cell>
          <cell r="P422">
            <v>7</v>
          </cell>
          <cell r="R422">
            <v>210</v>
          </cell>
          <cell r="S422">
            <v>2</v>
          </cell>
          <cell r="U422">
            <v>499</v>
          </cell>
          <cell r="V422">
            <v>11</v>
          </cell>
        </row>
        <row r="423">
          <cell r="D423" t="str">
            <v>Colusa County - Unincorporated 2017</v>
          </cell>
          <cell r="E423">
            <v>107</v>
          </cell>
          <cell r="F423">
            <v>2</v>
          </cell>
          <cell r="G423">
            <v>0</v>
          </cell>
          <cell r="H423">
            <v>2</v>
          </cell>
          <cell r="J423">
            <v>91</v>
          </cell>
          <cell r="K423">
            <v>1</v>
          </cell>
          <cell r="L423">
            <v>0</v>
          </cell>
          <cell r="M423">
            <v>1</v>
          </cell>
          <cell r="O423">
            <v>91</v>
          </cell>
          <cell r="P423">
            <v>0</v>
          </cell>
          <cell r="R423">
            <v>210</v>
          </cell>
          <cell r="S423">
            <v>6</v>
          </cell>
          <cell r="U423">
            <v>499</v>
          </cell>
          <cell r="V423">
            <v>9</v>
          </cell>
        </row>
        <row r="424">
          <cell r="D424" t="str">
            <v>Commerce 2013</v>
          </cell>
        </row>
        <row r="425">
          <cell r="D425" t="str">
            <v>Commerce 2014</v>
          </cell>
          <cell r="E425">
            <v>0</v>
          </cell>
          <cell r="F425">
            <v>0</v>
          </cell>
          <cell r="G425">
            <v>0</v>
          </cell>
          <cell r="H425">
            <v>0</v>
          </cell>
          <cell r="I425">
            <v>0</v>
          </cell>
          <cell r="J425">
            <v>0</v>
          </cell>
          <cell r="K425">
            <v>0</v>
          </cell>
          <cell r="L425">
            <v>0</v>
          </cell>
          <cell r="M425">
            <v>0</v>
          </cell>
          <cell r="N425">
            <v>0</v>
          </cell>
          <cell r="O425">
            <v>0</v>
          </cell>
          <cell r="P425">
            <v>0</v>
          </cell>
          <cell r="Q425">
            <v>0</v>
          </cell>
          <cell r="R425">
            <v>0</v>
          </cell>
          <cell r="S425">
            <v>0</v>
          </cell>
          <cell r="T425">
            <v>0</v>
          </cell>
          <cell r="U425">
            <v>0</v>
          </cell>
          <cell r="V425">
            <v>0</v>
          </cell>
        </row>
        <row r="426">
          <cell r="D426" t="str">
            <v>Commerce 2015</v>
          </cell>
        </row>
        <row r="427">
          <cell r="D427" t="str">
            <v>Commerce 2016</v>
          </cell>
        </row>
        <row r="428">
          <cell r="D428" t="str">
            <v>Commerce 2017</v>
          </cell>
        </row>
        <row r="429">
          <cell r="D429" t="str">
            <v>Compton 2013</v>
          </cell>
        </row>
        <row r="430">
          <cell r="D430" t="str">
            <v>Compton 2014</v>
          </cell>
          <cell r="E430">
            <v>0</v>
          </cell>
          <cell r="F430">
            <v>0</v>
          </cell>
          <cell r="G430">
            <v>0</v>
          </cell>
          <cell r="H430">
            <v>0</v>
          </cell>
          <cell r="I430">
            <v>0</v>
          </cell>
          <cell r="J430">
            <v>0</v>
          </cell>
          <cell r="K430">
            <v>0</v>
          </cell>
          <cell r="L430">
            <v>0</v>
          </cell>
          <cell r="M430">
            <v>0</v>
          </cell>
          <cell r="N430">
            <v>0</v>
          </cell>
          <cell r="O430">
            <v>0</v>
          </cell>
          <cell r="P430">
            <v>0</v>
          </cell>
          <cell r="Q430">
            <v>0</v>
          </cell>
          <cell r="R430">
            <v>0</v>
          </cell>
          <cell r="S430">
            <v>0</v>
          </cell>
          <cell r="T430">
            <v>0</v>
          </cell>
          <cell r="U430">
            <v>0</v>
          </cell>
          <cell r="V430">
            <v>0</v>
          </cell>
        </row>
        <row r="431">
          <cell r="D431" t="str">
            <v>Compton 2015</v>
          </cell>
        </row>
        <row r="432">
          <cell r="D432" t="str">
            <v>Compton 2016</v>
          </cell>
        </row>
        <row r="433">
          <cell r="D433" t="str">
            <v>Compton 2017</v>
          </cell>
        </row>
        <row r="434">
          <cell r="D434" t="str">
            <v>Concord 2014</v>
          </cell>
          <cell r="E434">
            <v>798</v>
          </cell>
          <cell r="F434">
            <v>0</v>
          </cell>
          <cell r="G434">
            <v>0</v>
          </cell>
          <cell r="H434">
            <v>0</v>
          </cell>
          <cell r="J434">
            <v>444</v>
          </cell>
          <cell r="K434">
            <v>0</v>
          </cell>
          <cell r="L434">
            <v>0</v>
          </cell>
          <cell r="M434">
            <v>0</v>
          </cell>
          <cell r="O434">
            <v>559</v>
          </cell>
          <cell r="P434">
            <v>0</v>
          </cell>
          <cell r="R434">
            <v>1677</v>
          </cell>
          <cell r="S434">
            <v>15</v>
          </cell>
          <cell r="U434">
            <v>3478</v>
          </cell>
          <cell r="V434">
            <v>15</v>
          </cell>
        </row>
        <row r="435">
          <cell r="D435" t="str">
            <v>Concord 2015</v>
          </cell>
          <cell r="E435">
            <v>798</v>
          </cell>
          <cell r="F435">
            <v>0</v>
          </cell>
          <cell r="G435">
            <v>0</v>
          </cell>
          <cell r="H435">
            <v>0</v>
          </cell>
          <cell r="J435">
            <v>444</v>
          </cell>
          <cell r="K435">
            <v>0</v>
          </cell>
          <cell r="L435">
            <v>0</v>
          </cell>
          <cell r="M435">
            <v>0</v>
          </cell>
          <cell r="O435">
            <v>559</v>
          </cell>
          <cell r="P435">
            <v>4</v>
          </cell>
          <cell r="R435">
            <v>1677</v>
          </cell>
          <cell r="S435">
            <v>33</v>
          </cell>
          <cell r="U435">
            <v>3478</v>
          </cell>
          <cell r="V435">
            <v>37</v>
          </cell>
        </row>
        <row r="436">
          <cell r="D436" t="str">
            <v>Concord 2016</v>
          </cell>
          <cell r="E436">
            <v>798</v>
          </cell>
          <cell r="F436">
            <v>19</v>
          </cell>
          <cell r="G436">
            <v>19</v>
          </cell>
          <cell r="H436">
            <v>0</v>
          </cell>
          <cell r="J436">
            <v>444</v>
          </cell>
          <cell r="K436">
            <v>3</v>
          </cell>
          <cell r="L436">
            <v>3</v>
          </cell>
          <cell r="M436">
            <v>0</v>
          </cell>
          <cell r="O436">
            <v>559</v>
          </cell>
          <cell r="P436">
            <v>0</v>
          </cell>
          <cell r="R436">
            <v>1677</v>
          </cell>
          <cell r="S436">
            <v>55</v>
          </cell>
          <cell r="U436">
            <v>3478</v>
          </cell>
          <cell r="V436">
            <v>77</v>
          </cell>
        </row>
        <row r="437">
          <cell r="D437" t="str">
            <v>Concord 2017</v>
          </cell>
          <cell r="E437">
            <v>798</v>
          </cell>
          <cell r="F437">
            <v>0</v>
          </cell>
          <cell r="G437">
            <v>0</v>
          </cell>
          <cell r="H437">
            <v>0</v>
          </cell>
          <cell r="J437">
            <v>444</v>
          </cell>
          <cell r="K437">
            <v>0</v>
          </cell>
          <cell r="L437">
            <v>0</v>
          </cell>
          <cell r="M437">
            <v>0</v>
          </cell>
          <cell r="O437">
            <v>559</v>
          </cell>
          <cell r="P437">
            <v>0</v>
          </cell>
          <cell r="R437">
            <v>1677</v>
          </cell>
          <cell r="S437">
            <v>53</v>
          </cell>
          <cell r="U437">
            <v>3478</v>
          </cell>
          <cell r="V437">
            <v>53</v>
          </cell>
        </row>
        <row r="438">
          <cell r="D438" t="str">
            <v>Contra Costa County - Unincorporated 2014</v>
          </cell>
        </row>
        <row r="439">
          <cell r="D439" t="str">
            <v>Contra Costa County - Unincorporated 2015</v>
          </cell>
          <cell r="E439">
            <v>374</v>
          </cell>
          <cell r="F439">
            <v>0</v>
          </cell>
          <cell r="G439">
            <v>0</v>
          </cell>
          <cell r="H439">
            <v>0</v>
          </cell>
          <cell r="J439">
            <v>218</v>
          </cell>
          <cell r="K439">
            <v>8</v>
          </cell>
          <cell r="L439">
            <v>0</v>
          </cell>
          <cell r="M439">
            <v>8</v>
          </cell>
          <cell r="O439">
            <v>243</v>
          </cell>
          <cell r="P439">
            <v>65</v>
          </cell>
          <cell r="R439">
            <v>532</v>
          </cell>
          <cell r="S439">
            <v>276</v>
          </cell>
          <cell r="U439">
            <v>1367</v>
          </cell>
          <cell r="V439">
            <v>349</v>
          </cell>
        </row>
        <row r="440">
          <cell r="D440" t="str">
            <v>Contra Costa County - Unincorporated 2016</v>
          </cell>
          <cell r="E440">
            <v>374</v>
          </cell>
          <cell r="F440">
            <v>0</v>
          </cell>
          <cell r="G440">
            <v>0</v>
          </cell>
          <cell r="H440">
            <v>0</v>
          </cell>
          <cell r="J440">
            <v>218</v>
          </cell>
          <cell r="K440">
            <v>0</v>
          </cell>
          <cell r="L440">
            <v>0</v>
          </cell>
          <cell r="M440">
            <v>0</v>
          </cell>
          <cell r="O440">
            <v>243</v>
          </cell>
          <cell r="P440">
            <v>28</v>
          </cell>
          <cell r="R440">
            <v>532</v>
          </cell>
          <cell r="S440">
            <v>201</v>
          </cell>
          <cell r="U440">
            <v>1367</v>
          </cell>
          <cell r="V440">
            <v>229</v>
          </cell>
        </row>
        <row r="441">
          <cell r="D441" t="str">
            <v>Contra Costa County - Unincorporated 2017</v>
          </cell>
          <cell r="E441">
            <v>374</v>
          </cell>
          <cell r="F441">
            <v>0</v>
          </cell>
          <cell r="G441">
            <v>0</v>
          </cell>
          <cell r="H441">
            <v>0</v>
          </cell>
          <cell r="J441">
            <v>218</v>
          </cell>
          <cell r="K441">
            <v>3</v>
          </cell>
          <cell r="L441">
            <v>3</v>
          </cell>
          <cell r="M441">
            <v>0</v>
          </cell>
          <cell r="O441">
            <v>243</v>
          </cell>
          <cell r="P441">
            <v>31</v>
          </cell>
          <cell r="R441">
            <v>532</v>
          </cell>
          <cell r="S441">
            <v>244</v>
          </cell>
          <cell r="U441">
            <v>1367</v>
          </cell>
          <cell r="V441">
            <v>278</v>
          </cell>
        </row>
        <row r="442">
          <cell r="D442" t="str">
            <v>Corcoran 2014</v>
          </cell>
          <cell r="E442">
            <v>0</v>
          </cell>
          <cell r="F442">
            <v>0</v>
          </cell>
          <cell r="G442">
            <v>0</v>
          </cell>
          <cell r="H442">
            <v>0</v>
          </cell>
          <cell r="I442">
            <v>0</v>
          </cell>
          <cell r="J442">
            <v>0</v>
          </cell>
          <cell r="K442">
            <v>0</v>
          </cell>
          <cell r="L442">
            <v>0</v>
          </cell>
          <cell r="M442">
            <v>0</v>
          </cell>
          <cell r="N442">
            <v>0</v>
          </cell>
          <cell r="O442">
            <v>0</v>
          </cell>
          <cell r="P442">
            <v>0</v>
          </cell>
          <cell r="Q442">
            <v>0</v>
          </cell>
          <cell r="R442">
            <v>0</v>
          </cell>
          <cell r="S442">
            <v>0</v>
          </cell>
          <cell r="T442">
            <v>0</v>
          </cell>
          <cell r="U442">
            <v>0</v>
          </cell>
          <cell r="V442">
            <v>0</v>
          </cell>
        </row>
        <row r="443">
          <cell r="D443" t="str">
            <v>Corcoran 2015</v>
          </cell>
        </row>
        <row r="444">
          <cell r="D444" t="str">
            <v>Corcoran 2016</v>
          </cell>
        </row>
        <row r="445">
          <cell r="D445" t="str">
            <v>Corcoran 2017</v>
          </cell>
        </row>
        <row r="446">
          <cell r="D446" t="str">
            <v>Corning 2014</v>
          </cell>
          <cell r="E446">
            <v>0</v>
          </cell>
          <cell r="F446">
            <v>0</v>
          </cell>
          <cell r="G446">
            <v>0</v>
          </cell>
          <cell r="H446">
            <v>0</v>
          </cell>
          <cell r="I446">
            <v>0</v>
          </cell>
          <cell r="J446">
            <v>0</v>
          </cell>
          <cell r="K446">
            <v>0</v>
          </cell>
          <cell r="L446">
            <v>0</v>
          </cell>
          <cell r="M446">
            <v>0</v>
          </cell>
          <cell r="N446">
            <v>0</v>
          </cell>
          <cell r="O446">
            <v>0</v>
          </cell>
          <cell r="P446">
            <v>0</v>
          </cell>
          <cell r="Q446">
            <v>0</v>
          </cell>
          <cell r="R446">
            <v>0</v>
          </cell>
          <cell r="S446">
            <v>0</v>
          </cell>
          <cell r="T446">
            <v>0</v>
          </cell>
          <cell r="U446">
            <v>0</v>
          </cell>
          <cell r="V446">
            <v>0</v>
          </cell>
        </row>
        <row r="447">
          <cell r="D447" t="str">
            <v>Corning 2015</v>
          </cell>
        </row>
        <row r="448">
          <cell r="D448" t="str">
            <v>Corning 2016</v>
          </cell>
        </row>
        <row r="449">
          <cell r="D449" t="str">
            <v>Corning 2017</v>
          </cell>
        </row>
        <row r="450">
          <cell r="D450" t="str">
            <v>Corona 2013</v>
          </cell>
        </row>
        <row r="451">
          <cell r="D451" t="str">
            <v>Corona 2014</v>
          </cell>
          <cell r="E451">
            <v>192</v>
          </cell>
          <cell r="F451">
            <v>53</v>
          </cell>
          <cell r="G451">
            <v>53</v>
          </cell>
          <cell r="H451">
            <v>0</v>
          </cell>
          <cell r="J451">
            <v>128</v>
          </cell>
          <cell r="K451">
            <v>18</v>
          </cell>
          <cell r="L451">
            <v>18</v>
          </cell>
          <cell r="M451">
            <v>0</v>
          </cell>
          <cell r="O451">
            <v>142</v>
          </cell>
          <cell r="P451">
            <v>3</v>
          </cell>
          <cell r="R451">
            <v>308</v>
          </cell>
          <cell r="S451">
            <v>622</v>
          </cell>
          <cell r="U451">
            <v>770</v>
          </cell>
          <cell r="V451">
            <v>696</v>
          </cell>
        </row>
        <row r="452">
          <cell r="D452" t="str">
            <v>Corona 2015</v>
          </cell>
          <cell r="E452">
            <v>192</v>
          </cell>
          <cell r="F452">
            <v>0</v>
          </cell>
          <cell r="G452">
            <v>0</v>
          </cell>
          <cell r="H452">
            <v>0</v>
          </cell>
          <cell r="J452">
            <v>128</v>
          </cell>
          <cell r="K452">
            <v>0</v>
          </cell>
          <cell r="L452">
            <v>0</v>
          </cell>
          <cell r="M452">
            <v>0</v>
          </cell>
          <cell r="O452">
            <v>142</v>
          </cell>
          <cell r="P452">
            <v>2</v>
          </cell>
          <cell r="R452">
            <v>308</v>
          </cell>
          <cell r="S452">
            <v>559</v>
          </cell>
          <cell r="U452">
            <v>770</v>
          </cell>
          <cell r="V452">
            <v>561</v>
          </cell>
        </row>
        <row r="453">
          <cell r="D453" t="str">
            <v>Corona 2016</v>
          </cell>
          <cell r="E453">
            <v>192</v>
          </cell>
          <cell r="F453">
            <v>0</v>
          </cell>
          <cell r="G453">
            <v>0</v>
          </cell>
          <cell r="H453">
            <v>0</v>
          </cell>
          <cell r="J453">
            <v>128</v>
          </cell>
          <cell r="K453">
            <v>0</v>
          </cell>
          <cell r="L453">
            <v>0</v>
          </cell>
          <cell r="M453">
            <v>0</v>
          </cell>
          <cell r="O453">
            <v>142</v>
          </cell>
          <cell r="P453">
            <v>57</v>
          </cell>
          <cell r="R453">
            <v>308</v>
          </cell>
          <cell r="S453">
            <v>8</v>
          </cell>
          <cell r="U453">
            <v>770</v>
          </cell>
          <cell r="V453">
            <v>65</v>
          </cell>
        </row>
        <row r="454">
          <cell r="D454" t="str">
            <v>Corona 2017</v>
          </cell>
          <cell r="E454">
            <v>192</v>
          </cell>
          <cell r="F454">
            <v>0</v>
          </cell>
          <cell r="G454">
            <v>0</v>
          </cell>
          <cell r="H454">
            <v>0</v>
          </cell>
          <cell r="J454">
            <v>128</v>
          </cell>
          <cell r="K454">
            <v>0</v>
          </cell>
          <cell r="L454">
            <v>0</v>
          </cell>
          <cell r="M454">
            <v>0</v>
          </cell>
          <cell r="O454">
            <v>142</v>
          </cell>
          <cell r="P454">
            <v>4</v>
          </cell>
          <cell r="R454">
            <v>308</v>
          </cell>
          <cell r="S454">
            <v>207</v>
          </cell>
          <cell r="U454">
            <v>770</v>
          </cell>
          <cell r="V454">
            <v>211</v>
          </cell>
        </row>
        <row r="455">
          <cell r="D455" t="str">
            <v>Coronado 2013</v>
          </cell>
          <cell r="E455">
            <v>13</v>
          </cell>
          <cell r="F455">
            <v>0</v>
          </cell>
          <cell r="G455">
            <v>0</v>
          </cell>
          <cell r="H455">
            <v>0</v>
          </cell>
          <cell r="J455">
            <v>9</v>
          </cell>
          <cell r="K455">
            <v>0</v>
          </cell>
          <cell r="L455">
            <v>0</v>
          </cell>
          <cell r="M455">
            <v>0</v>
          </cell>
          <cell r="O455">
            <v>9</v>
          </cell>
          <cell r="P455">
            <v>0</v>
          </cell>
          <cell r="R455">
            <v>19</v>
          </cell>
          <cell r="S455">
            <v>113</v>
          </cell>
          <cell r="U455">
            <v>50</v>
          </cell>
          <cell r="V455">
            <v>113</v>
          </cell>
        </row>
        <row r="456">
          <cell r="D456" t="str">
            <v>Coronado 2014</v>
          </cell>
          <cell r="E456">
            <v>13</v>
          </cell>
          <cell r="F456">
            <v>0</v>
          </cell>
          <cell r="G456">
            <v>0</v>
          </cell>
          <cell r="H456">
            <v>0</v>
          </cell>
          <cell r="J456">
            <v>9</v>
          </cell>
          <cell r="K456">
            <v>0</v>
          </cell>
          <cell r="L456">
            <v>0</v>
          </cell>
          <cell r="M456">
            <v>0</v>
          </cell>
          <cell r="O456">
            <v>9</v>
          </cell>
          <cell r="P456">
            <v>0</v>
          </cell>
          <cell r="R456">
            <v>19</v>
          </cell>
          <cell r="S456">
            <v>37</v>
          </cell>
          <cell r="U456">
            <v>50</v>
          </cell>
          <cell r="V456">
            <v>37</v>
          </cell>
        </row>
        <row r="457">
          <cell r="D457" t="str">
            <v>Coronado 2015</v>
          </cell>
          <cell r="E457">
            <v>13</v>
          </cell>
          <cell r="F457">
            <v>0</v>
          </cell>
          <cell r="G457">
            <v>0</v>
          </cell>
          <cell r="H457">
            <v>0</v>
          </cell>
          <cell r="J457">
            <v>9</v>
          </cell>
          <cell r="K457">
            <v>0</v>
          </cell>
          <cell r="L457">
            <v>0</v>
          </cell>
          <cell r="M457">
            <v>0</v>
          </cell>
          <cell r="O457">
            <v>9</v>
          </cell>
          <cell r="P457">
            <v>0</v>
          </cell>
          <cell r="R457">
            <v>19</v>
          </cell>
          <cell r="S457">
            <v>53</v>
          </cell>
          <cell r="U457">
            <v>50</v>
          </cell>
          <cell r="V457">
            <v>53</v>
          </cell>
        </row>
        <row r="458">
          <cell r="D458" t="str">
            <v>Coronado 2016</v>
          </cell>
          <cell r="E458">
            <v>13</v>
          </cell>
          <cell r="F458">
            <v>0</v>
          </cell>
          <cell r="G458">
            <v>0</v>
          </cell>
          <cell r="H458">
            <v>0</v>
          </cell>
          <cell r="J458">
            <v>9</v>
          </cell>
          <cell r="K458">
            <v>0</v>
          </cell>
          <cell r="L458">
            <v>0</v>
          </cell>
          <cell r="M458">
            <v>0</v>
          </cell>
          <cell r="O458">
            <v>9</v>
          </cell>
          <cell r="P458">
            <v>0</v>
          </cell>
          <cell r="R458">
            <v>19</v>
          </cell>
          <cell r="S458">
            <v>63</v>
          </cell>
          <cell r="U458">
            <v>50</v>
          </cell>
          <cell r="V458">
            <v>63</v>
          </cell>
        </row>
        <row r="459">
          <cell r="D459" t="str">
            <v>Coronado 2017</v>
          </cell>
          <cell r="E459">
            <v>13</v>
          </cell>
          <cell r="F459">
            <v>0</v>
          </cell>
          <cell r="G459">
            <v>0</v>
          </cell>
          <cell r="H459">
            <v>0</v>
          </cell>
          <cell r="J459">
            <v>9</v>
          </cell>
          <cell r="K459">
            <v>0</v>
          </cell>
          <cell r="L459">
            <v>0</v>
          </cell>
          <cell r="M459">
            <v>0</v>
          </cell>
          <cell r="O459">
            <v>9</v>
          </cell>
          <cell r="P459">
            <v>0</v>
          </cell>
          <cell r="R459">
            <v>19</v>
          </cell>
          <cell r="S459">
            <v>36</v>
          </cell>
          <cell r="U459">
            <v>50</v>
          </cell>
          <cell r="V459">
            <v>36</v>
          </cell>
        </row>
        <row r="460">
          <cell r="D460" t="str">
            <v>Corte Madera 2014</v>
          </cell>
        </row>
        <row r="461">
          <cell r="D461" t="str">
            <v>Corte Madera 2015</v>
          </cell>
          <cell r="E461">
            <v>22</v>
          </cell>
          <cell r="F461">
            <v>5</v>
          </cell>
          <cell r="G461">
            <v>5</v>
          </cell>
          <cell r="H461">
            <v>0</v>
          </cell>
          <cell r="J461">
            <v>13</v>
          </cell>
          <cell r="K461">
            <v>12</v>
          </cell>
          <cell r="L461">
            <v>12</v>
          </cell>
          <cell r="M461">
            <v>0</v>
          </cell>
          <cell r="O461">
            <v>13</v>
          </cell>
          <cell r="P461">
            <v>2</v>
          </cell>
          <cell r="R461">
            <v>24</v>
          </cell>
          <cell r="S461">
            <v>164</v>
          </cell>
          <cell r="U461">
            <v>72</v>
          </cell>
          <cell r="V461">
            <v>183</v>
          </cell>
        </row>
        <row r="462">
          <cell r="D462" t="str">
            <v>Corte Madera 2016</v>
          </cell>
          <cell r="E462">
            <v>22</v>
          </cell>
          <cell r="F462">
            <v>2</v>
          </cell>
          <cell r="G462">
            <v>2</v>
          </cell>
          <cell r="H462">
            <v>0</v>
          </cell>
          <cell r="J462">
            <v>13</v>
          </cell>
          <cell r="K462">
            <v>1</v>
          </cell>
          <cell r="L462">
            <v>1</v>
          </cell>
          <cell r="M462">
            <v>0</v>
          </cell>
          <cell r="O462">
            <v>13</v>
          </cell>
          <cell r="P462">
            <v>1</v>
          </cell>
          <cell r="R462">
            <v>24</v>
          </cell>
          <cell r="S462">
            <v>13</v>
          </cell>
          <cell r="U462">
            <v>72</v>
          </cell>
          <cell r="V462">
            <v>17</v>
          </cell>
        </row>
        <row r="463">
          <cell r="D463" t="str">
            <v>Corte Madera 2017</v>
          </cell>
          <cell r="E463">
            <v>22</v>
          </cell>
          <cell r="F463">
            <v>0</v>
          </cell>
          <cell r="G463">
            <v>0</v>
          </cell>
          <cell r="H463">
            <v>0</v>
          </cell>
          <cell r="J463">
            <v>13</v>
          </cell>
          <cell r="K463">
            <v>0</v>
          </cell>
          <cell r="L463">
            <v>0</v>
          </cell>
          <cell r="M463">
            <v>0</v>
          </cell>
          <cell r="O463">
            <v>13</v>
          </cell>
          <cell r="P463">
            <v>2</v>
          </cell>
          <cell r="R463">
            <v>24</v>
          </cell>
          <cell r="S463">
            <v>2</v>
          </cell>
          <cell r="U463">
            <v>72</v>
          </cell>
          <cell r="V463">
            <v>4</v>
          </cell>
        </row>
        <row r="464">
          <cell r="D464" t="str">
            <v>Costa Mesa 2013</v>
          </cell>
        </row>
        <row r="465">
          <cell r="D465" t="str">
            <v>Costa Mesa 2014</v>
          </cell>
          <cell r="E465">
            <v>1</v>
          </cell>
          <cell r="F465">
            <v>0</v>
          </cell>
          <cell r="G465">
            <v>0</v>
          </cell>
          <cell r="H465">
            <v>0</v>
          </cell>
          <cell r="J465">
            <v>1</v>
          </cell>
          <cell r="K465">
            <v>0</v>
          </cell>
          <cell r="L465">
            <v>0</v>
          </cell>
          <cell r="M465">
            <v>0</v>
          </cell>
          <cell r="O465">
            <v>0</v>
          </cell>
          <cell r="P465">
            <v>50</v>
          </cell>
          <cell r="R465">
            <v>0</v>
          </cell>
          <cell r="S465">
            <v>50</v>
          </cell>
          <cell r="U465">
            <v>2</v>
          </cell>
          <cell r="V465">
            <v>100</v>
          </cell>
        </row>
        <row r="466">
          <cell r="D466" t="str">
            <v>Costa Mesa 2015</v>
          </cell>
          <cell r="E466">
            <v>1</v>
          </cell>
          <cell r="F466">
            <v>0</v>
          </cell>
          <cell r="G466">
            <v>0</v>
          </cell>
          <cell r="H466">
            <v>0</v>
          </cell>
          <cell r="J466">
            <v>1</v>
          </cell>
          <cell r="K466">
            <v>0</v>
          </cell>
          <cell r="L466">
            <v>0</v>
          </cell>
          <cell r="M466">
            <v>0</v>
          </cell>
          <cell r="O466">
            <v>0</v>
          </cell>
          <cell r="P466">
            <v>0</v>
          </cell>
          <cell r="R466">
            <v>0</v>
          </cell>
          <cell r="S466">
            <v>93</v>
          </cell>
          <cell r="U466">
            <v>2</v>
          </cell>
          <cell r="V466">
            <v>93</v>
          </cell>
        </row>
        <row r="467">
          <cell r="D467" t="str">
            <v>Costa Mesa 2016</v>
          </cell>
          <cell r="E467">
            <v>1</v>
          </cell>
          <cell r="F467">
            <v>0</v>
          </cell>
          <cell r="G467">
            <v>0</v>
          </cell>
          <cell r="H467">
            <v>0</v>
          </cell>
          <cell r="J467">
            <v>1</v>
          </cell>
          <cell r="K467">
            <v>0</v>
          </cell>
          <cell r="L467">
            <v>0</v>
          </cell>
          <cell r="M467">
            <v>0</v>
          </cell>
          <cell r="O467">
            <v>0</v>
          </cell>
          <cell r="P467">
            <v>0</v>
          </cell>
          <cell r="R467">
            <v>0</v>
          </cell>
          <cell r="S467">
            <v>115</v>
          </cell>
          <cell r="U467">
            <v>2</v>
          </cell>
          <cell r="V467">
            <v>115</v>
          </cell>
        </row>
        <row r="468">
          <cell r="D468" t="str">
            <v>Costa Mesa 2017</v>
          </cell>
          <cell r="E468">
            <v>1</v>
          </cell>
          <cell r="F468">
            <v>0</v>
          </cell>
          <cell r="G468">
            <v>0</v>
          </cell>
          <cell r="H468">
            <v>0</v>
          </cell>
          <cell r="J468">
            <v>1</v>
          </cell>
          <cell r="K468">
            <v>0</v>
          </cell>
          <cell r="L468">
            <v>0</v>
          </cell>
          <cell r="M468">
            <v>0</v>
          </cell>
          <cell r="O468">
            <v>0</v>
          </cell>
          <cell r="P468">
            <v>0</v>
          </cell>
          <cell r="R468">
            <v>0</v>
          </cell>
          <cell r="S468">
            <v>260</v>
          </cell>
          <cell r="U468">
            <v>2</v>
          </cell>
          <cell r="V468">
            <v>260</v>
          </cell>
        </row>
        <row r="469">
          <cell r="D469" t="str">
            <v>Cotati 2014</v>
          </cell>
        </row>
        <row r="470">
          <cell r="D470" t="str">
            <v>Cotati 2015</v>
          </cell>
        </row>
        <row r="471">
          <cell r="D471" t="str">
            <v>Cotati 2016</v>
          </cell>
          <cell r="E471">
            <v>35</v>
          </cell>
          <cell r="F471">
            <v>1</v>
          </cell>
          <cell r="G471">
            <v>1</v>
          </cell>
          <cell r="H471">
            <v>0</v>
          </cell>
          <cell r="J471">
            <v>18</v>
          </cell>
          <cell r="K471">
            <v>3</v>
          </cell>
          <cell r="L471">
            <v>3</v>
          </cell>
          <cell r="M471">
            <v>0</v>
          </cell>
          <cell r="O471">
            <v>18</v>
          </cell>
          <cell r="P471">
            <v>0</v>
          </cell>
          <cell r="R471">
            <v>66</v>
          </cell>
          <cell r="S471">
            <v>16</v>
          </cell>
          <cell r="U471">
            <v>137</v>
          </cell>
          <cell r="V471">
            <v>20</v>
          </cell>
        </row>
        <row r="472">
          <cell r="D472" t="str">
            <v>Cotati 2017</v>
          </cell>
          <cell r="E472">
            <v>35</v>
          </cell>
          <cell r="F472">
            <v>3</v>
          </cell>
          <cell r="G472">
            <v>3</v>
          </cell>
          <cell r="H472">
            <v>0</v>
          </cell>
          <cell r="J472">
            <v>18</v>
          </cell>
          <cell r="K472">
            <v>10</v>
          </cell>
          <cell r="L472">
            <v>0</v>
          </cell>
          <cell r="M472">
            <v>10</v>
          </cell>
          <cell r="O472">
            <v>18</v>
          </cell>
          <cell r="P472">
            <v>11</v>
          </cell>
          <cell r="R472">
            <v>66</v>
          </cell>
          <cell r="S472">
            <v>22</v>
          </cell>
          <cell r="U472">
            <v>137</v>
          </cell>
          <cell r="V472">
            <v>46</v>
          </cell>
        </row>
        <row r="473">
          <cell r="D473" t="str">
            <v>Covina 2013</v>
          </cell>
        </row>
        <row r="474">
          <cell r="D474" t="str">
            <v>Covina 2014</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row>
        <row r="475">
          <cell r="D475" t="str">
            <v>Covina 2015</v>
          </cell>
        </row>
        <row r="476">
          <cell r="D476" t="str">
            <v>Covina 2016</v>
          </cell>
        </row>
        <row r="477">
          <cell r="D477" t="str">
            <v>Covina 2017</v>
          </cell>
        </row>
        <row r="478">
          <cell r="D478" t="str">
            <v>Crescent City 2014</v>
          </cell>
          <cell r="E478">
            <v>0</v>
          </cell>
          <cell r="F478">
            <v>0</v>
          </cell>
          <cell r="G478">
            <v>0</v>
          </cell>
          <cell r="H478">
            <v>0</v>
          </cell>
          <cell r="I478">
            <v>0</v>
          </cell>
          <cell r="J478">
            <v>0</v>
          </cell>
          <cell r="K478">
            <v>0</v>
          </cell>
          <cell r="L478">
            <v>0</v>
          </cell>
          <cell r="M478">
            <v>0</v>
          </cell>
          <cell r="N478">
            <v>0</v>
          </cell>
          <cell r="O478">
            <v>0</v>
          </cell>
          <cell r="P478">
            <v>0</v>
          </cell>
          <cell r="Q478">
            <v>0</v>
          </cell>
          <cell r="R478">
            <v>0</v>
          </cell>
          <cell r="S478">
            <v>0</v>
          </cell>
          <cell r="T478">
            <v>0</v>
          </cell>
          <cell r="U478">
            <v>0</v>
          </cell>
          <cell r="V478">
            <v>0</v>
          </cell>
        </row>
        <row r="479">
          <cell r="D479" t="str">
            <v>Crescent City 2015</v>
          </cell>
        </row>
        <row r="480">
          <cell r="D480" t="str">
            <v>Crescent City 2016</v>
          </cell>
        </row>
        <row r="481">
          <cell r="D481" t="str">
            <v>Crescent City 2017</v>
          </cell>
        </row>
        <row r="482">
          <cell r="D482" t="str">
            <v>Cudahy 2013</v>
          </cell>
        </row>
        <row r="483">
          <cell r="D483" t="str">
            <v>Cudahy 2014</v>
          </cell>
          <cell r="E483">
            <v>94</v>
          </cell>
          <cell r="F483">
            <v>0</v>
          </cell>
          <cell r="G483">
            <v>0</v>
          </cell>
          <cell r="H483">
            <v>0</v>
          </cell>
          <cell r="J483">
            <v>60</v>
          </cell>
          <cell r="K483">
            <v>0</v>
          </cell>
          <cell r="L483">
            <v>0</v>
          </cell>
          <cell r="M483">
            <v>0</v>
          </cell>
          <cell r="O483">
            <v>67</v>
          </cell>
          <cell r="P483">
            <v>0</v>
          </cell>
          <cell r="R483">
            <v>180</v>
          </cell>
          <cell r="S483">
            <v>0</v>
          </cell>
          <cell r="U483">
            <v>401</v>
          </cell>
          <cell r="V483">
            <v>0</v>
          </cell>
        </row>
        <row r="484">
          <cell r="D484" t="str">
            <v>Cudahy 2015</v>
          </cell>
        </row>
        <row r="485">
          <cell r="D485" t="str">
            <v>Cudahy 2016</v>
          </cell>
          <cell r="E485">
            <v>94</v>
          </cell>
          <cell r="F485">
            <v>0</v>
          </cell>
          <cell r="G485">
            <v>0</v>
          </cell>
          <cell r="H485">
            <v>0</v>
          </cell>
          <cell r="J485">
            <v>60</v>
          </cell>
          <cell r="K485">
            <v>0</v>
          </cell>
          <cell r="L485">
            <v>0</v>
          </cell>
          <cell r="M485">
            <v>0</v>
          </cell>
          <cell r="O485">
            <v>67</v>
          </cell>
          <cell r="P485">
            <v>0</v>
          </cell>
          <cell r="R485">
            <v>180</v>
          </cell>
          <cell r="S485">
            <v>0</v>
          </cell>
          <cell r="U485">
            <v>401</v>
          </cell>
          <cell r="V485">
            <v>0</v>
          </cell>
        </row>
        <row r="486">
          <cell r="D486" t="str">
            <v>Cudahy 2017</v>
          </cell>
        </row>
        <row r="487">
          <cell r="D487" t="str">
            <v>Culver City 2013</v>
          </cell>
        </row>
        <row r="488">
          <cell r="D488" t="str">
            <v>Culver City 2014</v>
          </cell>
        </row>
        <row r="489">
          <cell r="D489" t="str">
            <v>Culver City 2015</v>
          </cell>
        </row>
        <row r="490">
          <cell r="D490" t="str">
            <v>Culver City 2016</v>
          </cell>
        </row>
        <row r="491">
          <cell r="D491" t="str">
            <v>Culver City 2017</v>
          </cell>
          <cell r="E491">
            <v>48</v>
          </cell>
          <cell r="F491">
            <v>6</v>
          </cell>
          <cell r="G491">
            <v>6</v>
          </cell>
          <cell r="H491">
            <v>0</v>
          </cell>
          <cell r="J491">
            <v>29</v>
          </cell>
          <cell r="K491">
            <v>0</v>
          </cell>
          <cell r="L491">
            <v>0</v>
          </cell>
          <cell r="M491">
            <v>0</v>
          </cell>
          <cell r="O491">
            <v>31</v>
          </cell>
          <cell r="P491">
            <v>0</v>
          </cell>
          <cell r="R491">
            <v>77</v>
          </cell>
          <cell r="S491">
            <v>83</v>
          </cell>
          <cell r="U491">
            <v>185</v>
          </cell>
          <cell r="V491">
            <v>89</v>
          </cell>
        </row>
        <row r="492">
          <cell r="D492" t="str">
            <v>Cupertino 2014</v>
          </cell>
        </row>
        <row r="493">
          <cell r="D493" t="str">
            <v>Cupertino 2015</v>
          </cell>
          <cell r="E493">
            <v>356</v>
          </cell>
          <cell r="F493">
            <v>0</v>
          </cell>
          <cell r="G493">
            <v>0</v>
          </cell>
          <cell r="H493">
            <v>0</v>
          </cell>
          <cell r="J493">
            <v>207</v>
          </cell>
          <cell r="K493">
            <v>0</v>
          </cell>
          <cell r="L493">
            <v>0</v>
          </cell>
          <cell r="M493">
            <v>0</v>
          </cell>
          <cell r="O493">
            <v>231</v>
          </cell>
          <cell r="P493">
            <v>12</v>
          </cell>
          <cell r="R493">
            <v>270</v>
          </cell>
          <cell r="S493">
            <v>164</v>
          </cell>
          <cell r="U493">
            <v>1064</v>
          </cell>
          <cell r="V493">
            <v>176</v>
          </cell>
        </row>
        <row r="494">
          <cell r="D494" t="str">
            <v>Cupertino 2016</v>
          </cell>
          <cell r="E494">
            <v>356</v>
          </cell>
          <cell r="F494">
            <v>0</v>
          </cell>
          <cell r="G494">
            <v>0</v>
          </cell>
          <cell r="H494">
            <v>0</v>
          </cell>
          <cell r="J494">
            <v>207</v>
          </cell>
          <cell r="K494">
            <v>0</v>
          </cell>
          <cell r="L494">
            <v>0</v>
          </cell>
          <cell r="M494">
            <v>0</v>
          </cell>
          <cell r="O494">
            <v>231</v>
          </cell>
          <cell r="P494">
            <v>17</v>
          </cell>
          <cell r="R494">
            <v>270</v>
          </cell>
          <cell r="S494">
            <v>8</v>
          </cell>
          <cell r="U494">
            <v>1064</v>
          </cell>
          <cell r="V494">
            <v>25</v>
          </cell>
        </row>
        <row r="495">
          <cell r="D495" t="str">
            <v>Cupertino 2017</v>
          </cell>
          <cell r="E495">
            <v>356</v>
          </cell>
          <cell r="F495">
            <v>0</v>
          </cell>
          <cell r="G495">
            <v>0</v>
          </cell>
          <cell r="H495">
            <v>0</v>
          </cell>
          <cell r="J495">
            <v>207</v>
          </cell>
          <cell r="K495">
            <v>0</v>
          </cell>
          <cell r="L495">
            <v>0</v>
          </cell>
          <cell r="M495">
            <v>0</v>
          </cell>
          <cell r="O495">
            <v>231</v>
          </cell>
          <cell r="P495">
            <v>12</v>
          </cell>
          <cell r="R495">
            <v>270</v>
          </cell>
          <cell r="S495">
            <v>16</v>
          </cell>
          <cell r="U495">
            <v>1064</v>
          </cell>
          <cell r="V495">
            <v>28</v>
          </cell>
        </row>
        <row r="496">
          <cell r="D496" t="str">
            <v>Cypress 2013</v>
          </cell>
        </row>
        <row r="497">
          <cell r="D497" t="str">
            <v>Cypress 2014</v>
          </cell>
          <cell r="E497">
            <v>71</v>
          </cell>
          <cell r="F497">
            <v>0</v>
          </cell>
          <cell r="G497">
            <v>0</v>
          </cell>
          <cell r="H497">
            <v>0</v>
          </cell>
          <cell r="J497">
            <v>50</v>
          </cell>
          <cell r="K497">
            <v>0</v>
          </cell>
          <cell r="L497">
            <v>0</v>
          </cell>
          <cell r="M497">
            <v>0</v>
          </cell>
          <cell r="O497">
            <v>56</v>
          </cell>
          <cell r="P497">
            <v>0</v>
          </cell>
          <cell r="R497">
            <v>131</v>
          </cell>
          <cell r="S497">
            <v>39</v>
          </cell>
          <cell r="U497">
            <v>308</v>
          </cell>
          <cell r="V497">
            <v>39</v>
          </cell>
        </row>
        <row r="498">
          <cell r="D498" t="str">
            <v>Cypress 2015</v>
          </cell>
          <cell r="E498">
            <v>71</v>
          </cell>
          <cell r="F498">
            <v>5</v>
          </cell>
          <cell r="G498">
            <v>5</v>
          </cell>
          <cell r="H498">
            <v>0</v>
          </cell>
          <cell r="J498">
            <v>50</v>
          </cell>
          <cell r="K498">
            <v>3</v>
          </cell>
          <cell r="L498">
            <v>3</v>
          </cell>
          <cell r="M498">
            <v>0</v>
          </cell>
          <cell r="O498">
            <v>56</v>
          </cell>
          <cell r="P498">
            <v>2</v>
          </cell>
          <cell r="R498">
            <v>131</v>
          </cell>
          <cell r="S498">
            <v>5</v>
          </cell>
          <cell r="U498">
            <v>308</v>
          </cell>
          <cell r="V498">
            <v>15</v>
          </cell>
        </row>
        <row r="499">
          <cell r="D499" t="str">
            <v>Cypress 2016</v>
          </cell>
          <cell r="E499">
            <v>71</v>
          </cell>
          <cell r="F499">
            <v>0</v>
          </cell>
          <cell r="G499">
            <v>0</v>
          </cell>
          <cell r="H499">
            <v>0</v>
          </cell>
          <cell r="J499">
            <v>50</v>
          </cell>
          <cell r="K499">
            <v>3</v>
          </cell>
          <cell r="L499">
            <v>3</v>
          </cell>
          <cell r="M499">
            <v>0</v>
          </cell>
          <cell r="O499">
            <v>56</v>
          </cell>
          <cell r="P499">
            <v>4</v>
          </cell>
          <cell r="R499">
            <v>131</v>
          </cell>
          <cell r="S499">
            <v>132</v>
          </cell>
          <cell r="U499">
            <v>308</v>
          </cell>
          <cell r="V499">
            <v>139</v>
          </cell>
        </row>
        <row r="500">
          <cell r="D500" t="str">
            <v>Cypress 2017</v>
          </cell>
          <cell r="E500">
            <v>71</v>
          </cell>
          <cell r="F500">
            <v>4</v>
          </cell>
          <cell r="G500">
            <v>4</v>
          </cell>
          <cell r="H500">
            <v>0</v>
          </cell>
          <cell r="J500">
            <v>50</v>
          </cell>
          <cell r="K500">
            <v>2</v>
          </cell>
          <cell r="L500">
            <v>2</v>
          </cell>
          <cell r="M500">
            <v>0</v>
          </cell>
          <cell r="O500">
            <v>56</v>
          </cell>
          <cell r="P500">
            <v>0</v>
          </cell>
          <cell r="R500">
            <v>131</v>
          </cell>
          <cell r="S500">
            <v>144</v>
          </cell>
          <cell r="U500">
            <v>308</v>
          </cell>
          <cell r="V500">
            <v>150</v>
          </cell>
        </row>
        <row r="501">
          <cell r="D501" t="str">
            <v>Daly City 2014</v>
          </cell>
          <cell r="E501">
            <v>400</v>
          </cell>
          <cell r="F501">
            <v>0</v>
          </cell>
          <cell r="G501">
            <v>0</v>
          </cell>
          <cell r="H501">
            <v>0</v>
          </cell>
          <cell r="J501">
            <v>188</v>
          </cell>
          <cell r="K501">
            <v>0</v>
          </cell>
          <cell r="L501">
            <v>0</v>
          </cell>
          <cell r="M501">
            <v>0</v>
          </cell>
          <cell r="O501">
            <v>221</v>
          </cell>
          <cell r="P501">
            <v>10</v>
          </cell>
          <cell r="R501">
            <v>541</v>
          </cell>
          <cell r="S501">
            <v>10</v>
          </cell>
          <cell r="U501">
            <v>1350</v>
          </cell>
          <cell r="V501">
            <v>20</v>
          </cell>
        </row>
        <row r="502">
          <cell r="D502" t="str">
            <v>Daly City 2015</v>
          </cell>
          <cell r="E502">
            <v>400</v>
          </cell>
          <cell r="F502">
            <v>38</v>
          </cell>
          <cell r="G502">
            <v>38</v>
          </cell>
          <cell r="H502">
            <v>0</v>
          </cell>
          <cell r="J502">
            <v>188</v>
          </cell>
          <cell r="K502">
            <v>15</v>
          </cell>
          <cell r="L502">
            <v>15</v>
          </cell>
          <cell r="M502">
            <v>0</v>
          </cell>
          <cell r="O502">
            <v>221</v>
          </cell>
          <cell r="P502">
            <v>14</v>
          </cell>
          <cell r="R502">
            <v>541</v>
          </cell>
          <cell r="S502">
            <v>89</v>
          </cell>
          <cell r="U502">
            <v>1350</v>
          </cell>
          <cell r="V502">
            <v>156</v>
          </cell>
        </row>
        <row r="503">
          <cell r="D503" t="str">
            <v>Daly City 2016</v>
          </cell>
          <cell r="E503">
            <v>400</v>
          </cell>
          <cell r="F503">
            <v>0</v>
          </cell>
          <cell r="G503">
            <v>0</v>
          </cell>
          <cell r="H503">
            <v>0</v>
          </cell>
          <cell r="J503">
            <v>188</v>
          </cell>
          <cell r="K503">
            <v>7</v>
          </cell>
          <cell r="L503">
            <v>7</v>
          </cell>
          <cell r="M503">
            <v>0</v>
          </cell>
          <cell r="O503">
            <v>221</v>
          </cell>
          <cell r="P503">
            <v>17</v>
          </cell>
          <cell r="R503">
            <v>541</v>
          </cell>
          <cell r="S503">
            <v>140</v>
          </cell>
          <cell r="U503">
            <v>1350</v>
          </cell>
          <cell r="V503">
            <v>164</v>
          </cell>
        </row>
        <row r="504">
          <cell r="D504" t="str">
            <v>Daly City 2017</v>
          </cell>
          <cell r="E504">
            <v>400</v>
          </cell>
          <cell r="F504">
            <v>21</v>
          </cell>
          <cell r="G504">
            <v>21</v>
          </cell>
          <cell r="H504">
            <v>0</v>
          </cell>
          <cell r="J504">
            <v>188</v>
          </cell>
          <cell r="K504">
            <v>200</v>
          </cell>
          <cell r="L504">
            <v>183</v>
          </cell>
          <cell r="M504">
            <v>17</v>
          </cell>
          <cell r="O504">
            <v>221</v>
          </cell>
          <cell r="P504">
            <v>18</v>
          </cell>
          <cell r="R504">
            <v>541</v>
          </cell>
          <cell r="S504">
            <v>17</v>
          </cell>
          <cell r="U504">
            <v>1350</v>
          </cell>
          <cell r="V504">
            <v>256</v>
          </cell>
        </row>
        <row r="505">
          <cell r="D505" t="str">
            <v>Dana Point 2013</v>
          </cell>
        </row>
        <row r="506">
          <cell r="D506" t="str">
            <v>Dana Point 2014</v>
          </cell>
          <cell r="E506">
            <v>76</v>
          </cell>
          <cell r="F506">
            <v>0</v>
          </cell>
          <cell r="G506">
            <v>0</v>
          </cell>
          <cell r="H506">
            <v>0</v>
          </cell>
          <cell r="J506">
            <v>53</v>
          </cell>
          <cell r="K506">
            <v>0</v>
          </cell>
          <cell r="L506">
            <v>0</v>
          </cell>
          <cell r="M506">
            <v>0</v>
          </cell>
          <cell r="O506">
            <v>61</v>
          </cell>
          <cell r="P506">
            <v>3</v>
          </cell>
          <cell r="R506">
            <v>137</v>
          </cell>
          <cell r="S506">
            <v>12</v>
          </cell>
          <cell r="U506">
            <v>327</v>
          </cell>
          <cell r="V506">
            <v>15</v>
          </cell>
        </row>
        <row r="507">
          <cell r="D507" t="str">
            <v>Dana Point 2015</v>
          </cell>
          <cell r="E507">
            <v>76</v>
          </cell>
          <cell r="F507">
            <v>0</v>
          </cell>
          <cell r="G507">
            <v>0</v>
          </cell>
          <cell r="H507">
            <v>0</v>
          </cell>
          <cell r="J507">
            <v>53</v>
          </cell>
          <cell r="K507">
            <v>0</v>
          </cell>
          <cell r="L507">
            <v>0</v>
          </cell>
          <cell r="M507">
            <v>0</v>
          </cell>
          <cell r="O507">
            <v>61</v>
          </cell>
          <cell r="P507">
            <v>2</v>
          </cell>
          <cell r="R507">
            <v>137</v>
          </cell>
          <cell r="S507">
            <v>36</v>
          </cell>
          <cell r="U507">
            <v>327</v>
          </cell>
          <cell r="V507">
            <v>38</v>
          </cell>
        </row>
        <row r="508">
          <cell r="D508" t="str">
            <v>Dana Point 2016</v>
          </cell>
          <cell r="E508">
            <v>76</v>
          </cell>
          <cell r="F508">
            <v>0</v>
          </cell>
          <cell r="G508">
            <v>0</v>
          </cell>
          <cell r="H508">
            <v>0</v>
          </cell>
          <cell r="J508">
            <v>53</v>
          </cell>
          <cell r="K508">
            <v>0</v>
          </cell>
          <cell r="L508">
            <v>0</v>
          </cell>
          <cell r="M508">
            <v>0</v>
          </cell>
          <cell r="O508">
            <v>61</v>
          </cell>
          <cell r="P508">
            <v>4</v>
          </cell>
          <cell r="R508">
            <v>137</v>
          </cell>
          <cell r="S508">
            <v>34</v>
          </cell>
          <cell r="U508">
            <v>327</v>
          </cell>
          <cell r="V508">
            <v>38</v>
          </cell>
        </row>
        <row r="509">
          <cell r="D509" t="str">
            <v>Dana Point 2017</v>
          </cell>
          <cell r="E509">
            <v>76</v>
          </cell>
          <cell r="F509">
            <v>0</v>
          </cell>
          <cell r="G509">
            <v>0</v>
          </cell>
          <cell r="H509">
            <v>0</v>
          </cell>
          <cell r="J509">
            <v>53</v>
          </cell>
          <cell r="K509">
            <v>0</v>
          </cell>
          <cell r="L509">
            <v>0</v>
          </cell>
          <cell r="M509">
            <v>0</v>
          </cell>
          <cell r="O509">
            <v>61</v>
          </cell>
          <cell r="P509">
            <v>8</v>
          </cell>
          <cell r="R509">
            <v>137</v>
          </cell>
          <cell r="S509">
            <v>60</v>
          </cell>
          <cell r="U509">
            <v>327</v>
          </cell>
          <cell r="V509">
            <v>68</v>
          </cell>
        </row>
        <row r="510">
          <cell r="D510" t="str">
            <v>Danville 2014</v>
          </cell>
        </row>
        <row r="511">
          <cell r="D511" t="str">
            <v>Danville 2015</v>
          </cell>
          <cell r="E511">
            <v>196</v>
          </cell>
          <cell r="F511">
            <v>0</v>
          </cell>
          <cell r="G511">
            <v>0</v>
          </cell>
          <cell r="H511">
            <v>0</v>
          </cell>
          <cell r="J511">
            <v>111</v>
          </cell>
          <cell r="K511">
            <v>1</v>
          </cell>
          <cell r="L511">
            <v>0</v>
          </cell>
          <cell r="M511">
            <v>1</v>
          </cell>
          <cell r="O511">
            <v>124</v>
          </cell>
          <cell r="P511">
            <v>13</v>
          </cell>
          <cell r="R511">
            <v>126</v>
          </cell>
          <cell r="S511">
            <v>87</v>
          </cell>
          <cell r="U511">
            <v>557</v>
          </cell>
          <cell r="V511">
            <v>101</v>
          </cell>
        </row>
        <row r="512">
          <cell r="D512" t="str">
            <v>Danville 2016</v>
          </cell>
          <cell r="E512">
            <v>196</v>
          </cell>
          <cell r="F512">
            <v>0</v>
          </cell>
          <cell r="G512">
            <v>0</v>
          </cell>
          <cell r="H512">
            <v>0</v>
          </cell>
          <cell r="J512">
            <v>111</v>
          </cell>
          <cell r="K512">
            <v>2</v>
          </cell>
          <cell r="L512">
            <v>2</v>
          </cell>
          <cell r="M512">
            <v>0</v>
          </cell>
          <cell r="O512">
            <v>124</v>
          </cell>
          <cell r="P512">
            <v>4</v>
          </cell>
          <cell r="R512">
            <v>126</v>
          </cell>
          <cell r="S512">
            <v>50</v>
          </cell>
          <cell r="U512">
            <v>557</v>
          </cell>
          <cell r="V512">
            <v>56</v>
          </cell>
        </row>
        <row r="513">
          <cell r="D513" t="str">
            <v>Danville 2017</v>
          </cell>
          <cell r="E513">
            <v>196</v>
          </cell>
          <cell r="F513">
            <v>0</v>
          </cell>
          <cell r="G513">
            <v>0</v>
          </cell>
          <cell r="H513">
            <v>0</v>
          </cell>
          <cell r="J513">
            <v>111</v>
          </cell>
          <cell r="K513">
            <v>5</v>
          </cell>
          <cell r="L513">
            <v>0</v>
          </cell>
          <cell r="M513">
            <v>5</v>
          </cell>
          <cell r="O513">
            <v>124</v>
          </cell>
          <cell r="P513">
            <v>7</v>
          </cell>
          <cell r="R513">
            <v>126</v>
          </cell>
          <cell r="S513">
            <v>36</v>
          </cell>
          <cell r="U513">
            <v>557</v>
          </cell>
          <cell r="V513">
            <v>48</v>
          </cell>
        </row>
        <row r="514">
          <cell r="D514" t="str">
            <v>Davis 2013</v>
          </cell>
          <cell r="E514">
            <v>248</v>
          </cell>
          <cell r="F514">
            <v>0</v>
          </cell>
          <cell r="G514">
            <v>0</v>
          </cell>
          <cell r="H514">
            <v>0</v>
          </cell>
          <cell r="J514">
            <v>174</v>
          </cell>
          <cell r="K514">
            <v>3</v>
          </cell>
          <cell r="L514">
            <v>0</v>
          </cell>
          <cell r="M514">
            <v>3</v>
          </cell>
          <cell r="O514">
            <v>198</v>
          </cell>
          <cell r="P514">
            <v>13</v>
          </cell>
          <cell r="R514">
            <v>446</v>
          </cell>
          <cell r="S514">
            <v>38</v>
          </cell>
          <cell r="U514">
            <v>1066</v>
          </cell>
          <cell r="V514">
            <v>54</v>
          </cell>
        </row>
        <row r="515">
          <cell r="D515" t="str">
            <v>Davis 2014</v>
          </cell>
          <cell r="E515">
            <v>248</v>
          </cell>
          <cell r="F515">
            <v>0</v>
          </cell>
          <cell r="G515">
            <v>0</v>
          </cell>
          <cell r="H515">
            <v>0</v>
          </cell>
          <cell r="J515">
            <v>174</v>
          </cell>
          <cell r="K515">
            <v>2</v>
          </cell>
          <cell r="L515">
            <v>0</v>
          </cell>
          <cell r="M515">
            <v>2</v>
          </cell>
          <cell r="O515">
            <v>198</v>
          </cell>
          <cell r="P515">
            <v>5</v>
          </cell>
          <cell r="R515">
            <v>446</v>
          </cell>
          <cell r="S515">
            <v>6</v>
          </cell>
          <cell r="U515">
            <v>1066</v>
          </cell>
          <cell r="V515">
            <v>13</v>
          </cell>
        </row>
        <row r="516">
          <cell r="D516" t="str">
            <v>Davis 2015</v>
          </cell>
          <cell r="E516">
            <v>248</v>
          </cell>
          <cell r="F516">
            <v>0</v>
          </cell>
          <cell r="G516">
            <v>0</v>
          </cell>
          <cell r="H516">
            <v>0</v>
          </cell>
          <cell r="J516">
            <v>174</v>
          </cell>
          <cell r="K516">
            <v>8</v>
          </cell>
          <cell r="L516">
            <v>0</v>
          </cell>
          <cell r="M516">
            <v>8</v>
          </cell>
          <cell r="O516">
            <v>198</v>
          </cell>
          <cell r="P516">
            <v>3</v>
          </cell>
          <cell r="R516">
            <v>446</v>
          </cell>
          <cell r="S516">
            <v>94</v>
          </cell>
          <cell r="U516">
            <v>1066</v>
          </cell>
          <cell r="V516">
            <v>105</v>
          </cell>
        </row>
        <row r="517">
          <cell r="D517" t="str">
            <v>Davis 2016</v>
          </cell>
          <cell r="E517">
            <v>248</v>
          </cell>
          <cell r="F517">
            <v>42</v>
          </cell>
          <cell r="G517">
            <v>42</v>
          </cell>
          <cell r="H517">
            <v>0</v>
          </cell>
          <cell r="J517">
            <v>174</v>
          </cell>
          <cell r="K517">
            <v>27</v>
          </cell>
          <cell r="L517">
            <v>19</v>
          </cell>
          <cell r="M517">
            <v>8</v>
          </cell>
          <cell r="O517">
            <v>198</v>
          </cell>
          <cell r="P517">
            <v>16</v>
          </cell>
          <cell r="R517">
            <v>446</v>
          </cell>
          <cell r="S517">
            <v>183</v>
          </cell>
          <cell r="U517">
            <v>1066</v>
          </cell>
          <cell r="V517">
            <v>268</v>
          </cell>
        </row>
        <row r="518">
          <cell r="D518" t="str">
            <v>Davis 2017</v>
          </cell>
          <cell r="E518">
            <v>248</v>
          </cell>
          <cell r="F518">
            <v>1</v>
          </cell>
          <cell r="G518">
            <v>1</v>
          </cell>
          <cell r="H518">
            <v>0</v>
          </cell>
          <cell r="J518">
            <v>174</v>
          </cell>
          <cell r="K518">
            <v>10</v>
          </cell>
          <cell r="L518">
            <v>10</v>
          </cell>
          <cell r="M518">
            <v>0</v>
          </cell>
          <cell r="O518">
            <v>198</v>
          </cell>
          <cell r="P518">
            <v>15</v>
          </cell>
          <cell r="R518">
            <v>446</v>
          </cell>
          <cell r="S518">
            <v>188</v>
          </cell>
          <cell r="U518">
            <v>1066</v>
          </cell>
          <cell r="V518">
            <v>214</v>
          </cell>
        </row>
        <row r="519">
          <cell r="D519" t="str">
            <v>Del Mar 2013</v>
          </cell>
          <cell r="E519">
            <v>7</v>
          </cell>
          <cell r="F519">
            <v>0</v>
          </cell>
          <cell r="G519">
            <v>0</v>
          </cell>
          <cell r="H519">
            <v>0</v>
          </cell>
          <cell r="J519">
            <v>5</v>
          </cell>
          <cell r="K519">
            <v>0</v>
          </cell>
          <cell r="L519">
            <v>0</v>
          </cell>
          <cell r="M519">
            <v>0</v>
          </cell>
          <cell r="O519">
            <v>15</v>
          </cell>
          <cell r="P519">
            <v>0</v>
          </cell>
          <cell r="R519">
            <v>34</v>
          </cell>
          <cell r="S519">
            <v>7</v>
          </cell>
          <cell r="U519">
            <v>61</v>
          </cell>
          <cell r="V519">
            <v>7</v>
          </cell>
        </row>
        <row r="520">
          <cell r="D520" t="str">
            <v>Del Mar 2014</v>
          </cell>
          <cell r="E520">
            <v>7</v>
          </cell>
          <cell r="F520">
            <v>0</v>
          </cell>
          <cell r="G520">
            <v>0</v>
          </cell>
          <cell r="H520">
            <v>0</v>
          </cell>
          <cell r="J520">
            <v>5</v>
          </cell>
          <cell r="K520">
            <v>0</v>
          </cell>
          <cell r="L520">
            <v>0</v>
          </cell>
          <cell r="M520">
            <v>0</v>
          </cell>
          <cell r="O520">
            <v>15</v>
          </cell>
          <cell r="P520">
            <v>0</v>
          </cell>
          <cell r="R520">
            <v>34</v>
          </cell>
          <cell r="S520">
            <v>3</v>
          </cell>
          <cell r="U520">
            <v>61</v>
          </cell>
          <cell r="V520">
            <v>3</v>
          </cell>
        </row>
        <row r="521">
          <cell r="D521" t="str">
            <v>Del Mar 2015</v>
          </cell>
          <cell r="E521">
            <v>7</v>
          </cell>
          <cell r="F521">
            <v>0</v>
          </cell>
          <cell r="G521">
            <v>0</v>
          </cell>
          <cell r="H521">
            <v>0</v>
          </cell>
          <cell r="J521">
            <v>5</v>
          </cell>
          <cell r="K521">
            <v>0</v>
          </cell>
          <cell r="L521">
            <v>0</v>
          </cell>
          <cell r="M521">
            <v>0</v>
          </cell>
          <cell r="O521">
            <v>15</v>
          </cell>
          <cell r="P521">
            <v>0</v>
          </cell>
          <cell r="R521">
            <v>34</v>
          </cell>
          <cell r="S521">
            <v>4</v>
          </cell>
          <cell r="U521">
            <v>61</v>
          </cell>
          <cell r="V521">
            <v>4</v>
          </cell>
        </row>
        <row r="522">
          <cell r="D522" t="str">
            <v>Del Mar 2016</v>
          </cell>
          <cell r="E522">
            <v>7</v>
          </cell>
          <cell r="F522">
            <v>0</v>
          </cell>
          <cell r="G522">
            <v>0</v>
          </cell>
          <cell r="H522">
            <v>0</v>
          </cell>
          <cell r="J522">
            <v>5</v>
          </cell>
          <cell r="K522">
            <v>0</v>
          </cell>
          <cell r="L522">
            <v>0</v>
          </cell>
          <cell r="M522">
            <v>0</v>
          </cell>
          <cell r="O522">
            <v>15</v>
          </cell>
          <cell r="P522">
            <v>0</v>
          </cell>
          <cell r="R522">
            <v>34</v>
          </cell>
          <cell r="S522">
            <v>11</v>
          </cell>
          <cell r="U522">
            <v>61</v>
          </cell>
          <cell r="V522">
            <v>11</v>
          </cell>
        </row>
        <row r="523">
          <cell r="D523" t="str">
            <v>Del Mar 2017</v>
          </cell>
          <cell r="E523">
            <v>7</v>
          </cell>
          <cell r="F523">
            <v>0</v>
          </cell>
          <cell r="G523">
            <v>0</v>
          </cell>
          <cell r="H523">
            <v>0</v>
          </cell>
          <cell r="J523">
            <v>5</v>
          </cell>
          <cell r="K523">
            <v>0</v>
          </cell>
          <cell r="L523">
            <v>0</v>
          </cell>
          <cell r="M523">
            <v>0</v>
          </cell>
          <cell r="O523">
            <v>15</v>
          </cell>
          <cell r="P523">
            <v>0</v>
          </cell>
          <cell r="R523">
            <v>34</v>
          </cell>
          <cell r="S523">
            <v>7</v>
          </cell>
          <cell r="U523">
            <v>61</v>
          </cell>
          <cell r="V523">
            <v>7</v>
          </cell>
        </row>
        <row r="524">
          <cell r="D524" t="str">
            <v>Del Norte County - Unincorporated 2014</v>
          </cell>
          <cell r="E524">
            <v>60</v>
          </cell>
          <cell r="F524">
            <v>3</v>
          </cell>
          <cell r="G524">
            <v>0</v>
          </cell>
          <cell r="H524">
            <v>3</v>
          </cell>
          <cell r="J524">
            <v>37</v>
          </cell>
          <cell r="K524">
            <v>1</v>
          </cell>
          <cell r="L524">
            <v>1</v>
          </cell>
          <cell r="M524">
            <v>0</v>
          </cell>
          <cell r="O524">
            <v>30</v>
          </cell>
          <cell r="P524">
            <v>3</v>
          </cell>
          <cell r="R524">
            <v>106</v>
          </cell>
          <cell r="S524">
            <v>4</v>
          </cell>
          <cell r="U524">
            <v>233</v>
          </cell>
          <cell r="V524">
            <v>11</v>
          </cell>
        </row>
        <row r="525">
          <cell r="D525" t="str">
            <v>Del Norte County - Unincorporated 2015</v>
          </cell>
          <cell r="E525">
            <v>60</v>
          </cell>
          <cell r="F525">
            <v>4</v>
          </cell>
          <cell r="G525">
            <v>0</v>
          </cell>
          <cell r="H525">
            <v>4</v>
          </cell>
          <cell r="J525">
            <v>37</v>
          </cell>
          <cell r="K525">
            <v>4</v>
          </cell>
          <cell r="L525">
            <v>0</v>
          </cell>
          <cell r="M525">
            <v>4</v>
          </cell>
          <cell r="O525">
            <v>30</v>
          </cell>
          <cell r="P525">
            <v>4</v>
          </cell>
          <cell r="R525">
            <v>106</v>
          </cell>
          <cell r="S525">
            <v>17</v>
          </cell>
          <cell r="U525">
            <v>233</v>
          </cell>
          <cell r="V525">
            <v>29</v>
          </cell>
        </row>
        <row r="526">
          <cell r="D526" t="str">
            <v>Del Norte County - Unincorporated 2016</v>
          </cell>
          <cell r="E526">
            <v>60</v>
          </cell>
          <cell r="F526">
            <v>3</v>
          </cell>
          <cell r="G526">
            <v>0</v>
          </cell>
          <cell r="H526">
            <v>3</v>
          </cell>
          <cell r="J526">
            <v>37</v>
          </cell>
          <cell r="K526">
            <v>0</v>
          </cell>
          <cell r="L526">
            <v>0</v>
          </cell>
          <cell r="M526">
            <v>0</v>
          </cell>
          <cell r="O526">
            <v>30</v>
          </cell>
          <cell r="P526">
            <v>4</v>
          </cell>
          <cell r="R526">
            <v>106</v>
          </cell>
          <cell r="S526">
            <v>17</v>
          </cell>
          <cell r="U526">
            <v>233</v>
          </cell>
          <cell r="V526">
            <v>24</v>
          </cell>
        </row>
        <row r="527">
          <cell r="D527" t="str">
            <v>Del Norte County - Unincorporated 2017</v>
          </cell>
          <cell r="E527">
            <v>60</v>
          </cell>
          <cell r="F527">
            <v>9</v>
          </cell>
          <cell r="G527">
            <v>0</v>
          </cell>
          <cell r="H527">
            <v>9</v>
          </cell>
          <cell r="J527">
            <v>37</v>
          </cell>
          <cell r="K527">
            <v>8</v>
          </cell>
          <cell r="L527">
            <v>0</v>
          </cell>
          <cell r="M527">
            <v>8</v>
          </cell>
          <cell r="O527">
            <v>30</v>
          </cell>
          <cell r="P527">
            <v>3</v>
          </cell>
          <cell r="R527">
            <v>106</v>
          </cell>
          <cell r="S527">
            <v>14</v>
          </cell>
          <cell r="U527">
            <v>233</v>
          </cell>
          <cell r="V527">
            <v>34</v>
          </cell>
        </row>
        <row r="528">
          <cell r="D528" t="str">
            <v>Del Rey Oaks 2014</v>
          </cell>
          <cell r="E528">
            <v>0</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row>
        <row r="529">
          <cell r="D529" t="str">
            <v>Del Rey Oaks 2015</v>
          </cell>
        </row>
        <row r="530">
          <cell r="D530" t="str">
            <v>Del Rey Oaks 2016</v>
          </cell>
        </row>
        <row r="531">
          <cell r="D531" t="str">
            <v>Del Rey Oaks 2017</v>
          </cell>
        </row>
        <row r="532">
          <cell r="D532" t="str">
            <v>Delano 2013</v>
          </cell>
        </row>
        <row r="533">
          <cell r="D533" t="str">
            <v>Delano 2014</v>
          </cell>
        </row>
        <row r="534">
          <cell r="D534" t="str">
            <v>Delano 2015</v>
          </cell>
          <cell r="E534">
            <v>396</v>
          </cell>
          <cell r="F534">
            <v>0</v>
          </cell>
          <cell r="G534">
            <v>0</v>
          </cell>
          <cell r="H534">
            <v>0</v>
          </cell>
          <cell r="J534">
            <v>277</v>
          </cell>
          <cell r="K534">
            <v>0</v>
          </cell>
          <cell r="L534">
            <v>0</v>
          </cell>
          <cell r="M534">
            <v>0</v>
          </cell>
          <cell r="O534">
            <v>243</v>
          </cell>
          <cell r="P534">
            <v>2</v>
          </cell>
          <cell r="R534">
            <v>546</v>
          </cell>
          <cell r="S534">
            <v>0</v>
          </cell>
          <cell r="U534">
            <v>1462</v>
          </cell>
          <cell r="V534">
            <v>2</v>
          </cell>
        </row>
        <row r="535">
          <cell r="D535" t="str">
            <v>Delano 2016</v>
          </cell>
          <cell r="E535">
            <v>396</v>
          </cell>
          <cell r="F535">
            <v>0</v>
          </cell>
          <cell r="G535">
            <v>0</v>
          </cell>
          <cell r="H535">
            <v>0</v>
          </cell>
          <cell r="J535">
            <v>277</v>
          </cell>
          <cell r="K535">
            <v>0</v>
          </cell>
          <cell r="L535">
            <v>0</v>
          </cell>
          <cell r="M535">
            <v>0</v>
          </cell>
          <cell r="O535">
            <v>243</v>
          </cell>
          <cell r="P535">
            <v>44</v>
          </cell>
          <cell r="R535">
            <v>546</v>
          </cell>
          <cell r="S535">
            <v>1</v>
          </cell>
          <cell r="U535">
            <v>1462</v>
          </cell>
          <cell r="V535">
            <v>45</v>
          </cell>
        </row>
        <row r="536">
          <cell r="D536" t="str">
            <v>Delano 2017</v>
          </cell>
          <cell r="E536">
            <v>396</v>
          </cell>
          <cell r="F536">
            <v>0</v>
          </cell>
          <cell r="G536">
            <v>0</v>
          </cell>
          <cell r="H536">
            <v>0</v>
          </cell>
          <cell r="J536">
            <v>277</v>
          </cell>
          <cell r="K536">
            <v>0</v>
          </cell>
          <cell r="L536">
            <v>0</v>
          </cell>
          <cell r="M536">
            <v>0</v>
          </cell>
          <cell r="O536">
            <v>243</v>
          </cell>
          <cell r="P536">
            <v>9</v>
          </cell>
          <cell r="R536">
            <v>546</v>
          </cell>
          <cell r="S536">
            <v>21</v>
          </cell>
          <cell r="U536">
            <v>1462</v>
          </cell>
          <cell r="V536">
            <v>30</v>
          </cell>
        </row>
        <row r="537">
          <cell r="D537" t="str">
            <v>Desert Hot Springs 2013</v>
          </cell>
        </row>
        <row r="538">
          <cell r="D538" t="str">
            <v>Desert Hot Springs 2014</v>
          </cell>
        </row>
        <row r="539">
          <cell r="D539" t="str">
            <v>Desert Hot Springs 2015</v>
          </cell>
        </row>
        <row r="540">
          <cell r="D540" t="str">
            <v>Desert Hot Springs 2016</v>
          </cell>
        </row>
        <row r="541">
          <cell r="D541" t="str">
            <v>Desert Hot Springs 2017</v>
          </cell>
          <cell r="E541">
            <v>946</v>
          </cell>
          <cell r="F541">
            <v>43</v>
          </cell>
          <cell r="G541">
            <v>0</v>
          </cell>
          <cell r="H541">
            <v>43</v>
          </cell>
          <cell r="J541">
            <v>661</v>
          </cell>
          <cell r="K541">
            <v>0</v>
          </cell>
          <cell r="L541">
            <v>0</v>
          </cell>
          <cell r="M541">
            <v>0</v>
          </cell>
          <cell r="O541">
            <v>772</v>
          </cell>
          <cell r="P541">
            <v>0</v>
          </cell>
          <cell r="R541">
            <v>1817</v>
          </cell>
          <cell r="S541">
            <v>0</v>
          </cell>
          <cell r="U541">
            <v>4196</v>
          </cell>
          <cell r="V541">
            <v>43</v>
          </cell>
        </row>
        <row r="542">
          <cell r="D542" t="str">
            <v>Diamond Bar 2013</v>
          </cell>
        </row>
        <row r="543">
          <cell r="D543" t="str">
            <v>Diamond Bar 2014</v>
          </cell>
          <cell r="E543">
            <v>308</v>
          </cell>
          <cell r="F543">
            <v>0</v>
          </cell>
          <cell r="G543">
            <v>0</v>
          </cell>
          <cell r="H543">
            <v>0</v>
          </cell>
          <cell r="J543">
            <v>182</v>
          </cell>
          <cell r="K543">
            <v>0</v>
          </cell>
          <cell r="L543">
            <v>0</v>
          </cell>
          <cell r="M543">
            <v>0</v>
          </cell>
          <cell r="O543">
            <v>190</v>
          </cell>
          <cell r="P543">
            <v>0</v>
          </cell>
          <cell r="R543">
            <v>466</v>
          </cell>
          <cell r="S543">
            <v>52</v>
          </cell>
          <cell r="U543">
            <v>1146</v>
          </cell>
          <cell r="V543">
            <v>52</v>
          </cell>
        </row>
        <row r="544">
          <cell r="D544" t="str">
            <v>Diamond Bar 2015</v>
          </cell>
          <cell r="E544">
            <v>308</v>
          </cell>
          <cell r="F544">
            <v>0</v>
          </cell>
          <cell r="G544">
            <v>0</v>
          </cell>
          <cell r="H544">
            <v>0</v>
          </cell>
          <cell r="J544">
            <v>182</v>
          </cell>
          <cell r="K544">
            <v>0</v>
          </cell>
          <cell r="L544">
            <v>0</v>
          </cell>
          <cell r="M544">
            <v>0</v>
          </cell>
          <cell r="O544">
            <v>190</v>
          </cell>
          <cell r="P544">
            <v>0</v>
          </cell>
          <cell r="R544">
            <v>466</v>
          </cell>
          <cell r="S544">
            <v>127</v>
          </cell>
          <cell r="U544">
            <v>1146</v>
          </cell>
          <cell r="V544">
            <v>127</v>
          </cell>
        </row>
        <row r="545">
          <cell r="D545" t="str">
            <v>Diamond Bar 2016</v>
          </cell>
          <cell r="E545">
            <v>308</v>
          </cell>
          <cell r="F545">
            <v>0</v>
          </cell>
          <cell r="G545">
            <v>0</v>
          </cell>
          <cell r="H545">
            <v>0</v>
          </cell>
          <cell r="J545">
            <v>182</v>
          </cell>
          <cell r="K545">
            <v>0</v>
          </cell>
          <cell r="L545">
            <v>0</v>
          </cell>
          <cell r="M545">
            <v>0</v>
          </cell>
          <cell r="O545">
            <v>190</v>
          </cell>
          <cell r="P545">
            <v>0</v>
          </cell>
          <cell r="R545">
            <v>466</v>
          </cell>
          <cell r="S545">
            <v>15</v>
          </cell>
          <cell r="U545">
            <v>1146</v>
          </cell>
          <cell r="V545">
            <v>15</v>
          </cell>
        </row>
        <row r="546">
          <cell r="D546" t="str">
            <v>Diamond Bar 2017</v>
          </cell>
          <cell r="E546">
            <v>308</v>
          </cell>
          <cell r="F546">
            <v>0</v>
          </cell>
          <cell r="G546">
            <v>0</v>
          </cell>
          <cell r="H546">
            <v>0</v>
          </cell>
          <cell r="J546">
            <v>182</v>
          </cell>
          <cell r="K546">
            <v>0</v>
          </cell>
          <cell r="L546">
            <v>0</v>
          </cell>
          <cell r="M546">
            <v>0</v>
          </cell>
          <cell r="O546">
            <v>190</v>
          </cell>
          <cell r="P546">
            <v>0</v>
          </cell>
          <cell r="R546">
            <v>466</v>
          </cell>
          <cell r="S546">
            <v>77</v>
          </cell>
          <cell r="U546">
            <v>1146</v>
          </cell>
          <cell r="V546">
            <v>77</v>
          </cell>
        </row>
        <row r="547">
          <cell r="D547" t="str">
            <v>Dinuba 2014</v>
          </cell>
        </row>
        <row r="548">
          <cell r="D548" t="str">
            <v>Dinuba 2015</v>
          </cell>
          <cell r="E548">
            <v>211</v>
          </cell>
          <cell r="F548">
            <v>0</v>
          </cell>
          <cell r="G548">
            <v>0</v>
          </cell>
          <cell r="H548">
            <v>0</v>
          </cell>
          <cell r="J548">
            <v>163</v>
          </cell>
          <cell r="K548">
            <v>64</v>
          </cell>
          <cell r="L548">
            <v>0</v>
          </cell>
          <cell r="M548">
            <v>64</v>
          </cell>
          <cell r="O548">
            <v>121</v>
          </cell>
          <cell r="P548">
            <v>50</v>
          </cell>
          <cell r="R548">
            <v>470</v>
          </cell>
          <cell r="S548">
            <v>0</v>
          </cell>
          <cell r="U548">
            <v>965</v>
          </cell>
          <cell r="V548">
            <v>114</v>
          </cell>
        </row>
        <row r="549">
          <cell r="D549" t="str">
            <v>Dinuba 2016</v>
          </cell>
          <cell r="E549">
            <v>211</v>
          </cell>
          <cell r="F549">
            <v>0</v>
          </cell>
          <cell r="G549">
            <v>0</v>
          </cell>
          <cell r="H549">
            <v>0</v>
          </cell>
          <cell r="J549">
            <v>163</v>
          </cell>
          <cell r="K549">
            <v>9</v>
          </cell>
          <cell r="L549">
            <v>0</v>
          </cell>
          <cell r="M549">
            <v>9</v>
          </cell>
          <cell r="O549">
            <v>121</v>
          </cell>
          <cell r="P549">
            <v>12</v>
          </cell>
          <cell r="R549">
            <v>470</v>
          </cell>
          <cell r="S549">
            <v>0</v>
          </cell>
          <cell r="U549">
            <v>965</v>
          </cell>
          <cell r="V549">
            <v>21</v>
          </cell>
        </row>
        <row r="550">
          <cell r="D550" t="str">
            <v>Dinuba 2017</v>
          </cell>
          <cell r="E550">
            <v>211</v>
          </cell>
          <cell r="F550">
            <v>43</v>
          </cell>
          <cell r="G550">
            <v>43</v>
          </cell>
          <cell r="H550">
            <v>0</v>
          </cell>
          <cell r="J550">
            <v>163</v>
          </cell>
          <cell r="K550">
            <v>19</v>
          </cell>
          <cell r="L550">
            <v>0</v>
          </cell>
          <cell r="M550">
            <v>19</v>
          </cell>
          <cell r="O550">
            <v>121</v>
          </cell>
          <cell r="P550">
            <v>46</v>
          </cell>
          <cell r="R550">
            <v>470</v>
          </cell>
          <cell r="S550">
            <v>11</v>
          </cell>
          <cell r="U550">
            <v>965</v>
          </cell>
          <cell r="V550">
            <v>119</v>
          </cell>
        </row>
        <row r="551">
          <cell r="D551" t="str">
            <v>Dixon 2014</v>
          </cell>
        </row>
        <row r="552">
          <cell r="D552" t="str">
            <v>Dixon 2015</v>
          </cell>
          <cell r="E552">
            <v>50</v>
          </cell>
          <cell r="F552">
            <v>0</v>
          </cell>
          <cell r="G552">
            <v>0</v>
          </cell>
          <cell r="H552">
            <v>0</v>
          </cell>
          <cell r="J552">
            <v>24</v>
          </cell>
          <cell r="K552">
            <v>0</v>
          </cell>
          <cell r="L552">
            <v>0</v>
          </cell>
          <cell r="M552">
            <v>0</v>
          </cell>
          <cell r="O552">
            <v>30</v>
          </cell>
          <cell r="P552">
            <v>59</v>
          </cell>
          <cell r="R552">
            <v>93</v>
          </cell>
          <cell r="S552">
            <v>0</v>
          </cell>
          <cell r="U552">
            <v>197</v>
          </cell>
          <cell r="V552">
            <v>59</v>
          </cell>
        </row>
        <row r="553">
          <cell r="D553" t="str">
            <v>Dixon 2016</v>
          </cell>
          <cell r="E553">
            <v>50</v>
          </cell>
          <cell r="F553">
            <v>0</v>
          </cell>
          <cell r="G553">
            <v>0</v>
          </cell>
          <cell r="H553">
            <v>0</v>
          </cell>
          <cell r="J553">
            <v>24</v>
          </cell>
          <cell r="K553">
            <v>54</v>
          </cell>
          <cell r="L553">
            <v>54</v>
          </cell>
          <cell r="M553">
            <v>0</v>
          </cell>
          <cell r="O553">
            <v>30</v>
          </cell>
          <cell r="P553">
            <v>0</v>
          </cell>
          <cell r="R553">
            <v>93</v>
          </cell>
          <cell r="S553">
            <v>43</v>
          </cell>
          <cell r="U553">
            <v>197</v>
          </cell>
          <cell r="V553">
            <v>97</v>
          </cell>
        </row>
        <row r="554">
          <cell r="D554" t="str">
            <v>Dixon 2017</v>
          </cell>
          <cell r="E554">
            <v>50</v>
          </cell>
          <cell r="F554">
            <v>0</v>
          </cell>
          <cell r="G554">
            <v>0</v>
          </cell>
          <cell r="H554">
            <v>0</v>
          </cell>
          <cell r="J554">
            <v>24</v>
          </cell>
          <cell r="K554">
            <v>0</v>
          </cell>
          <cell r="L554">
            <v>0</v>
          </cell>
          <cell r="M554">
            <v>0</v>
          </cell>
          <cell r="O554">
            <v>30</v>
          </cell>
          <cell r="P554">
            <v>0</v>
          </cell>
          <cell r="R554">
            <v>93</v>
          </cell>
          <cell r="S554">
            <v>104</v>
          </cell>
          <cell r="U554">
            <v>197</v>
          </cell>
          <cell r="V554">
            <v>104</v>
          </cell>
        </row>
        <row r="555">
          <cell r="D555" t="str">
            <v>Dorris 2014</v>
          </cell>
          <cell r="E555">
            <v>3</v>
          </cell>
          <cell r="F555">
            <v>0</v>
          </cell>
          <cell r="G555">
            <v>0</v>
          </cell>
          <cell r="H555">
            <v>0</v>
          </cell>
          <cell r="J555">
            <v>2</v>
          </cell>
          <cell r="K555">
            <v>0</v>
          </cell>
          <cell r="L555">
            <v>0</v>
          </cell>
          <cell r="M555">
            <v>0</v>
          </cell>
          <cell r="O555">
            <v>2</v>
          </cell>
          <cell r="P555">
            <v>0</v>
          </cell>
          <cell r="R555">
            <v>5</v>
          </cell>
          <cell r="S555">
            <v>0</v>
          </cell>
          <cell r="U555">
            <v>12</v>
          </cell>
          <cell r="V555">
            <v>0</v>
          </cell>
        </row>
        <row r="556">
          <cell r="D556" t="str">
            <v>Dorris 2015</v>
          </cell>
          <cell r="E556">
            <v>3</v>
          </cell>
          <cell r="F556">
            <v>0</v>
          </cell>
          <cell r="G556">
            <v>0</v>
          </cell>
          <cell r="H556">
            <v>0</v>
          </cell>
          <cell r="J556">
            <v>2</v>
          </cell>
          <cell r="K556">
            <v>1</v>
          </cell>
          <cell r="L556">
            <v>1</v>
          </cell>
          <cell r="M556">
            <v>0</v>
          </cell>
          <cell r="O556">
            <v>2</v>
          </cell>
          <cell r="P556">
            <v>1</v>
          </cell>
          <cell r="R556">
            <v>5</v>
          </cell>
          <cell r="S556">
            <v>0</v>
          </cell>
          <cell r="U556">
            <v>12</v>
          </cell>
          <cell r="V556">
            <v>2</v>
          </cell>
        </row>
        <row r="557">
          <cell r="D557" t="str">
            <v>Dorris 2016</v>
          </cell>
        </row>
        <row r="558">
          <cell r="D558" t="str">
            <v>Dorris 2017</v>
          </cell>
          <cell r="E558">
            <v>3</v>
          </cell>
          <cell r="F558">
            <v>0</v>
          </cell>
          <cell r="G558">
            <v>0</v>
          </cell>
          <cell r="H558">
            <v>0</v>
          </cell>
          <cell r="J558">
            <v>2</v>
          </cell>
          <cell r="K558">
            <v>0</v>
          </cell>
          <cell r="L558">
            <v>0</v>
          </cell>
          <cell r="M558">
            <v>0</v>
          </cell>
          <cell r="O558">
            <v>2</v>
          </cell>
          <cell r="P558">
            <v>0</v>
          </cell>
          <cell r="R558">
            <v>5</v>
          </cell>
          <cell r="S558">
            <v>0</v>
          </cell>
          <cell r="U558">
            <v>12</v>
          </cell>
          <cell r="V558">
            <v>0</v>
          </cell>
        </row>
        <row r="559">
          <cell r="D559" t="str">
            <v>Dos Palos 2014</v>
          </cell>
          <cell r="E559">
            <v>0</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row>
        <row r="560">
          <cell r="D560" t="str">
            <v>Dos Palos 2015</v>
          </cell>
        </row>
        <row r="561">
          <cell r="D561" t="str">
            <v>Dos Palos 2016</v>
          </cell>
        </row>
        <row r="562">
          <cell r="D562" t="str">
            <v>Dos Palos 2017</v>
          </cell>
        </row>
        <row r="563">
          <cell r="D563" t="str">
            <v>Downey 2013</v>
          </cell>
        </row>
        <row r="564">
          <cell r="D564" t="str">
            <v>Downey 2014</v>
          </cell>
          <cell r="E564">
            <v>210</v>
          </cell>
          <cell r="F564">
            <v>0</v>
          </cell>
          <cell r="G564">
            <v>0</v>
          </cell>
          <cell r="H564">
            <v>0</v>
          </cell>
          <cell r="J564">
            <v>123</v>
          </cell>
          <cell r="K564">
            <v>0</v>
          </cell>
          <cell r="L564">
            <v>0</v>
          </cell>
          <cell r="M564">
            <v>0</v>
          </cell>
          <cell r="O564">
            <v>135</v>
          </cell>
          <cell r="P564">
            <v>20</v>
          </cell>
          <cell r="R564">
            <v>346</v>
          </cell>
          <cell r="S564">
            <v>12</v>
          </cell>
          <cell r="U564">
            <v>814</v>
          </cell>
          <cell r="V564">
            <v>32</v>
          </cell>
        </row>
        <row r="565">
          <cell r="D565" t="str">
            <v>Downey 2015</v>
          </cell>
          <cell r="E565">
            <v>210</v>
          </cell>
          <cell r="F565">
            <v>0</v>
          </cell>
          <cell r="G565">
            <v>0</v>
          </cell>
          <cell r="H565">
            <v>0</v>
          </cell>
          <cell r="J565">
            <v>123</v>
          </cell>
          <cell r="K565">
            <v>0</v>
          </cell>
          <cell r="L565">
            <v>0</v>
          </cell>
          <cell r="M565">
            <v>0</v>
          </cell>
          <cell r="O565">
            <v>135</v>
          </cell>
          <cell r="P565">
            <v>50</v>
          </cell>
          <cell r="R565">
            <v>346</v>
          </cell>
          <cell r="S565">
            <v>13</v>
          </cell>
          <cell r="U565">
            <v>814</v>
          </cell>
          <cell r="V565">
            <v>63</v>
          </cell>
        </row>
        <row r="566">
          <cell r="D566" t="str">
            <v>Downey 2016</v>
          </cell>
          <cell r="E566">
            <v>210</v>
          </cell>
          <cell r="F566">
            <v>0</v>
          </cell>
          <cell r="G566">
            <v>0</v>
          </cell>
          <cell r="H566">
            <v>0</v>
          </cell>
          <cell r="J566">
            <v>123</v>
          </cell>
          <cell r="K566">
            <v>6</v>
          </cell>
          <cell r="L566">
            <v>6</v>
          </cell>
          <cell r="M566">
            <v>0</v>
          </cell>
          <cell r="O566">
            <v>135</v>
          </cell>
          <cell r="P566">
            <v>0</v>
          </cell>
          <cell r="R566">
            <v>346</v>
          </cell>
          <cell r="S566">
            <v>44</v>
          </cell>
          <cell r="U566">
            <v>814</v>
          </cell>
          <cell r="V566">
            <v>50</v>
          </cell>
        </row>
        <row r="567">
          <cell r="D567" t="str">
            <v>Downey 2017</v>
          </cell>
          <cell r="E567">
            <v>210</v>
          </cell>
          <cell r="F567">
            <v>0</v>
          </cell>
          <cell r="G567">
            <v>0</v>
          </cell>
          <cell r="H567">
            <v>0</v>
          </cell>
          <cell r="J567">
            <v>123</v>
          </cell>
          <cell r="K567">
            <v>0</v>
          </cell>
          <cell r="L567">
            <v>0</v>
          </cell>
          <cell r="M567">
            <v>0</v>
          </cell>
          <cell r="O567">
            <v>135</v>
          </cell>
          <cell r="P567">
            <v>0</v>
          </cell>
          <cell r="R567">
            <v>346</v>
          </cell>
          <cell r="S567">
            <v>135</v>
          </cell>
          <cell r="U567">
            <v>814</v>
          </cell>
          <cell r="V567">
            <v>135</v>
          </cell>
        </row>
        <row r="568">
          <cell r="D568" t="str">
            <v>Duarte 2013</v>
          </cell>
        </row>
        <row r="569">
          <cell r="D569" t="str">
            <v>Duarte 2014</v>
          </cell>
          <cell r="E569">
            <v>87</v>
          </cell>
          <cell r="F569">
            <v>0</v>
          </cell>
          <cell r="G569">
            <v>0</v>
          </cell>
          <cell r="H569">
            <v>0</v>
          </cell>
          <cell r="J569">
            <v>53</v>
          </cell>
          <cell r="K569">
            <v>0</v>
          </cell>
          <cell r="L569">
            <v>0</v>
          </cell>
          <cell r="M569">
            <v>0</v>
          </cell>
          <cell r="O569">
            <v>55</v>
          </cell>
          <cell r="P569">
            <v>0</v>
          </cell>
          <cell r="R569">
            <v>142</v>
          </cell>
          <cell r="S569">
            <v>0</v>
          </cell>
          <cell r="U569">
            <v>337</v>
          </cell>
          <cell r="V569">
            <v>0</v>
          </cell>
        </row>
        <row r="570">
          <cell r="D570" t="str">
            <v>Duarte 2015</v>
          </cell>
          <cell r="E570">
            <v>87</v>
          </cell>
          <cell r="F570">
            <v>42</v>
          </cell>
          <cell r="G570">
            <v>42</v>
          </cell>
          <cell r="H570">
            <v>0</v>
          </cell>
          <cell r="J570">
            <v>53</v>
          </cell>
          <cell r="K570">
            <v>1</v>
          </cell>
          <cell r="L570">
            <v>1</v>
          </cell>
          <cell r="M570">
            <v>0</v>
          </cell>
          <cell r="O570">
            <v>55</v>
          </cell>
          <cell r="P570">
            <v>0</v>
          </cell>
          <cell r="R570">
            <v>142</v>
          </cell>
          <cell r="S570">
            <v>0</v>
          </cell>
          <cell r="U570">
            <v>337</v>
          </cell>
          <cell r="V570">
            <v>43</v>
          </cell>
        </row>
        <row r="571">
          <cell r="D571" t="str">
            <v>Duarte 2016</v>
          </cell>
          <cell r="E571">
            <v>87</v>
          </cell>
          <cell r="F571">
            <v>0</v>
          </cell>
          <cell r="G571">
            <v>0</v>
          </cell>
          <cell r="H571">
            <v>0</v>
          </cell>
          <cell r="J571">
            <v>53</v>
          </cell>
          <cell r="K571">
            <v>0</v>
          </cell>
          <cell r="L571">
            <v>0</v>
          </cell>
          <cell r="M571">
            <v>0</v>
          </cell>
          <cell r="O571">
            <v>55</v>
          </cell>
          <cell r="P571">
            <v>2</v>
          </cell>
          <cell r="R571">
            <v>142</v>
          </cell>
          <cell r="S571">
            <v>0</v>
          </cell>
          <cell r="U571">
            <v>337</v>
          </cell>
          <cell r="V571">
            <v>2</v>
          </cell>
        </row>
        <row r="572">
          <cell r="D572" t="str">
            <v>Duarte 2017</v>
          </cell>
          <cell r="E572">
            <v>87</v>
          </cell>
          <cell r="F572">
            <v>0</v>
          </cell>
          <cell r="G572">
            <v>0</v>
          </cell>
          <cell r="H572">
            <v>0</v>
          </cell>
          <cell r="J572">
            <v>53</v>
          </cell>
          <cell r="K572">
            <v>0</v>
          </cell>
          <cell r="L572">
            <v>0</v>
          </cell>
          <cell r="M572">
            <v>0</v>
          </cell>
          <cell r="O572">
            <v>55</v>
          </cell>
          <cell r="P572">
            <v>1</v>
          </cell>
          <cell r="R572">
            <v>142</v>
          </cell>
          <cell r="S572">
            <v>1</v>
          </cell>
          <cell r="U572">
            <v>337</v>
          </cell>
          <cell r="V572">
            <v>2</v>
          </cell>
        </row>
        <row r="573">
          <cell r="D573" t="str">
            <v>Dublin 2014</v>
          </cell>
        </row>
        <row r="574">
          <cell r="D574" t="str">
            <v>Dublin 2015</v>
          </cell>
          <cell r="E574">
            <v>796</v>
          </cell>
          <cell r="F574">
            <v>26</v>
          </cell>
          <cell r="G574">
            <v>26</v>
          </cell>
          <cell r="H574">
            <v>0</v>
          </cell>
          <cell r="J574">
            <v>446</v>
          </cell>
          <cell r="K574">
            <v>39</v>
          </cell>
          <cell r="L574">
            <v>39</v>
          </cell>
          <cell r="M574">
            <v>0</v>
          </cell>
          <cell r="O574">
            <v>425</v>
          </cell>
          <cell r="P574">
            <v>4</v>
          </cell>
          <cell r="R574">
            <v>618</v>
          </cell>
          <cell r="S574">
            <v>839</v>
          </cell>
          <cell r="U574">
            <v>2285</v>
          </cell>
          <cell r="V574">
            <v>908</v>
          </cell>
        </row>
        <row r="575">
          <cell r="D575" t="str">
            <v>Dublin 2016</v>
          </cell>
          <cell r="E575">
            <v>796</v>
          </cell>
          <cell r="F575">
            <v>0</v>
          </cell>
          <cell r="G575">
            <v>0</v>
          </cell>
          <cell r="H575">
            <v>0</v>
          </cell>
          <cell r="J575">
            <v>446</v>
          </cell>
          <cell r="K575">
            <v>0</v>
          </cell>
          <cell r="L575">
            <v>0</v>
          </cell>
          <cell r="M575">
            <v>0</v>
          </cell>
          <cell r="O575">
            <v>425</v>
          </cell>
          <cell r="P575">
            <v>2</v>
          </cell>
          <cell r="R575">
            <v>618</v>
          </cell>
          <cell r="S575">
            <v>612</v>
          </cell>
          <cell r="U575">
            <v>2285</v>
          </cell>
          <cell r="V575">
            <v>614</v>
          </cell>
        </row>
        <row r="576">
          <cell r="D576" t="str">
            <v>Dublin 2017</v>
          </cell>
          <cell r="E576">
            <v>796</v>
          </cell>
          <cell r="F576">
            <v>0</v>
          </cell>
          <cell r="G576">
            <v>0</v>
          </cell>
          <cell r="H576">
            <v>0</v>
          </cell>
          <cell r="J576">
            <v>446</v>
          </cell>
          <cell r="K576">
            <v>0</v>
          </cell>
          <cell r="L576">
            <v>0</v>
          </cell>
          <cell r="M576">
            <v>0</v>
          </cell>
          <cell r="O576">
            <v>425</v>
          </cell>
          <cell r="P576">
            <v>8</v>
          </cell>
          <cell r="R576">
            <v>618</v>
          </cell>
          <cell r="S576">
            <v>1187</v>
          </cell>
          <cell r="U576">
            <v>2285</v>
          </cell>
          <cell r="V576">
            <v>1195</v>
          </cell>
        </row>
        <row r="577">
          <cell r="D577" t="str">
            <v>Dunsmuir 2014</v>
          </cell>
          <cell r="E577">
            <v>0</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row>
        <row r="578">
          <cell r="D578" t="str">
            <v>Dunsmuir 2015</v>
          </cell>
        </row>
        <row r="579">
          <cell r="D579" t="str">
            <v>Dunsmuir 2016</v>
          </cell>
        </row>
        <row r="580">
          <cell r="D580" t="str">
            <v>Dunsmuir 2017</v>
          </cell>
        </row>
        <row r="581">
          <cell r="D581" t="str">
            <v>East Palo Alto 2014</v>
          </cell>
        </row>
        <row r="582">
          <cell r="D582" t="str">
            <v>East Palo Alto 2015</v>
          </cell>
          <cell r="E582">
            <v>64</v>
          </cell>
          <cell r="F582">
            <v>0</v>
          </cell>
          <cell r="G582">
            <v>0</v>
          </cell>
          <cell r="H582">
            <v>0</v>
          </cell>
          <cell r="J582">
            <v>54</v>
          </cell>
          <cell r="K582">
            <v>8</v>
          </cell>
          <cell r="L582">
            <v>8</v>
          </cell>
          <cell r="M582">
            <v>0</v>
          </cell>
          <cell r="O582">
            <v>83</v>
          </cell>
          <cell r="P582">
            <v>0</v>
          </cell>
          <cell r="R582">
            <v>266</v>
          </cell>
          <cell r="S582">
            <v>0</v>
          </cell>
          <cell r="U582">
            <v>467</v>
          </cell>
          <cell r="V582">
            <v>8</v>
          </cell>
        </row>
        <row r="583">
          <cell r="D583" t="str">
            <v>East Palo Alto 2016</v>
          </cell>
          <cell r="E583">
            <v>64</v>
          </cell>
          <cell r="F583">
            <v>0</v>
          </cell>
          <cell r="G583">
            <v>0</v>
          </cell>
          <cell r="H583">
            <v>0</v>
          </cell>
          <cell r="J583">
            <v>54</v>
          </cell>
          <cell r="K583">
            <v>0</v>
          </cell>
          <cell r="L583">
            <v>0</v>
          </cell>
          <cell r="M583">
            <v>0</v>
          </cell>
          <cell r="O583">
            <v>83</v>
          </cell>
          <cell r="P583">
            <v>33</v>
          </cell>
          <cell r="R583">
            <v>266</v>
          </cell>
          <cell r="S583">
            <v>0</v>
          </cell>
          <cell r="U583">
            <v>467</v>
          </cell>
          <cell r="V583">
            <v>33</v>
          </cell>
        </row>
        <row r="584">
          <cell r="D584" t="str">
            <v>East Palo Alto 2017</v>
          </cell>
          <cell r="E584">
            <v>64</v>
          </cell>
          <cell r="F584">
            <v>16</v>
          </cell>
          <cell r="G584">
            <v>16</v>
          </cell>
          <cell r="H584">
            <v>0</v>
          </cell>
          <cell r="J584">
            <v>54</v>
          </cell>
          <cell r="K584">
            <v>24</v>
          </cell>
          <cell r="L584">
            <v>24</v>
          </cell>
          <cell r="M584">
            <v>0</v>
          </cell>
          <cell r="O584">
            <v>83</v>
          </cell>
          <cell r="P584">
            <v>0</v>
          </cell>
          <cell r="R584">
            <v>266</v>
          </cell>
          <cell r="S584">
            <v>5</v>
          </cell>
          <cell r="U584">
            <v>467</v>
          </cell>
          <cell r="V584">
            <v>45</v>
          </cell>
        </row>
        <row r="585">
          <cell r="D585" t="str">
            <v>Eastvale 2013</v>
          </cell>
        </row>
        <row r="586">
          <cell r="D586" t="str">
            <v>Eastvale 2014</v>
          </cell>
          <cell r="E586">
            <v>374</v>
          </cell>
          <cell r="F586">
            <v>0</v>
          </cell>
          <cell r="G586">
            <v>0</v>
          </cell>
          <cell r="H586">
            <v>0</v>
          </cell>
          <cell r="J586">
            <v>250</v>
          </cell>
          <cell r="K586">
            <v>0</v>
          </cell>
          <cell r="L586">
            <v>0</v>
          </cell>
          <cell r="M586">
            <v>0</v>
          </cell>
          <cell r="O586">
            <v>274</v>
          </cell>
          <cell r="P586">
            <v>0</v>
          </cell>
          <cell r="R586">
            <v>565</v>
          </cell>
          <cell r="S586">
            <v>429</v>
          </cell>
          <cell r="U586">
            <v>1463</v>
          </cell>
          <cell r="V586">
            <v>429</v>
          </cell>
        </row>
        <row r="587">
          <cell r="D587" t="str">
            <v>Eastvale 2015</v>
          </cell>
          <cell r="E587">
            <v>374</v>
          </cell>
          <cell r="F587">
            <v>0</v>
          </cell>
          <cell r="G587">
            <v>0</v>
          </cell>
          <cell r="H587">
            <v>0</v>
          </cell>
          <cell r="J587">
            <v>250</v>
          </cell>
          <cell r="K587">
            <v>0</v>
          </cell>
          <cell r="L587">
            <v>0</v>
          </cell>
          <cell r="M587">
            <v>0</v>
          </cell>
          <cell r="O587">
            <v>274</v>
          </cell>
          <cell r="P587">
            <v>0</v>
          </cell>
          <cell r="R587">
            <v>565</v>
          </cell>
          <cell r="S587">
            <v>306</v>
          </cell>
          <cell r="U587">
            <v>1463</v>
          </cell>
          <cell r="V587">
            <v>306</v>
          </cell>
        </row>
        <row r="588">
          <cell r="D588" t="str">
            <v>Eastvale 2016</v>
          </cell>
          <cell r="E588">
            <v>374</v>
          </cell>
          <cell r="F588">
            <v>0</v>
          </cell>
          <cell r="G588">
            <v>0</v>
          </cell>
          <cell r="H588">
            <v>0</v>
          </cell>
          <cell r="J588">
            <v>250</v>
          </cell>
          <cell r="K588">
            <v>0</v>
          </cell>
          <cell r="L588">
            <v>0</v>
          </cell>
          <cell r="M588">
            <v>0</v>
          </cell>
          <cell r="O588">
            <v>274</v>
          </cell>
          <cell r="P588">
            <v>0</v>
          </cell>
          <cell r="R588">
            <v>565</v>
          </cell>
          <cell r="S588">
            <v>515</v>
          </cell>
          <cell r="U588">
            <v>1463</v>
          </cell>
          <cell r="V588">
            <v>515</v>
          </cell>
        </row>
        <row r="589">
          <cell r="D589" t="str">
            <v>Eastvale 2017</v>
          </cell>
          <cell r="E589">
            <v>374</v>
          </cell>
          <cell r="F589">
            <v>0</v>
          </cell>
          <cell r="G589">
            <v>0</v>
          </cell>
          <cell r="H589">
            <v>0</v>
          </cell>
          <cell r="J589">
            <v>250</v>
          </cell>
          <cell r="K589">
            <v>0</v>
          </cell>
          <cell r="L589">
            <v>0</v>
          </cell>
          <cell r="M589">
            <v>0</v>
          </cell>
          <cell r="O589">
            <v>274</v>
          </cell>
          <cell r="P589">
            <v>0</v>
          </cell>
          <cell r="R589">
            <v>565</v>
          </cell>
          <cell r="S589">
            <v>233</v>
          </cell>
          <cell r="U589">
            <v>1463</v>
          </cell>
          <cell r="V589">
            <v>233</v>
          </cell>
        </row>
        <row r="590">
          <cell r="D590" t="str">
            <v>El Cajon 2013</v>
          </cell>
          <cell r="E590">
            <v>1448</v>
          </cell>
          <cell r="F590">
            <v>48</v>
          </cell>
          <cell r="G590">
            <v>48</v>
          </cell>
          <cell r="H590">
            <v>0</v>
          </cell>
          <cell r="J590">
            <v>1101</v>
          </cell>
          <cell r="K590">
            <v>2</v>
          </cell>
          <cell r="L590">
            <v>2</v>
          </cell>
          <cell r="M590">
            <v>0</v>
          </cell>
          <cell r="O590">
            <v>1019</v>
          </cell>
          <cell r="P590">
            <v>24</v>
          </cell>
          <cell r="R590">
            <v>2237</v>
          </cell>
          <cell r="S590">
            <v>12</v>
          </cell>
          <cell r="U590">
            <v>5805</v>
          </cell>
          <cell r="V590">
            <v>86</v>
          </cell>
        </row>
        <row r="591">
          <cell r="D591" t="str">
            <v>El Cajon 2014</v>
          </cell>
          <cell r="E591">
            <v>1448</v>
          </cell>
          <cell r="F591">
            <v>0</v>
          </cell>
          <cell r="G591">
            <v>0</v>
          </cell>
          <cell r="H591">
            <v>0</v>
          </cell>
          <cell r="J591">
            <v>1101</v>
          </cell>
          <cell r="K591">
            <v>0</v>
          </cell>
          <cell r="L591">
            <v>0</v>
          </cell>
          <cell r="M591">
            <v>0</v>
          </cell>
          <cell r="O591">
            <v>1019</v>
          </cell>
          <cell r="P591">
            <v>8</v>
          </cell>
          <cell r="R591">
            <v>2237</v>
          </cell>
          <cell r="S591">
            <v>24</v>
          </cell>
          <cell r="U591">
            <v>5805</v>
          </cell>
          <cell r="V591">
            <v>32</v>
          </cell>
        </row>
        <row r="592">
          <cell r="D592" t="str">
            <v>El Cajon 2015</v>
          </cell>
          <cell r="E592">
            <v>1448</v>
          </cell>
          <cell r="F592">
            <v>0</v>
          </cell>
          <cell r="G592">
            <v>0</v>
          </cell>
          <cell r="H592">
            <v>0</v>
          </cell>
          <cell r="J592">
            <v>1101</v>
          </cell>
          <cell r="K592">
            <v>1</v>
          </cell>
          <cell r="L592">
            <v>1</v>
          </cell>
          <cell r="M592">
            <v>0</v>
          </cell>
          <cell r="O592">
            <v>1019</v>
          </cell>
          <cell r="P592">
            <v>2</v>
          </cell>
          <cell r="R592">
            <v>2237</v>
          </cell>
          <cell r="S592">
            <v>23</v>
          </cell>
          <cell r="U592">
            <v>5805</v>
          </cell>
          <cell r="V592">
            <v>26</v>
          </cell>
        </row>
        <row r="593">
          <cell r="D593" t="str">
            <v>El Cajon 2016</v>
          </cell>
          <cell r="E593">
            <v>1448</v>
          </cell>
          <cell r="F593">
            <v>0</v>
          </cell>
          <cell r="G593">
            <v>0</v>
          </cell>
          <cell r="H593">
            <v>0</v>
          </cell>
          <cell r="J593">
            <v>1101</v>
          </cell>
          <cell r="K593">
            <v>6</v>
          </cell>
          <cell r="L593">
            <v>6</v>
          </cell>
          <cell r="M593">
            <v>0</v>
          </cell>
          <cell r="O593">
            <v>1019</v>
          </cell>
          <cell r="P593">
            <v>0</v>
          </cell>
          <cell r="R593">
            <v>2237</v>
          </cell>
          <cell r="S593">
            <v>78</v>
          </cell>
          <cell r="U593">
            <v>5805</v>
          </cell>
          <cell r="V593">
            <v>84</v>
          </cell>
        </row>
        <row r="594">
          <cell r="D594" t="str">
            <v>El Cajon 2017</v>
          </cell>
          <cell r="E594">
            <v>1448</v>
          </cell>
          <cell r="F594">
            <v>0</v>
          </cell>
          <cell r="G594">
            <v>0</v>
          </cell>
          <cell r="H594">
            <v>0</v>
          </cell>
          <cell r="J594">
            <v>1101</v>
          </cell>
          <cell r="K594">
            <v>0</v>
          </cell>
          <cell r="L594">
            <v>0</v>
          </cell>
          <cell r="M594">
            <v>0</v>
          </cell>
          <cell r="O594">
            <v>1019</v>
          </cell>
          <cell r="P594">
            <v>0</v>
          </cell>
          <cell r="R594">
            <v>2237</v>
          </cell>
          <cell r="S594">
            <v>51</v>
          </cell>
          <cell r="U594">
            <v>5805</v>
          </cell>
          <cell r="V594">
            <v>51</v>
          </cell>
        </row>
        <row r="595">
          <cell r="D595" t="str">
            <v>El Centro 2013</v>
          </cell>
        </row>
        <row r="596">
          <cell r="D596" t="str">
            <v>El Centro 2014</v>
          </cell>
          <cell r="E596">
            <v>487</v>
          </cell>
          <cell r="F596">
            <v>0</v>
          </cell>
          <cell r="G596">
            <v>0</v>
          </cell>
          <cell r="H596">
            <v>0</v>
          </cell>
          <cell r="J596">
            <v>300</v>
          </cell>
          <cell r="K596">
            <v>3</v>
          </cell>
          <cell r="L596">
            <v>3</v>
          </cell>
          <cell r="M596">
            <v>0</v>
          </cell>
          <cell r="O596">
            <v>297</v>
          </cell>
          <cell r="P596">
            <v>0</v>
          </cell>
          <cell r="R596">
            <v>840</v>
          </cell>
          <cell r="S596">
            <v>43</v>
          </cell>
          <cell r="U596">
            <v>1924</v>
          </cell>
          <cell r="V596">
            <v>46</v>
          </cell>
        </row>
        <row r="597">
          <cell r="D597" t="str">
            <v>El Centro 2015</v>
          </cell>
          <cell r="E597">
            <v>487</v>
          </cell>
          <cell r="F597">
            <v>0</v>
          </cell>
          <cell r="G597">
            <v>0</v>
          </cell>
          <cell r="H597">
            <v>0</v>
          </cell>
          <cell r="J597">
            <v>300</v>
          </cell>
          <cell r="K597">
            <v>5</v>
          </cell>
          <cell r="L597">
            <v>5</v>
          </cell>
          <cell r="M597">
            <v>0</v>
          </cell>
          <cell r="O597">
            <v>297</v>
          </cell>
          <cell r="P597">
            <v>84</v>
          </cell>
          <cell r="R597">
            <v>840</v>
          </cell>
          <cell r="S597">
            <v>11</v>
          </cell>
          <cell r="U597">
            <v>1924</v>
          </cell>
          <cell r="V597">
            <v>100</v>
          </cell>
        </row>
        <row r="598">
          <cell r="D598" t="str">
            <v>El Centro 2016</v>
          </cell>
          <cell r="E598">
            <v>487</v>
          </cell>
          <cell r="F598">
            <v>0</v>
          </cell>
          <cell r="G598">
            <v>0</v>
          </cell>
          <cell r="H598">
            <v>0</v>
          </cell>
          <cell r="J598">
            <v>300</v>
          </cell>
          <cell r="K598">
            <v>6</v>
          </cell>
          <cell r="L598">
            <v>6</v>
          </cell>
          <cell r="M598">
            <v>0</v>
          </cell>
          <cell r="O598">
            <v>297</v>
          </cell>
          <cell r="P598">
            <v>0</v>
          </cell>
          <cell r="R598">
            <v>840</v>
          </cell>
          <cell r="S598">
            <v>4</v>
          </cell>
          <cell r="U598">
            <v>1924</v>
          </cell>
          <cell r="V598">
            <v>10</v>
          </cell>
        </row>
        <row r="599">
          <cell r="D599" t="str">
            <v>El Centro 2017</v>
          </cell>
          <cell r="E599">
            <v>487</v>
          </cell>
          <cell r="F599">
            <v>0</v>
          </cell>
          <cell r="G599">
            <v>0</v>
          </cell>
          <cell r="H599">
            <v>0</v>
          </cell>
          <cell r="J599">
            <v>300</v>
          </cell>
          <cell r="K599">
            <v>67</v>
          </cell>
          <cell r="L599">
            <v>0</v>
          </cell>
          <cell r="M599">
            <v>67</v>
          </cell>
          <cell r="O599">
            <v>297</v>
          </cell>
          <cell r="P599">
            <v>7</v>
          </cell>
          <cell r="R599">
            <v>840</v>
          </cell>
          <cell r="S599">
            <v>0</v>
          </cell>
          <cell r="U599">
            <v>1924</v>
          </cell>
          <cell r="V599">
            <v>74</v>
          </cell>
        </row>
        <row r="600">
          <cell r="D600" t="str">
            <v>El Cerrito 2014</v>
          </cell>
          <cell r="E600">
            <v>100</v>
          </cell>
          <cell r="F600">
            <v>56</v>
          </cell>
          <cell r="G600">
            <v>56</v>
          </cell>
          <cell r="H600">
            <v>0</v>
          </cell>
          <cell r="J600">
            <v>63</v>
          </cell>
          <cell r="K600">
            <v>0</v>
          </cell>
          <cell r="L600">
            <v>0</v>
          </cell>
          <cell r="M600">
            <v>0</v>
          </cell>
          <cell r="O600">
            <v>69</v>
          </cell>
          <cell r="P600">
            <v>0</v>
          </cell>
          <cell r="R600">
            <v>166</v>
          </cell>
          <cell r="S600">
            <v>6</v>
          </cell>
          <cell r="U600">
            <v>398</v>
          </cell>
          <cell r="V600">
            <v>62</v>
          </cell>
        </row>
        <row r="601">
          <cell r="D601" t="str">
            <v>El Cerrito 2015</v>
          </cell>
          <cell r="E601">
            <v>100</v>
          </cell>
          <cell r="F601">
            <v>0</v>
          </cell>
          <cell r="G601">
            <v>0</v>
          </cell>
          <cell r="H601">
            <v>0</v>
          </cell>
          <cell r="J601">
            <v>63</v>
          </cell>
          <cell r="K601">
            <v>6</v>
          </cell>
          <cell r="L601">
            <v>6</v>
          </cell>
          <cell r="M601">
            <v>0</v>
          </cell>
          <cell r="O601">
            <v>69</v>
          </cell>
          <cell r="P601">
            <v>26</v>
          </cell>
          <cell r="R601">
            <v>166</v>
          </cell>
          <cell r="S601">
            <v>229</v>
          </cell>
          <cell r="U601">
            <v>398</v>
          </cell>
          <cell r="V601">
            <v>261</v>
          </cell>
        </row>
        <row r="602">
          <cell r="D602" t="str">
            <v>El Cerrito 2016</v>
          </cell>
          <cell r="E602">
            <v>100</v>
          </cell>
          <cell r="F602">
            <v>0</v>
          </cell>
          <cell r="G602">
            <v>0</v>
          </cell>
          <cell r="H602">
            <v>0</v>
          </cell>
          <cell r="J602">
            <v>63</v>
          </cell>
          <cell r="K602">
            <v>0</v>
          </cell>
          <cell r="L602">
            <v>0</v>
          </cell>
          <cell r="M602">
            <v>0</v>
          </cell>
          <cell r="O602">
            <v>69</v>
          </cell>
          <cell r="P602">
            <v>0</v>
          </cell>
          <cell r="R602">
            <v>166</v>
          </cell>
          <cell r="S602">
            <v>7</v>
          </cell>
          <cell r="U602">
            <v>398</v>
          </cell>
          <cell r="V602">
            <v>7</v>
          </cell>
        </row>
        <row r="603">
          <cell r="D603" t="str">
            <v>El Cerrito 2017</v>
          </cell>
          <cell r="E603">
            <v>100</v>
          </cell>
          <cell r="F603">
            <v>62</v>
          </cell>
          <cell r="G603">
            <v>62</v>
          </cell>
          <cell r="H603">
            <v>0</v>
          </cell>
          <cell r="J603">
            <v>63</v>
          </cell>
          <cell r="K603">
            <v>0</v>
          </cell>
          <cell r="L603">
            <v>0</v>
          </cell>
          <cell r="M603">
            <v>0</v>
          </cell>
          <cell r="O603">
            <v>69</v>
          </cell>
          <cell r="P603">
            <v>0</v>
          </cell>
          <cell r="R603">
            <v>166</v>
          </cell>
          <cell r="S603">
            <v>7</v>
          </cell>
          <cell r="U603">
            <v>398</v>
          </cell>
          <cell r="V603">
            <v>69</v>
          </cell>
        </row>
        <row r="604">
          <cell r="D604" t="str">
            <v>El Dorado County - Unincorporated 2013</v>
          </cell>
          <cell r="E604">
            <v>1086</v>
          </cell>
          <cell r="F604">
            <v>42</v>
          </cell>
          <cell r="G604">
            <v>42</v>
          </cell>
          <cell r="H604">
            <v>0</v>
          </cell>
          <cell r="J604">
            <v>762</v>
          </cell>
          <cell r="K604">
            <v>29</v>
          </cell>
          <cell r="L604">
            <v>29</v>
          </cell>
          <cell r="M604">
            <v>0</v>
          </cell>
          <cell r="O604">
            <v>823</v>
          </cell>
          <cell r="P604">
            <v>7</v>
          </cell>
          <cell r="R604">
            <v>1757</v>
          </cell>
          <cell r="S604">
            <v>685</v>
          </cell>
          <cell r="U604">
            <v>4428</v>
          </cell>
          <cell r="V604">
            <v>763</v>
          </cell>
        </row>
        <row r="605">
          <cell r="D605" t="str">
            <v>El Dorado County - Unincorporated 2014</v>
          </cell>
          <cell r="E605">
            <v>1086</v>
          </cell>
          <cell r="F605">
            <v>1</v>
          </cell>
          <cell r="G605">
            <v>1</v>
          </cell>
          <cell r="H605">
            <v>0</v>
          </cell>
          <cell r="J605">
            <v>762</v>
          </cell>
          <cell r="K605">
            <v>55</v>
          </cell>
          <cell r="L605">
            <v>55</v>
          </cell>
          <cell r="M605">
            <v>0</v>
          </cell>
          <cell r="O605">
            <v>823</v>
          </cell>
          <cell r="P605">
            <v>13</v>
          </cell>
          <cell r="R605">
            <v>1757</v>
          </cell>
          <cell r="S605">
            <v>343</v>
          </cell>
          <cell r="U605">
            <v>4428</v>
          </cell>
          <cell r="V605">
            <v>412</v>
          </cell>
        </row>
        <row r="606">
          <cell r="D606" t="str">
            <v>El Dorado County - Unincorporated 2015</v>
          </cell>
          <cell r="E606">
            <v>1086</v>
          </cell>
          <cell r="F606">
            <v>0</v>
          </cell>
          <cell r="G606">
            <v>0</v>
          </cell>
          <cell r="H606">
            <v>0</v>
          </cell>
          <cell r="J606">
            <v>762</v>
          </cell>
          <cell r="K606">
            <v>53</v>
          </cell>
          <cell r="L606">
            <v>53</v>
          </cell>
          <cell r="M606">
            <v>0</v>
          </cell>
          <cell r="O606">
            <v>823</v>
          </cell>
          <cell r="P606">
            <v>0</v>
          </cell>
          <cell r="R606">
            <v>1757</v>
          </cell>
          <cell r="S606">
            <v>512</v>
          </cell>
          <cell r="U606">
            <v>4428</v>
          </cell>
          <cell r="V606">
            <v>565</v>
          </cell>
        </row>
        <row r="607">
          <cell r="D607" t="str">
            <v>El Dorado County - Unincorporated 2016</v>
          </cell>
          <cell r="E607">
            <v>1086</v>
          </cell>
          <cell r="F607">
            <v>0</v>
          </cell>
          <cell r="G607">
            <v>0</v>
          </cell>
          <cell r="H607">
            <v>0</v>
          </cell>
          <cell r="J607">
            <v>762</v>
          </cell>
          <cell r="K607">
            <v>57</v>
          </cell>
          <cell r="L607">
            <v>57</v>
          </cell>
          <cell r="M607">
            <v>0</v>
          </cell>
          <cell r="O607">
            <v>823</v>
          </cell>
          <cell r="P607">
            <v>12</v>
          </cell>
          <cell r="R607">
            <v>1757</v>
          </cell>
          <cell r="S607">
            <v>656</v>
          </cell>
          <cell r="U607">
            <v>4428</v>
          </cell>
          <cell r="V607">
            <v>725</v>
          </cell>
        </row>
        <row r="608">
          <cell r="D608" t="str">
            <v>El Dorado County - Unincorporated 2017</v>
          </cell>
          <cell r="E608">
            <v>1086</v>
          </cell>
          <cell r="F608">
            <v>16</v>
          </cell>
          <cell r="G608">
            <v>16</v>
          </cell>
          <cell r="H608">
            <v>0</v>
          </cell>
          <cell r="J608">
            <v>762</v>
          </cell>
          <cell r="K608">
            <v>59</v>
          </cell>
          <cell r="L608">
            <v>31</v>
          </cell>
          <cell r="M608">
            <v>28</v>
          </cell>
          <cell r="O608">
            <v>823</v>
          </cell>
          <cell r="P608">
            <v>15</v>
          </cell>
          <cell r="R608">
            <v>1757</v>
          </cell>
          <cell r="S608">
            <v>697</v>
          </cell>
          <cell r="U608">
            <v>4428</v>
          </cell>
          <cell r="V608">
            <v>787</v>
          </cell>
        </row>
        <row r="609">
          <cell r="D609" t="str">
            <v>El Monte 2013</v>
          </cell>
        </row>
        <row r="610">
          <cell r="D610" t="str">
            <v>El Monte 2014</v>
          </cell>
          <cell r="E610">
            <v>529</v>
          </cell>
          <cell r="F610">
            <v>41</v>
          </cell>
          <cell r="G610">
            <v>41</v>
          </cell>
          <cell r="H610">
            <v>0</v>
          </cell>
          <cell r="J610">
            <v>315</v>
          </cell>
          <cell r="K610">
            <v>0</v>
          </cell>
          <cell r="L610">
            <v>0</v>
          </cell>
          <cell r="M610">
            <v>0</v>
          </cell>
          <cell r="O610">
            <v>352</v>
          </cell>
          <cell r="P610">
            <v>2</v>
          </cell>
          <cell r="R610">
            <v>946</v>
          </cell>
          <cell r="S610">
            <v>20</v>
          </cell>
          <cell r="U610">
            <v>2142</v>
          </cell>
          <cell r="V610">
            <v>63</v>
          </cell>
        </row>
        <row r="611">
          <cell r="D611" t="str">
            <v>El Monte 2015</v>
          </cell>
          <cell r="E611">
            <v>529</v>
          </cell>
          <cell r="F611">
            <v>96</v>
          </cell>
          <cell r="G611">
            <v>96</v>
          </cell>
          <cell r="H611">
            <v>0</v>
          </cell>
          <cell r="J611">
            <v>315</v>
          </cell>
          <cell r="K611">
            <v>36</v>
          </cell>
          <cell r="L611">
            <v>36</v>
          </cell>
          <cell r="M611">
            <v>0</v>
          </cell>
          <cell r="O611">
            <v>352</v>
          </cell>
          <cell r="P611">
            <v>0</v>
          </cell>
          <cell r="R611">
            <v>946</v>
          </cell>
          <cell r="S611">
            <v>8</v>
          </cell>
          <cell r="U611">
            <v>2142</v>
          </cell>
          <cell r="V611">
            <v>140</v>
          </cell>
        </row>
        <row r="612">
          <cell r="D612" t="str">
            <v>El Monte 2016</v>
          </cell>
          <cell r="E612">
            <v>529</v>
          </cell>
          <cell r="F612">
            <v>0</v>
          </cell>
          <cell r="G612">
            <v>0</v>
          </cell>
          <cell r="H612">
            <v>0</v>
          </cell>
          <cell r="J612">
            <v>315</v>
          </cell>
          <cell r="K612">
            <v>0</v>
          </cell>
          <cell r="L612">
            <v>0</v>
          </cell>
          <cell r="M612">
            <v>0</v>
          </cell>
          <cell r="O612">
            <v>352</v>
          </cell>
          <cell r="P612">
            <v>0</v>
          </cell>
          <cell r="R612">
            <v>946</v>
          </cell>
          <cell r="S612">
            <v>35</v>
          </cell>
          <cell r="U612">
            <v>2142</v>
          </cell>
          <cell r="V612">
            <v>35</v>
          </cell>
        </row>
        <row r="613">
          <cell r="D613" t="str">
            <v>El Monte 2017</v>
          </cell>
          <cell r="E613">
            <v>529</v>
          </cell>
          <cell r="F613">
            <v>104</v>
          </cell>
          <cell r="G613">
            <v>104</v>
          </cell>
          <cell r="H613">
            <v>0</v>
          </cell>
          <cell r="J613">
            <v>315</v>
          </cell>
          <cell r="K613">
            <v>0</v>
          </cell>
          <cell r="L613">
            <v>0</v>
          </cell>
          <cell r="M613">
            <v>0</v>
          </cell>
          <cell r="O613">
            <v>352</v>
          </cell>
          <cell r="P613">
            <v>0</v>
          </cell>
          <cell r="R613">
            <v>946</v>
          </cell>
          <cell r="S613">
            <v>191</v>
          </cell>
          <cell r="U613">
            <v>2142</v>
          </cell>
          <cell r="V613">
            <v>295</v>
          </cell>
        </row>
        <row r="614">
          <cell r="D614" t="str">
            <v>El Segundo 2013</v>
          </cell>
        </row>
        <row r="615">
          <cell r="D615" t="str">
            <v>El Segundo 2014</v>
          </cell>
          <cell r="E615">
            <v>0</v>
          </cell>
          <cell r="F615">
            <v>0</v>
          </cell>
          <cell r="G615">
            <v>0</v>
          </cell>
          <cell r="H615">
            <v>0</v>
          </cell>
          <cell r="I615">
            <v>0</v>
          </cell>
          <cell r="J615">
            <v>0</v>
          </cell>
          <cell r="K615">
            <v>0</v>
          </cell>
          <cell r="L615">
            <v>0</v>
          </cell>
          <cell r="M615">
            <v>0</v>
          </cell>
          <cell r="N615">
            <v>0</v>
          </cell>
          <cell r="O615">
            <v>0</v>
          </cell>
          <cell r="P615">
            <v>0</v>
          </cell>
          <cell r="Q615">
            <v>0</v>
          </cell>
          <cell r="R615">
            <v>0</v>
          </cell>
          <cell r="S615">
            <v>0</v>
          </cell>
          <cell r="T615">
            <v>0</v>
          </cell>
          <cell r="U615">
            <v>0</v>
          </cell>
          <cell r="V615">
            <v>0</v>
          </cell>
        </row>
        <row r="616">
          <cell r="D616" t="str">
            <v>El Segundo 2015</v>
          </cell>
        </row>
        <row r="617">
          <cell r="D617" t="str">
            <v>El Segundo 2016</v>
          </cell>
        </row>
        <row r="618">
          <cell r="D618" t="str">
            <v>El Segundo 2017</v>
          </cell>
        </row>
        <row r="619">
          <cell r="D619" t="str">
            <v>Elk Grove 2013</v>
          </cell>
          <cell r="E619">
            <v>2035</v>
          </cell>
          <cell r="F619">
            <v>0</v>
          </cell>
          <cell r="G619">
            <v>0</v>
          </cell>
          <cell r="H619">
            <v>0</v>
          </cell>
          <cell r="J619">
            <v>1427</v>
          </cell>
          <cell r="K619">
            <v>0</v>
          </cell>
          <cell r="L619">
            <v>0</v>
          </cell>
          <cell r="M619">
            <v>0</v>
          </cell>
          <cell r="O619">
            <v>1377</v>
          </cell>
          <cell r="P619">
            <v>173</v>
          </cell>
          <cell r="R619">
            <v>2563</v>
          </cell>
          <cell r="S619">
            <v>196</v>
          </cell>
          <cell r="U619">
            <v>7402</v>
          </cell>
          <cell r="V619">
            <v>369</v>
          </cell>
        </row>
        <row r="620">
          <cell r="D620" t="str">
            <v>Elk Grove 2014</v>
          </cell>
          <cell r="E620">
            <v>2035</v>
          </cell>
          <cell r="F620">
            <v>49</v>
          </cell>
          <cell r="G620">
            <v>49</v>
          </cell>
          <cell r="H620">
            <v>0</v>
          </cell>
          <cell r="J620">
            <v>1427</v>
          </cell>
          <cell r="K620">
            <v>14</v>
          </cell>
          <cell r="L620">
            <v>14</v>
          </cell>
          <cell r="M620">
            <v>0</v>
          </cell>
          <cell r="O620">
            <v>1377</v>
          </cell>
          <cell r="P620">
            <v>74</v>
          </cell>
          <cell r="R620">
            <v>2563</v>
          </cell>
          <cell r="S620">
            <v>505</v>
          </cell>
          <cell r="U620">
            <v>7402</v>
          </cell>
          <cell r="V620">
            <v>642</v>
          </cell>
        </row>
        <row r="621">
          <cell r="D621" t="str">
            <v>Elk Grove 2015</v>
          </cell>
          <cell r="E621">
            <v>2035</v>
          </cell>
          <cell r="F621">
            <v>0</v>
          </cell>
          <cell r="G621">
            <v>0</v>
          </cell>
          <cell r="H621">
            <v>0</v>
          </cell>
          <cell r="J621">
            <v>1427</v>
          </cell>
          <cell r="K621">
            <v>0</v>
          </cell>
          <cell r="L621">
            <v>0</v>
          </cell>
          <cell r="M621">
            <v>0</v>
          </cell>
          <cell r="O621">
            <v>1377</v>
          </cell>
          <cell r="P621">
            <v>23</v>
          </cell>
          <cell r="R621">
            <v>2563</v>
          </cell>
          <cell r="S621">
            <v>616</v>
          </cell>
          <cell r="U621">
            <v>7402</v>
          </cell>
          <cell r="V621">
            <v>639</v>
          </cell>
        </row>
        <row r="622">
          <cell r="D622" t="str">
            <v>Elk Grove 2016</v>
          </cell>
          <cell r="E622">
            <v>2035</v>
          </cell>
          <cell r="F622">
            <v>0</v>
          </cell>
          <cell r="G622">
            <v>0</v>
          </cell>
          <cell r="H622">
            <v>0</v>
          </cell>
          <cell r="J622">
            <v>1427</v>
          </cell>
          <cell r="K622">
            <v>0</v>
          </cell>
          <cell r="L622">
            <v>0</v>
          </cell>
          <cell r="M622">
            <v>0</v>
          </cell>
          <cell r="O622">
            <v>1377</v>
          </cell>
          <cell r="P622">
            <v>1</v>
          </cell>
          <cell r="R622">
            <v>2563</v>
          </cell>
          <cell r="S622">
            <v>453</v>
          </cell>
          <cell r="U622">
            <v>7402</v>
          </cell>
          <cell r="V622">
            <v>454</v>
          </cell>
        </row>
        <row r="623">
          <cell r="D623" t="str">
            <v>Elk Grove 2017</v>
          </cell>
          <cell r="E623">
            <v>2035</v>
          </cell>
          <cell r="F623">
            <v>35</v>
          </cell>
          <cell r="G623">
            <v>35</v>
          </cell>
          <cell r="H623">
            <v>0</v>
          </cell>
          <cell r="J623">
            <v>1427</v>
          </cell>
          <cell r="K623">
            <v>62</v>
          </cell>
          <cell r="L623">
            <v>62</v>
          </cell>
          <cell r="M623">
            <v>0</v>
          </cell>
          <cell r="O623">
            <v>1377</v>
          </cell>
          <cell r="P623">
            <v>0</v>
          </cell>
          <cell r="R623">
            <v>2563</v>
          </cell>
          <cell r="S623">
            <v>433</v>
          </cell>
          <cell r="U623">
            <v>7402</v>
          </cell>
          <cell r="V623">
            <v>530</v>
          </cell>
        </row>
        <row r="624">
          <cell r="D624" t="str">
            <v>Emeryville 2014</v>
          </cell>
        </row>
        <row r="625">
          <cell r="D625" t="str">
            <v>Emeryville 2015</v>
          </cell>
          <cell r="E625">
            <v>276</v>
          </cell>
          <cell r="F625">
            <v>5</v>
          </cell>
          <cell r="G625">
            <v>5</v>
          </cell>
          <cell r="H625">
            <v>0</v>
          </cell>
          <cell r="J625">
            <v>211</v>
          </cell>
          <cell r="K625">
            <v>0</v>
          </cell>
          <cell r="L625">
            <v>0</v>
          </cell>
          <cell r="M625">
            <v>0</v>
          </cell>
          <cell r="O625">
            <v>259</v>
          </cell>
          <cell r="P625">
            <v>7</v>
          </cell>
          <cell r="R625">
            <v>752</v>
          </cell>
          <cell r="S625">
            <v>178</v>
          </cell>
          <cell r="U625">
            <v>1498</v>
          </cell>
          <cell r="V625">
            <v>190</v>
          </cell>
        </row>
        <row r="626">
          <cell r="D626" t="str">
            <v>Emeryville 2016</v>
          </cell>
          <cell r="E626">
            <v>276</v>
          </cell>
          <cell r="F626">
            <v>0</v>
          </cell>
          <cell r="G626">
            <v>0</v>
          </cell>
          <cell r="H626">
            <v>0</v>
          </cell>
          <cell r="J626">
            <v>211</v>
          </cell>
          <cell r="K626">
            <v>0</v>
          </cell>
          <cell r="L626">
            <v>0</v>
          </cell>
          <cell r="M626">
            <v>0</v>
          </cell>
          <cell r="O626">
            <v>259</v>
          </cell>
          <cell r="P626">
            <v>0</v>
          </cell>
          <cell r="R626">
            <v>752</v>
          </cell>
          <cell r="S626">
            <v>1</v>
          </cell>
          <cell r="U626">
            <v>1498</v>
          </cell>
          <cell r="V626">
            <v>1</v>
          </cell>
        </row>
        <row r="627">
          <cell r="D627" t="str">
            <v>Emeryville 2017</v>
          </cell>
          <cell r="E627">
            <v>276</v>
          </cell>
          <cell r="F627">
            <v>81</v>
          </cell>
          <cell r="G627">
            <v>81</v>
          </cell>
          <cell r="H627">
            <v>0</v>
          </cell>
          <cell r="J627">
            <v>211</v>
          </cell>
          <cell r="K627">
            <v>16</v>
          </cell>
          <cell r="L627">
            <v>16</v>
          </cell>
          <cell r="M627">
            <v>0</v>
          </cell>
          <cell r="O627">
            <v>259</v>
          </cell>
          <cell r="P627">
            <v>14</v>
          </cell>
          <cell r="R627">
            <v>752</v>
          </cell>
          <cell r="S627">
            <v>201</v>
          </cell>
          <cell r="U627">
            <v>1498</v>
          </cell>
          <cell r="V627">
            <v>312</v>
          </cell>
        </row>
        <row r="628">
          <cell r="D628" t="str">
            <v>Encinitas 2013</v>
          </cell>
          <cell r="E628">
            <v>587</v>
          </cell>
          <cell r="F628">
            <v>32</v>
          </cell>
          <cell r="G628">
            <v>31</v>
          </cell>
          <cell r="H628">
            <v>1</v>
          </cell>
          <cell r="J628">
            <v>446</v>
          </cell>
          <cell r="K628">
            <v>10</v>
          </cell>
          <cell r="L628">
            <v>9</v>
          </cell>
          <cell r="M628">
            <v>1</v>
          </cell>
          <cell r="O628">
            <v>413</v>
          </cell>
          <cell r="P628">
            <v>0</v>
          </cell>
          <cell r="R628">
            <v>907</v>
          </cell>
          <cell r="S628">
            <v>283</v>
          </cell>
          <cell r="U628">
            <v>2353</v>
          </cell>
          <cell r="V628">
            <v>325</v>
          </cell>
        </row>
        <row r="629">
          <cell r="D629" t="str">
            <v>Encinitas 2014</v>
          </cell>
          <cell r="E629">
            <v>587</v>
          </cell>
          <cell r="F629">
            <v>1</v>
          </cell>
          <cell r="G629">
            <v>1</v>
          </cell>
          <cell r="H629">
            <v>0</v>
          </cell>
          <cell r="J629">
            <v>446</v>
          </cell>
          <cell r="K629">
            <v>8</v>
          </cell>
          <cell r="L629">
            <v>8</v>
          </cell>
          <cell r="M629">
            <v>0</v>
          </cell>
          <cell r="O629">
            <v>413</v>
          </cell>
          <cell r="P629">
            <v>3</v>
          </cell>
          <cell r="R629">
            <v>907</v>
          </cell>
          <cell r="S629">
            <v>150</v>
          </cell>
          <cell r="U629">
            <v>2353</v>
          </cell>
          <cell r="V629">
            <v>162</v>
          </cell>
        </row>
        <row r="630">
          <cell r="D630" t="str">
            <v>Encinitas 2015</v>
          </cell>
          <cell r="E630">
            <v>587</v>
          </cell>
          <cell r="F630">
            <v>0</v>
          </cell>
          <cell r="G630">
            <v>0</v>
          </cell>
          <cell r="H630">
            <v>0</v>
          </cell>
          <cell r="J630">
            <v>446</v>
          </cell>
          <cell r="K630">
            <v>3</v>
          </cell>
          <cell r="L630">
            <v>3</v>
          </cell>
          <cell r="M630">
            <v>0</v>
          </cell>
          <cell r="O630">
            <v>413</v>
          </cell>
          <cell r="P630">
            <v>0</v>
          </cell>
          <cell r="R630">
            <v>907</v>
          </cell>
          <cell r="S630">
            <v>155</v>
          </cell>
          <cell r="U630">
            <v>2353</v>
          </cell>
          <cell r="V630">
            <v>158</v>
          </cell>
        </row>
        <row r="631">
          <cell r="D631" t="str">
            <v>Encinitas 2016</v>
          </cell>
          <cell r="E631">
            <v>587</v>
          </cell>
          <cell r="F631">
            <v>0</v>
          </cell>
          <cell r="G631">
            <v>0</v>
          </cell>
          <cell r="H631">
            <v>0</v>
          </cell>
          <cell r="J631">
            <v>446</v>
          </cell>
          <cell r="K631">
            <v>2</v>
          </cell>
          <cell r="L631">
            <v>2</v>
          </cell>
          <cell r="M631">
            <v>0</v>
          </cell>
          <cell r="O631">
            <v>413</v>
          </cell>
          <cell r="P631">
            <v>1</v>
          </cell>
          <cell r="R631">
            <v>907</v>
          </cell>
          <cell r="S631">
            <v>87</v>
          </cell>
          <cell r="U631">
            <v>2353</v>
          </cell>
          <cell r="V631">
            <v>90</v>
          </cell>
        </row>
        <row r="632">
          <cell r="D632" t="str">
            <v>Encinitas 2017</v>
          </cell>
          <cell r="E632">
            <v>587</v>
          </cell>
          <cell r="F632">
            <v>4</v>
          </cell>
          <cell r="G632">
            <v>4</v>
          </cell>
          <cell r="H632">
            <v>0</v>
          </cell>
          <cell r="J632">
            <v>446</v>
          </cell>
          <cell r="K632">
            <v>1</v>
          </cell>
          <cell r="L632">
            <v>1</v>
          </cell>
          <cell r="M632">
            <v>0</v>
          </cell>
          <cell r="O632">
            <v>413</v>
          </cell>
          <cell r="P632">
            <v>0</v>
          </cell>
          <cell r="R632">
            <v>907</v>
          </cell>
          <cell r="S632">
            <v>109</v>
          </cell>
          <cell r="U632">
            <v>2353</v>
          </cell>
          <cell r="V632">
            <v>114</v>
          </cell>
        </row>
        <row r="633">
          <cell r="D633" t="str">
            <v>Escalon 2014</v>
          </cell>
          <cell r="E633">
            <v>0</v>
          </cell>
          <cell r="F633">
            <v>0</v>
          </cell>
          <cell r="G633">
            <v>0</v>
          </cell>
          <cell r="H633">
            <v>0</v>
          </cell>
          <cell r="I633">
            <v>0</v>
          </cell>
          <cell r="J633">
            <v>0</v>
          </cell>
          <cell r="K633">
            <v>0</v>
          </cell>
          <cell r="L633">
            <v>0</v>
          </cell>
          <cell r="M633">
            <v>0</v>
          </cell>
          <cell r="N633">
            <v>0</v>
          </cell>
          <cell r="O633">
            <v>0</v>
          </cell>
          <cell r="P633">
            <v>0</v>
          </cell>
          <cell r="Q633">
            <v>0</v>
          </cell>
          <cell r="R633">
            <v>0</v>
          </cell>
          <cell r="S633">
            <v>0</v>
          </cell>
          <cell r="T633">
            <v>0</v>
          </cell>
          <cell r="U633">
            <v>0</v>
          </cell>
          <cell r="V633">
            <v>0</v>
          </cell>
        </row>
        <row r="634">
          <cell r="D634" t="str">
            <v>Escalon 2015</v>
          </cell>
        </row>
        <row r="635">
          <cell r="D635" t="str">
            <v>Escalon 2016</v>
          </cell>
        </row>
        <row r="636">
          <cell r="D636" t="str">
            <v>Escalon 2017</v>
          </cell>
        </row>
        <row r="637">
          <cell r="D637" t="str">
            <v>Escondido 2013</v>
          </cell>
          <cell r="E637">
            <v>1042</v>
          </cell>
          <cell r="F637">
            <v>46</v>
          </cell>
          <cell r="G637">
            <v>46</v>
          </cell>
          <cell r="H637">
            <v>0</v>
          </cell>
          <cell r="J637">
            <v>791</v>
          </cell>
          <cell r="K637">
            <v>44</v>
          </cell>
          <cell r="L637">
            <v>44</v>
          </cell>
          <cell r="M637">
            <v>0</v>
          </cell>
          <cell r="O637">
            <v>733</v>
          </cell>
          <cell r="P637">
            <v>7</v>
          </cell>
          <cell r="R637">
            <v>1609</v>
          </cell>
          <cell r="S637">
            <v>497</v>
          </cell>
          <cell r="U637">
            <v>4175</v>
          </cell>
          <cell r="V637">
            <v>594</v>
          </cell>
        </row>
        <row r="638">
          <cell r="D638" t="str">
            <v>Escondido 2014</v>
          </cell>
          <cell r="E638">
            <v>1042</v>
          </cell>
          <cell r="F638">
            <v>0</v>
          </cell>
          <cell r="G638">
            <v>0</v>
          </cell>
          <cell r="H638">
            <v>0</v>
          </cell>
          <cell r="J638">
            <v>791</v>
          </cell>
          <cell r="K638">
            <v>0</v>
          </cell>
          <cell r="L638">
            <v>0</v>
          </cell>
          <cell r="M638">
            <v>0</v>
          </cell>
          <cell r="O638">
            <v>733</v>
          </cell>
          <cell r="P638">
            <v>0</v>
          </cell>
          <cell r="R638">
            <v>1609</v>
          </cell>
          <cell r="S638">
            <v>56</v>
          </cell>
          <cell r="U638">
            <v>4175</v>
          </cell>
          <cell r="V638">
            <v>56</v>
          </cell>
        </row>
        <row r="639">
          <cell r="D639" t="str">
            <v>Escondido 2015</v>
          </cell>
          <cell r="E639">
            <v>1042</v>
          </cell>
          <cell r="F639">
            <v>0</v>
          </cell>
          <cell r="G639">
            <v>0</v>
          </cell>
          <cell r="H639">
            <v>0</v>
          </cell>
          <cell r="J639">
            <v>791</v>
          </cell>
          <cell r="K639">
            <v>11</v>
          </cell>
          <cell r="L639">
            <v>11</v>
          </cell>
          <cell r="M639">
            <v>0</v>
          </cell>
          <cell r="O639">
            <v>733</v>
          </cell>
          <cell r="P639">
            <v>0</v>
          </cell>
          <cell r="R639">
            <v>1609</v>
          </cell>
          <cell r="S639">
            <v>7</v>
          </cell>
          <cell r="U639">
            <v>4175</v>
          </cell>
          <cell r="V639">
            <v>18</v>
          </cell>
        </row>
        <row r="640">
          <cell r="D640" t="str">
            <v>Escondido 2016</v>
          </cell>
          <cell r="E640">
            <v>1042</v>
          </cell>
          <cell r="F640">
            <v>0</v>
          </cell>
          <cell r="G640">
            <v>0</v>
          </cell>
          <cell r="H640">
            <v>0</v>
          </cell>
          <cell r="J640">
            <v>791</v>
          </cell>
          <cell r="K640">
            <v>0</v>
          </cell>
          <cell r="L640">
            <v>0</v>
          </cell>
          <cell r="M640">
            <v>0</v>
          </cell>
          <cell r="O640">
            <v>733</v>
          </cell>
          <cell r="P640">
            <v>1</v>
          </cell>
          <cell r="R640">
            <v>1609</v>
          </cell>
          <cell r="S640">
            <v>163</v>
          </cell>
          <cell r="U640">
            <v>4175</v>
          </cell>
          <cell r="V640">
            <v>164</v>
          </cell>
        </row>
        <row r="641">
          <cell r="D641" t="str">
            <v>Escondido 2017</v>
          </cell>
          <cell r="E641">
            <v>1042</v>
          </cell>
          <cell r="F641">
            <v>46</v>
          </cell>
          <cell r="G641">
            <v>46</v>
          </cell>
          <cell r="H641">
            <v>0</v>
          </cell>
          <cell r="J641">
            <v>791</v>
          </cell>
          <cell r="K641">
            <v>34</v>
          </cell>
          <cell r="L641">
            <v>34</v>
          </cell>
          <cell r="M641">
            <v>0</v>
          </cell>
          <cell r="O641">
            <v>733</v>
          </cell>
          <cell r="P641">
            <v>5</v>
          </cell>
          <cell r="R641">
            <v>1609</v>
          </cell>
          <cell r="S641">
            <v>410</v>
          </cell>
          <cell r="U641">
            <v>4175</v>
          </cell>
          <cell r="V641">
            <v>495</v>
          </cell>
        </row>
        <row r="642">
          <cell r="D642" t="str">
            <v>Etna 2014</v>
          </cell>
        </row>
        <row r="643">
          <cell r="D643" t="str">
            <v>Etna 2015</v>
          </cell>
        </row>
        <row r="644">
          <cell r="D644" t="str">
            <v>Etna 2016</v>
          </cell>
        </row>
        <row r="645">
          <cell r="D645" t="str">
            <v>Etna 2017</v>
          </cell>
          <cell r="E645">
            <v>3</v>
          </cell>
          <cell r="F645">
            <v>0</v>
          </cell>
          <cell r="G645">
            <v>0</v>
          </cell>
          <cell r="H645">
            <v>0</v>
          </cell>
          <cell r="J645">
            <v>2</v>
          </cell>
          <cell r="K645">
            <v>0</v>
          </cell>
          <cell r="L645">
            <v>0</v>
          </cell>
          <cell r="M645">
            <v>0</v>
          </cell>
          <cell r="O645">
            <v>2</v>
          </cell>
          <cell r="P645">
            <v>1</v>
          </cell>
          <cell r="R645">
            <v>3</v>
          </cell>
          <cell r="S645">
            <v>0</v>
          </cell>
          <cell r="U645">
            <v>10</v>
          </cell>
          <cell r="V645">
            <v>1</v>
          </cell>
        </row>
        <row r="646">
          <cell r="D646" t="str">
            <v>Eureka 2014</v>
          </cell>
          <cell r="E646">
            <v>145</v>
          </cell>
          <cell r="F646">
            <v>0</v>
          </cell>
          <cell r="G646">
            <v>0</v>
          </cell>
          <cell r="H646">
            <v>0</v>
          </cell>
          <cell r="J646">
            <v>96</v>
          </cell>
          <cell r="K646">
            <v>0</v>
          </cell>
          <cell r="L646">
            <v>0</v>
          </cell>
          <cell r="M646">
            <v>0</v>
          </cell>
          <cell r="O646">
            <v>104</v>
          </cell>
          <cell r="P646">
            <v>0</v>
          </cell>
          <cell r="R646">
            <v>264</v>
          </cell>
          <cell r="S646">
            <v>7</v>
          </cell>
          <cell r="U646">
            <v>609</v>
          </cell>
          <cell r="V646">
            <v>7</v>
          </cell>
        </row>
        <row r="647">
          <cell r="D647" t="str">
            <v>Eureka 2015</v>
          </cell>
          <cell r="E647">
            <v>145</v>
          </cell>
          <cell r="F647">
            <v>0</v>
          </cell>
          <cell r="G647">
            <v>0</v>
          </cell>
          <cell r="H647">
            <v>0</v>
          </cell>
          <cell r="J647">
            <v>96</v>
          </cell>
          <cell r="K647">
            <v>55</v>
          </cell>
          <cell r="L647">
            <v>49</v>
          </cell>
          <cell r="M647">
            <v>6</v>
          </cell>
          <cell r="O647">
            <v>104</v>
          </cell>
          <cell r="P647">
            <v>8</v>
          </cell>
          <cell r="R647">
            <v>264</v>
          </cell>
          <cell r="S647">
            <v>14</v>
          </cell>
          <cell r="U647">
            <v>609</v>
          </cell>
          <cell r="V647">
            <v>77</v>
          </cell>
        </row>
        <row r="648">
          <cell r="D648" t="str">
            <v>Eureka 2016</v>
          </cell>
          <cell r="E648">
            <v>145</v>
          </cell>
          <cell r="F648">
            <v>0</v>
          </cell>
          <cell r="G648">
            <v>0</v>
          </cell>
          <cell r="H648">
            <v>0</v>
          </cell>
          <cell r="J648">
            <v>96</v>
          </cell>
          <cell r="K648">
            <v>0</v>
          </cell>
          <cell r="L648">
            <v>0</v>
          </cell>
          <cell r="M648">
            <v>0</v>
          </cell>
          <cell r="O648">
            <v>104</v>
          </cell>
          <cell r="P648">
            <v>0</v>
          </cell>
          <cell r="R648">
            <v>264</v>
          </cell>
          <cell r="S648">
            <v>4</v>
          </cell>
          <cell r="U648">
            <v>609</v>
          </cell>
          <cell r="V648">
            <v>4</v>
          </cell>
        </row>
        <row r="649">
          <cell r="D649" t="str">
            <v>Eureka 2017</v>
          </cell>
          <cell r="E649">
            <v>145</v>
          </cell>
          <cell r="F649">
            <v>0</v>
          </cell>
          <cell r="G649">
            <v>0</v>
          </cell>
          <cell r="H649">
            <v>0</v>
          </cell>
          <cell r="J649">
            <v>96</v>
          </cell>
          <cell r="K649">
            <v>0</v>
          </cell>
          <cell r="L649">
            <v>0</v>
          </cell>
          <cell r="M649">
            <v>0</v>
          </cell>
          <cell r="O649">
            <v>104</v>
          </cell>
          <cell r="P649">
            <v>0</v>
          </cell>
          <cell r="R649">
            <v>264</v>
          </cell>
          <cell r="S649">
            <v>16</v>
          </cell>
          <cell r="U649">
            <v>609</v>
          </cell>
          <cell r="V649">
            <v>16</v>
          </cell>
        </row>
        <row r="650">
          <cell r="D650" t="str">
            <v>Exeter 2014</v>
          </cell>
        </row>
        <row r="651">
          <cell r="D651" t="str">
            <v>Exeter 2015</v>
          </cell>
        </row>
        <row r="652">
          <cell r="D652" t="str">
            <v>Exeter 2016</v>
          </cell>
        </row>
        <row r="653">
          <cell r="D653" t="str">
            <v>Exeter 2017</v>
          </cell>
          <cell r="E653">
            <v>143</v>
          </cell>
          <cell r="F653">
            <v>0</v>
          </cell>
          <cell r="G653">
            <v>0</v>
          </cell>
          <cell r="H653">
            <v>0</v>
          </cell>
          <cell r="J653">
            <v>125</v>
          </cell>
          <cell r="K653">
            <v>2</v>
          </cell>
          <cell r="L653">
            <v>0</v>
          </cell>
          <cell r="M653">
            <v>2</v>
          </cell>
          <cell r="O653">
            <v>85</v>
          </cell>
          <cell r="P653">
            <v>2</v>
          </cell>
          <cell r="R653">
            <v>272</v>
          </cell>
          <cell r="S653">
            <v>6</v>
          </cell>
          <cell r="U653">
            <v>625</v>
          </cell>
          <cell r="V653">
            <v>10</v>
          </cell>
        </row>
        <row r="654">
          <cell r="D654" t="str">
            <v>Fairfax 2014</v>
          </cell>
        </row>
        <row r="655">
          <cell r="D655" t="str">
            <v>Fairfax 2015</v>
          </cell>
          <cell r="E655">
            <v>16</v>
          </cell>
          <cell r="F655">
            <v>0</v>
          </cell>
          <cell r="G655">
            <v>0</v>
          </cell>
          <cell r="H655">
            <v>0</v>
          </cell>
          <cell r="J655">
            <v>11</v>
          </cell>
          <cell r="K655">
            <v>0</v>
          </cell>
          <cell r="L655">
            <v>0</v>
          </cell>
          <cell r="M655">
            <v>0</v>
          </cell>
          <cell r="O655">
            <v>11</v>
          </cell>
          <cell r="P655">
            <v>0</v>
          </cell>
          <cell r="R655">
            <v>23</v>
          </cell>
          <cell r="S655">
            <v>0</v>
          </cell>
          <cell r="U655">
            <v>61</v>
          </cell>
          <cell r="V655">
            <v>0</v>
          </cell>
        </row>
        <row r="656">
          <cell r="D656" t="str">
            <v>Fairfax 2016</v>
          </cell>
          <cell r="E656">
            <v>16</v>
          </cell>
          <cell r="F656">
            <v>0</v>
          </cell>
          <cell r="G656">
            <v>0</v>
          </cell>
          <cell r="H656">
            <v>0</v>
          </cell>
          <cell r="J656">
            <v>11</v>
          </cell>
          <cell r="K656">
            <v>0</v>
          </cell>
          <cell r="L656">
            <v>0</v>
          </cell>
          <cell r="M656">
            <v>0</v>
          </cell>
          <cell r="O656">
            <v>11</v>
          </cell>
          <cell r="P656">
            <v>0</v>
          </cell>
          <cell r="R656">
            <v>23</v>
          </cell>
          <cell r="S656">
            <v>5</v>
          </cell>
          <cell r="U656">
            <v>61</v>
          </cell>
          <cell r="V656">
            <v>5</v>
          </cell>
        </row>
        <row r="657">
          <cell r="D657" t="str">
            <v>Fairfax 2017</v>
          </cell>
          <cell r="E657">
            <v>16</v>
          </cell>
          <cell r="F657">
            <v>1</v>
          </cell>
          <cell r="G657">
            <v>1</v>
          </cell>
          <cell r="H657">
            <v>0</v>
          </cell>
          <cell r="J657">
            <v>11</v>
          </cell>
          <cell r="K657">
            <v>1</v>
          </cell>
          <cell r="L657">
            <v>1</v>
          </cell>
          <cell r="M657">
            <v>0</v>
          </cell>
          <cell r="O657">
            <v>11</v>
          </cell>
          <cell r="P657">
            <v>1</v>
          </cell>
          <cell r="R657">
            <v>23</v>
          </cell>
          <cell r="S657">
            <v>5</v>
          </cell>
          <cell r="U657">
            <v>61</v>
          </cell>
          <cell r="V657">
            <v>8</v>
          </cell>
        </row>
        <row r="658">
          <cell r="D658" t="str">
            <v>Fairfield 2014</v>
          </cell>
          <cell r="E658">
            <v>779</v>
          </cell>
          <cell r="F658">
            <v>0</v>
          </cell>
          <cell r="G658">
            <v>0</v>
          </cell>
          <cell r="H658">
            <v>0</v>
          </cell>
          <cell r="J658">
            <v>404</v>
          </cell>
          <cell r="K658">
            <v>0</v>
          </cell>
          <cell r="L658">
            <v>0</v>
          </cell>
          <cell r="M658">
            <v>0</v>
          </cell>
          <cell r="O658">
            <v>456</v>
          </cell>
          <cell r="P658">
            <v>6</v>
          </cell>
          <cell r="R658">
            <v>1461</v>
          </cell>
          <cell r="S658">
            <v>319</v>
          </cell>
          <cell r="U658">
            <v>3100</v>
          </cell>
          <cell r="V658">
            <v>325</v>
          </cell>
        </row>
        <row r="659">
          <cell r="D659" t="str">
            <v>Fairfield 2015</v>
          </cell>
          <cell r="E659">
            <v>779</v>
          </cell>
          <cell r="F659">
            <v>0</v>
          </cell>
          <cell r="G659">
            <v>0</v>
          </cell>
          <cell r="H659">
            <v>0</v>
          </cell>
          <cell r="J659">
            <v>404</v>
          </cell>
          <cell r="K659">
            <v>0</v>
          </cell>
          <cell r="L659">
            <v>0</v>
          </cell>
          <cell r="M659">
            <v>0</v>
          </cell>
          <cell r="O659">
            <v>456</v>
          </cell>
          <cell r="P659">
            <v>290</v>
          </cell>
          <cell r="R659">
            <v>1461</v>
          </cell>
          <cell r="S659">
            <v>448</v>
          </cell>
          <cell r="U659">
            <v>3100</v>
          </cell>
          <cell r="V659">
            <v>738</v>
          </cell>
        </row>
        <row r="660">
          <cell r="D660" t="str">
            <v>Fairfield 2016</v>
          </cell>
          <cell r="E660">
            <v>779</v>
          </cell>
          <cell r="F660">
            <v>0</v>
          </cell>
          <cell r="G660">
            <v>0</v>
          </cell>
          <cell r="H660">
            <v>0</v>
          </cell>
          <cell r="J660">
            <v>404</v>
          </cell>
          <cell r="K660">
            <v>0</v>
          </cell>
          <cell r="L660">
            <v>0</v>
          </cell>
          <cell r="M660">
            <v>0</v>
          </cell>
          <cell r="O660">
            <v>456</v>
          </cell>
          <cell r="P660">
            <v>63</v>
          </cell>
          <cell r="R660">
            <v>1461</v>
          </cell>
          <cell r="S660">
            <v>200</v>
          </cell>
          <cell r="U660">
            <v>3100</v>
          </cell>
          <cell r="V660">
            <v>263</v>
          </cell>
        </row>
        <row r="661">
          <cell r="D661" t="str">
            <v>Fairfield 2017</v>
          </cell>
          <cell r="E661">
            <v>779</v>
          </cell>
          <cell r="F661">
            <v>0</v>
          </cell>
          <cell r="G661">
            <v>0</v>
          </cell>
          <cell r="H661">
            <v>0</v>
          </cell>
          <cell r="J661">
            <v>404</v>
          </cell>
          <cell r="K661">
            <v>0</v>
          </cell>
          <cell r="L661">
            <v>0</v>
          </cell>
          <cell r="M661">
            <v>0</v>
          </cell>
          <cell r="O661">
            <v>456</v>
          </cell>
          <cell r="P661">
            <v>1</v>
          </cell>
          <cell r="R661">
            <v>1461</v>
          </cell>
          <cell r="S661">
            <v>435</v>
          </cell>
          <cell r="U661">
            <v>3100</v>
          </cell>
          <cell r="V661">
            <v>436</v>
          </cell>
        </row>
        <row r="662">
          <cell r="D662" t="str">
            <v>Farmersville 2014</v>
          </cell>
        </row>
        <row r="663">
          <cell r="D663" t="str">
            <v>Farmersville 2015</v>
          </cell>
        </row>
        <row r="664">
          <cell r="D664" t="str">
            <v>Farmersville 2016</v>
          </cell>
        </row>
        <row r="665">
          <cell r="D665" t="str">
            <v>Farmersville 2017</v>
          </cell>
          <cell r="E665">
            <v>74</v>
          </cell>
          <cell r="F665">
            <v>6</v>
          </cell>
          <cell r="G665">
            <v>0</v>
          </cell>
          <cell r="H665">
            <v>6</v>
          </cell>
          <cell r="J665">
            <v>65</v>
          </cell>
          <cell r="K665">
            <v>7</v>
          </cell>
          <cell r="L665">
            <v>0</v>
          </cell>
          <cell r="M665">
            <v>7</v>
          </cell>
          <cell r="O665">
            <v>68</v>
          </cell>
          <cell r="P665">
            <v>5</v>
          </cell>
          <cell r="R665">
            <v>259</v>
          </cell>
          <cell r="S665">
            <v>5</v>
          </cell>
          <cell r="U665">
            <v>466</v>
          </cell>
          <cell r="V665">
            <v>23</v>
          </cell>
        </row>
        <row r="666">
          <cell r="D666" t="str">
            <v>Ferndale 2014</v>
          </cell>
          <cell r="E666">
            <v>0</v>
          </cell>
          <cell r="F666">
            <v>0</v>
          </cell>
          <cell r="G666">
            <v>0</v>
          </cell>
          <cell r="H666">
            <v>0</v>
          </cell>
          <cell r="I666">
            <v>0</v>
          </cell>
          <cell r="J666">
            <v>0</v>
          </cell>
          <cell r="K666">
            <v>0</v>
          </cell>
          <cell r="L666">
            <v>0</v>
          </cell>
          <cell r="M666">
            <v>0</v>
          </cell>
          <cell r="N666">
            <v>0</v>
          </cell>
          <cell r="O666">
            <v>0</v>
          </cell>
          <cell r="P666">
            <v>0</v>
          </cell>
          <cell r="Q666">
            <v>0</v>
          </cell>
          <cell r="R666">
            <v>0</v>
          </cell>
          <cell r="S666">
            <v>0</v>
          </cell>
          <cell r="T666">
            <v>0</v>
          </cell>
          <cell r="U666">
            <v>0</v>
          </cell>
          <cell r="V666">
            <v>0</v>
          </cell>
        </row>
        <row r="667">
          <cell r="D667" t="str">
            <v>Ferndale 2015</v>
          </cell>
        </row>
        <row r="668">
          <cell r="D668" t="str">
            <v>Ferndale 2016</v>
          </cell>
        </row>
        <row r="669">
          <cell r="D669" t="str">
            <v>Ferndale 2017</v>
          </cell>
        </row>
        <row r="670">
          <cell r="D670" t="str">
            <v>Fillmore 2013</v>
          </cell>
        </row>
        <row r="671">
          <cell r="D671" t="str">
            <v>Fillmore 2014</v>
          </cell>
          <cell r="E671">
            <v>0</v>
          </cell>
          <cell r="F671">
            <v>0</v>
          </cell>
          <cell r="G671">
            <v>0</v>
          </cell>
          <cell r="H671">
            <v>0</v>
          </cell>
          <cell r="I671">
            <v>0</v>
          </cell>
          <cell r="J671">
            <v>0</v>
          </cell>
          <cell r="K671">
            <v>0</v>
          </cell>
          <cell r="L671">
            <v>0</v>
          </cell>
          <cell r="M671">
            <v>0</v>
          </cell>
          <cell r="N671">
            <v>0</v>
          </cell>
          <cell r="O671">
            <v>0</v>
          </cell>
          <cell r="P671">
            <v>0</v>
          </cell>
          <cell r="Q671">
            <v>0</v>
          </cell>
          <cell r="R671">
            <v>0</v>
          </cell>
          <cell r="S671">
            <v>0</v>
          </cell>
          <cell r="T671">
            <v>0</v>
          </cell>
          <cell r="U671">
            <v>0</v>
          </cell>
          <cell r="V671">
            <v>0</v>
          </cell>
        </row>
        <row r="672">
          <cell r="D672" t="str">
            <v>Fillmore 2015</v>
          </cell>
        </row>
        <row r="673">
          <cell r="D673" t="str">
            <v>Fillmore 2016</v>
          </cell>
        </row>
        <row r="674">
          <cell r="D674" t="str">
            <v>Fillmore 2017</v>
          </cell>
        </row>
        <row r="675">
          <cell r="D675" t="str">
            <v>Firebaugh 2013</v>
          </cell>
        </row>
        <row r="676">
          <cell r="D676" t="str">
            <v>Firebaugh 2014</v>
          </cell>
        </row>
        <row r="677">
          <cell r="D677" t="str">
            <v>Firebaugh 2015</v>
          </cell>
        </row>
        <row r="678">
          <cell r="D678" t="str">
            <v>Firebaugh 2016</v>
          </cell>
        </row>
        <row r="679">
          <cell r="D679" t="str">
            <v>Firebaugh 2017</v>
          </cell>
          <cell r="E679">
            <v>128</v>
          </cell>
          <cell r="F679">
            <v>15</v>
          </cell>
          <cell r="G679">
            <v>15</v>
          </cell>
          <cell r="H679">
            <v>0</v>
          </cell>
          <cell r="J679">
            <v>169</v>
          </cell>
          <cell r="K679">
            <v>15</v>
          </cell>
          <cell r="L679">
            <v>15</v>
          </cell>
          <cell r="M679">
            <v>0</v>
          </cell>
          <cell r="O679">
            <v>204</v>
          </cell>
          <cell r="P679">
            <v>0</v>
          </cell>
          <cell r="R679">
            <v>211</v>
          </cell>
          <cell r="S679">
            <v>0</v>
          </cell>
          <cell r="U679">
            <v>712</v>
          </cell>
          <cell r="V679">
            <v>30</v>
          </cell>
        </row>
        <row r="680">
          <cell r="D680" t="str">
            <v>Folsom 2013</v>
          </cell>
          <cell r="E680">
            <v>1218</v>
          </cell>
          <cell r="F680">
            <v>0</v>
          </cell>
          <cell r="G680">
            <v>0</v>
          </cell>
          <cell r="H680">
            <v>0</v>
          </cell>
          <cell r="J680">
            <v>854</v>
          </cell>
          <cell r="K680">
            <v>0</v>
          </cell>
          <cell r="L680">
            <v>0</v>
          </cell>
          <cell r="M680">
            <v>0</v>
          </cell>
          <cell r="O680">
            <v>862</v>
          </cell>
          <cell r="P680">
            <v>28</v>
          </cell>
          <cell r="R680">
            <v>1699</v>
          </cell>
          <cell r="S680">
            <v>302</v>
          </cell>
          <cell r="U680">
            <v>4633</v>
          </cell>
          <cell r="V680">
            <v>330</v>
          </cell>
        </row>
        <row r="681">
          <cell r="D681" t="str">
            <v>Folsom 2014</v>
          </cell>
          <cell r="E681">
            <v>1218</v>
          </cell>
          <cell r="F681">
            <v>0</v>
          </cell>
          <cell r="G681">
            <v>0</v>
          </cell>
          <cell r="H681">
            <v>0</v>
          </cell>
          <cell r="J681">
            <v>854</v>
          </cell>
          <cell r="K681">
            <v>0</v>
          </cell>
          <cell r="L681">
            <v>0</v>
          </cell>
          <cell r="M681">
            <v>0</v>
          </cell>
          <cell r="O681">
            <v>862</v>
          </cell>
          <cell r="P681">
            <v>68</v>
          </cell>
          <cell r="R681">
            <v>1699</v>
          </cell>
          <cell r="S681">
            <v>205</v>
          </cell>
          <cell r="U681">
            <v>4633</v>
          </cell>
          <cell r="V681">
            <v>273</v>
          </cell>
        </row>
        <row r="682">
          <cell r="D682" t="str">
            <v>Folsom 2015</v>
          </cell>
          <cell r="E682">
            <v>1218</v>
          </cell>
          <cell r="F682">
            <v>0</v>
          </cell>
          <cell r="G682">
            <v>0</v>
          </cell>
          <cell r="H682">
            <v>0</v>
          </cell>
          <cell r="J682">
            <v>854</v>
          </cell>
          <cell r="K682">
            <v>0</v>
          </cell>
          <cell r="L682">
            <v>0</v>
          </cell>
          <cell r="M682">
            <v>0</v>
          </cell>
          <cell r="O682">
            <v>862</v>
          </cell>
          <cell r="P682">
            <v>54</v>
          </cell>
          <cell r="R682">
            <v>1699</v>
          </cell>
          <cell r="S682">
            <v>180</v>
          </cell>
          <cell r="U682">
            <v>4633</v>
          </cell>
          <cell r="V682">
            <v>234</v>
          </cell>
        </row>
        <row r="683">
          <cell r="D683" t="str">
            <v>Folsom 2016</v>
          </cell>
          <cell r="E683">
            <v>1218</v>
          </cell>
          <cell r="F683">
            <v>0</v>
          </cell>
          <cell r="G683">
            <v>0</v>
          </cell>
          <cell r="H683">
            <v>0</v>
          </cell>
          <cell r="J683">
            <v>854</v>
          </cell>
          <cell r="K683">
            <v>0</v>
          </cell>
          <cell r="L683">
            <v>0</v>
          </cell>
          <cell r="M683">
            <v>0</v>
          </cell>
          <cell r="O683">
            <v>862</v>
          </cell>
          <cell r="P683">
            <v>74</v>
          </cell>
          <cell r="R683">
            <v>1699</v>
          </cell>
          <cell r="S683">
            <v>99</v>
          </cell>
          <cell r="U683">
            <v>4633</v>
          </cell>
          <cell r="V683">
            <v>173</v>
          </cell>
        </row>
        <row r="684">
          <cell r="D684" t="str">
            <v>Folsom 2017</v>
          </cell>
          <cell r="E684">
            <v>1218</v>
          </cell>
          <cell r="F684">
            <v>6</v>
          </cell>
          <cell r="G684">
            <v>6</v>
          </cell>
          <cell r="H684">
            <v>0</v>
          </cell>
          <cell r="J684">
            <v>854</v>
          </cell>
          <cell r="K684">
            <v>0</v>
          </cell>
          <cell r="L684">
            <v>0</v>
          </cell>
          <cell r="M684">
            <v>0</v>
          </cell>
          <cell r="O684">
            <v>862</v>
          </cell>
          <cell r="P684">
            <v>358</v>
          </cell>
          <cell r="R684">
            <v>1699</v>
          </cell>
          <cell r="S684">
            <v>138</v>
          </cell>
          <cell r="U684">
            <v>4633</v>
          </cell>
          <cell r="V684">
            <v>502</v>
          </cell>
        </row>
        <row r="685">
          <cell r="D685" t="str">
            <v>Fontana 2013</v>
          </cell>
        </row>
        <row r="686">
          <cell r="D686" t="str">
            <v>Fontana 2014</v>
          </cell>
          <cell r="E686">
            <v>1442</v>
          </cell>
          <cell r="F686">
            <v>63</v>
          </cell>
          <cell r="G686">
            <v>63</v>
          </cell>
          <cell r="H686">
            <v>0</v>
          </cell>
          <cell r="J686">
            <v>974</v>
          </cell>
          <cell r="K686">
            <v>0</v>
          </cell>
          <cell r="L686">
            <v>0</v>
          </cell>
          <cell r="M686">
            <v>0</v>
          </cell>
          <cell r="O686">
            <v>1090</v>
          </cell>
          <cell r="P686">
            <v>0</v>
          </cell>
          <cell r="R686">
            <v>2471</v>
          </cell>
          <cell r="S686">
            <v>258</v>
          </cell>
          <cell r="U686">
            <v>5977</v>
          </cell>
          <cell r="V686">
            <v>321</v>
          </cell>
        </row>
        <row r="687">
          <cell r="D687" t="str">
            <v>Fontana 2015</v>
          </cell>
          <cell r="E687">
            <v>1442</v>
          </cell>
          <cell r="F687">
            <v>0</v>
          </cell>
          <cell r="G687">
            <v>0</v>
          </cell>
          <cell r="H687">
            <v>0</v>
          </cell>
          <cell r="J687">
            <v>974</v>
          </cell>
          <cell r="K687">
            <v>147</v>
          </cell>
          <cell r="L687">
            <v>147</v>
          </cell>
          <cell r="M687">
            <v>0</v>
          </cell>
          <cell r="O687">
            <v>1090</v>
          </cell>
          <cell r="P687">
            <v>0</v>
          </cell>
          <cell r="R687">
            <v>2471</v>
          </cell>
          <cell r="S687">
            <v>368</v>
          </cell>
          <cell r="U687">
            <v>5977</v>
          </cell>
          <cell r="V687">
            <v>515</v>
          </cell>
        </row>
        <row r="688">
          <cell r="D688" t="str">
            <v>Fontana 2016</v>
          </cell>
          <cell r="E688">
            <v>1442</v>
          </cell>
          <cell r="F688">
            <v>0</v>
          </cell>
          <cell r="G688">
            <v>0</v>
          </cell>
          <cell r="H688">
            <v>0</v>
          </cell>
          <cell r="J688">
            <v>974</v>
          </cell>
          <cell r="K688">
            <v>0</v>
          </cell>
          <cell r="L688">
            <v>0</v>
          </cell>
          <cell r="M688">
            <v>0</v>
          </cell>
          <cell r="O688">
            <v>1090</v>
          </cell>
          <cell r="P688">
            <v>0</v>
          </cell>
          <cell r="R688">
            <v>2471</v>
          </cell>
          <cell r="S688">
            <v>444</v>
          </cell>
          <cell r="U688">
            <v>5977</v>
          </cell>
          <cell r="V688">
            <v>444</v>
          </cell>
        </row>
        <row r="689">
          <cell r="D689" t="str">
            <v>Fontana 2017</v>
          </cell>
          <cell r="E689">
            <v>1442</v>
          </cell>
          <cell r="F689">
            <v>0</v>
          </cell>
          <cell r="G689">
            <v>0</v>
          </cell>
          <cell r="H689">
            <v>0</v>
          </cell>
          <cell r="J689">
            <v>974</v>
          </cell>
          <cell r="K689">
            <v>0</v>
          </cell>
          <cell r="L689">
            <v>0</v>
          </cell>
          <cell r="M689">
            <v>0</v>
          </cell>
          <cell r="O689">
            <v>1090</v>
          </cell>
          <cell r="P689">
            <v>0</v>
          </cell>
          <cell r="R689">
            <v>2471</v>
          </cell>
          <cell r="S689">
            <v>435</v>
          </cell>
          <cell r="U689">
            <v>5977</v>
          </cell>
          <cell r="V689">
            <v>435</v>
          </cell>
        </row>
        <row r="690">
          <cell r="D690" t="str">
            <v>Fort Bragg 2014</v>
          </cell>
        </row>
        <row r="691">
          <cell r="D691" t="str">
            <v>Fort Bragg 2015</v>
          </cell>
          <cell r="E691">
            <v>5</v>
          </cell>
          <cell r="F691">
            <v>0</v>
          </cell>
          <cell r="G691">
            <v>0</v>
          </cell>
          <cell r="H691">
            <v>0</v>
          </cell>
          <cell r="J691">
            <v>5</v>
          </cell>
          <cell r="K691">
            <v>2</v>
          </cell>
          <cell r="L691">
            <v>2</v>
          </cell>
          <cell r="M691">
            <v>0</v>
          </cell>
          <cell r="O691">
            <v>3</v>
          </cell>
          <cell r="P691">
            <v>0</v>
          </cell>
          <cell r="R691">
            <v>9</v>
          </cell>
          <cell r="S691">
            <v>3</v>
          </cell>
          <cell r="U691">
            <v>22</v>
          </cell>
          <cell r="V691">
            <v>5</v>
          </cell>
        </row>
        <row r="692">
          <cell r="D692" t="str">
            <v>Fort Bragg 2016</v>
          </cell>
        </row>
        <row r="693">
          <cell r="D693" t="str">
            <v>Fort Bragg 2017</v>
          </cell>
        </row>
        <row r="694">
          <cell r="D694" t="str">
            <v>Fort Jones 2014</v>
          </cell>
          <cell r="E694">
            <v>0</v>
          </cell>
          <cell r="F694">
            <v>0</v>
          </cell>
          <cell r="G694">
            <v>0</v>
          </cell>
          <cell r="H694">
            <v>0</v>
          </cell>
          <cell r="I694">
            <v>0</v>
          </cell>
          <cell r="J694">
            <v>0</v>
          </cell>
          <cell r="K694">
            <v>0</v>
          </cell>
          <cell r="L694">
            <v>0</v>
          </cell>
          <cell r="M694">
            <v>0</v>
          </cell>
          <cell r="N694">
            <v>0</v>
          </cell>
          <cell r="O694">
            <v>0</v>
          </cell>
          <cell r="P694">
            <v>0</v>
          </cell>
          <cell r="Q694">
            <v>0</v>
          </cell>
          <cell r="R694">
            <v>0</v>
          </cell>
          <cell r="S694">
            <v>0</v>
          </cell>
          <cell r="T694">
            <v>0</v>
          </cell>
          <cell r="U694">
            <v>0</v>
          </cell>
          <cell r="V694">
            <v>0</v>
          </cell>
        </row>
        <row r="695">
          <cell r="D695" t="str">
            <v>Fort Jones 2015</v>
          </cell>
        </row>
        <row r="696">
          <cell r="D696" t="str">
            <v>Fort Jones 2016</v>
          </cell>
        </row>
        <row r="697">
          <cell r="D697" t="str">
            <v>Fort Jones 2017</v>
          </cell>
        </row>
        <row r="698">
          <cell r="D698" t="str">
            <v>Fortuna 2014</v>
          </cell>
        </row>
        <row r="699">
          <cell r="D699" t="str">
            <v>Fortuna 2015</v>
          </cell>
        </row>
        <row r="700">
          <cell r="D700" t="str">
            <v>Fortuna 2016</v>
          </cell>
        </row>
        <row r="701">
          <cell r="D701" t="str">
            <v>Fortuna 2017</v>
          </cell>
          <cell r="E701">
            <v>39</v>
          </cell>
          <cell r="F701">
            <v>0</v>
          </cell>
          <cell r="G701">
            <v>0</v>
          </cell>
          <cell r="H701">
            <v>0</v>
          </cell>
          <cell r="J701">
            <v>24</v>
          </cell>
          <cell r="K701">
            <v>0</v>
          </cell>
          <cell r="L701">
            <v>0</v>
          </cell>
          <cell r="M701">
            <v>0</v>
          </cell>
          <cell r="O701">
            <v>27</v>
          </cell>
          <cell r="P701">
            <v>4</v>
          </cell>
          <cell r="R701">
            <v>71</v>
          </cell>
          <cell r="S701">
            <v>5</v>
          </cell>
          <cell r="U701">
            <v>161</v>
          </cell>
          <cell r="V701">
            <v>9</v>
          </cell>
        </row>
        <row r="702">
          <cell r="D702" t="str">
            <v>Foster City 2014</v>
          </cell>
        </row>
        <row r="703">
          <cell r="D703" t="str">
            <v>Foster City 2015</v>
          </cell>
          <cell r="E703">
            <v>148</v>
          </cell>
          <cell r="F703">
            <v>83</v>
          </cell>
          <cell r="G703">
            <v>83</v>
          </cell>
          <cell r="H703">
            <v>0</v>
          </cell>
          <cell r="J703">
            <v>87</v>
          </cell>
          <cell r="K703">
            <v>49</v>
          </cell>
          <cell r="L703">
            <v>49</v>
          </cell>
          <cell r="M703">
            <v>0</v>
          </cell>
          <cell r="O703">
            <v>76</v>
          </cell>
          <cell r="P703">
            <v>14</v>
          </cell>
          <cell r="R703">
            <v>119</v>
          </cell>
          <cell r="S703">
            <v>563</v>
          </cell>
          <cell r="U703">
            <v>430</v>
          </cell>
          <cell r="V703">
            <v>709</v>
          </cell>
        </row>
        <row r="704">
          <cell r="D704" t="str">
            <v>Foster City 2016</v>
          </cell>
          <cell r="E704">
            <v>148</v>
          </cell>
          <cell r="F704">
            <v>0</v>
          </cell>
          <cell r="G704">
            <v>0</v>
          </cell>
          <cell r="H704">
            <v>0</v>
          </cell>
          <cell r="J704">
            <v>87</v>
          </cell>
          <cell r="K704">
            <v>0</v>
          </cell>
          <cell r="L704">
            <v>0</v>
          </cell>
          <cell r="M704">
            <v>0</v>
          </cell>
          <cell r="O704">
            <v>76</v>
          </cell>
          <cell r="P704">
            <v>0</v>
          </cell>
          <cell r="R704">
            <v>119</v>
          </cell>
          <cell r="S704">
            <v>74</v>
          </cell>
          <cell r="U704">
            <v>430</v>
          </cell>
          <cell r="V704">
            <v>74</v>
          </cell>
        </row>
        <row r="705">
          <cell r="D705" t="str">
            <v>Foster City 2017</v>
          </cell>
          <cell r="E705">
            <v>148</v>
          </cell>
          <cell r="F705">
            <v>1</v>
          </cell>
          <cell r="G705">
            <v>0</v>
          </cell>
          <cell r="H705">
            <v>1</v>
          </cell>
          <cell r="J705">
            <v>87</v>
          </cell>
          <cell r="K705">
            <v>0</v>
          </cell>
          <cell r="L705">
            <v>0</v>
          </cell>
          <cell r="M705">
            <v>0</v>
          </cell>
          <cell r="O705">
            <v>76</v>
          </cell>
          <cell r="P705">
            <v>0</v>
          </cell>
          <cell r="R705">
            <v>119</v>
          </cell>
          <cell r="S705">
            <v>0</v>
          </cell>
          <cell r="U705">
            <v>430</v>
          </cell>
          <cell r="V705">
            <v>1</v>
          </cell>
        </row>
        <row r="706">
          <cell r="D706" t="str">
            <v>Fountain Valley 2013</v>
          </cell>
        </row>
        <row r="707">
          <cell r="D707" t="str">
            <v>Fountain Valley 2014</v>
          </cell>
          <cell r="E707">
            <v>83</v>
          </cell>
          <cell r="F707">
            <v>0</v>
          </cell>
          <cell r="G707">
            <v>0</v>
          </cell>
          <cell r="H707">
            <v>0</v>
          </cell>
          <cell r="J707">
            <v>59</v>
          </cell>
          <cell r="K707">
            <v>0</v>
          </cell>
          <cell r="L707">
            <v>0</v>
          </cell>
          <cell r="M707">
            <v>0</v>
          </cell>
          <cell r="O707">
            <v>65</v>
          </cell>
          <cell r="P707">
            <v>0</v>
          </cell>
          <cell r="R707">
            <v>151</v>
          </cell>
          <cell r="S707">
            <v>6</v>
          </cell>
          <cell r="U707">
            <v>358</v>
          </cell>
          <cell r="V707">
            <v>6</v>
          </cell>
        </row>
        <row r="708">
          <cell r="D708" t="str">
            <v>Fountain Valley 2015</v>
          </cell>
          <cell r="E708">
            <v>83</v>
          </cell>
          <cell r="F708">
            <v>0</v>
          </cell>
          <cell r="G708">
            <v>0</v>
          </cell>
          <cell r="H708">
            <v>0</v>
          </cell>
          <cell r="J708">
            <v>59</v>
          </cell>
          <cell r="K708">
            <v>0</v>
          </cell>
          <cell r="L708">
            <v>0</v>
          </cell>
          <cell r="M708">
            <v>0</v>
          </cell>
          <cell r="O708">
            <v>65</v>
          </cell>
          <cell r="P708">
            <v>0</v>
          </cell>
          <cell r="R708">
            <v>151</v>
          </cell>
          <cell r="S708">
            <v>6</v>
          </cell>
          <cell r="U708">
            <v>358</v>
          </cell>
          <cell r="V708">
            <v>6</v>
          </cell>
        </row>
        <row r="709">
          <cell r="D709" t="str">
            <v>Fountain Valley 2016</v>
          </cell>
          <cell r="E709">
            <v>83</v>
          </cell>
          <cell r="F709">
            <v>0</v>
          </cell>
          <cell r="G709">
            <v>0</v>
          </cell>
          <cell r="H709">
            <v>0</v>
          </cell>
          <cell r="J709">
            <v>59</v>
          </cell>
          <cell r="K709">
            <v>0</v>
          </cell>
          <cell r="L709">
            <v>0</v>
          </cell>
          <cell r="M709">
            <v>0</v>
          </cell>
          <cell r="O709">
            <v>65</v>
          </cell>
          <cell r="P709">
            <v>0</v>
          </cell>
          <cell r="R709">
            <v>151</v>
          </cell>
          <cell r="S709">
            <v>10</v>
          </cell>
          <cell r="U709">
            <v>358</v>
          </cell>
          <cell r="V709">
            <v>10</v>
          </cell>
        </row>
        <row r="710">
          <cell r="D710" t="str">
            <v>Fountain Valley 2017</v>
          </cell>
          <cell r="E710">
            <v>83</v>
          </cell>
          <cell r="F710">
            <v>0</v>
          </cell>
          <cell r="G710">
            <v>0</v>
          </cell>
          <cell r="H710">
            <v>0</v>
          </cell>
          <cell r="J710">
            <v>59</v>
          </cell>
          <cell r="K710">
            <v>0</v>
          </cell>
          <cell r="L710">
            <v>0</v>
          </cell>
          <cell r="M710">
            <v>0</v>
          </cell>
          <cell r="O710">
            <v>65</v>
          </cell>
          <cell r="P710">
            <v>6</v>
          </cell>
          <cell r="R710">
            <v>151</v>
          </cell>
          <cell r="S710">
            <v>8</v>
          </cell>
          <cell r="U710">
            <v>358</v>
          </cell>
          <cell r="V710">
            <v>14</v>
          </cell>
        </row>
        <row r="711">
          <cell r="D711" t="str">
            <v>Fowler 2013</v>
          </cell>
        </row>
        <row r="712">
          <cell r="D712" t="str">
            <v>Fowler 2014</v>
          </cell>
          <cell r="E712">
            <v>0</v>
          </cell>
          <cell r="F712">
            <v>0</v>
          </cell>
          <cell r="G712">
            <v>0</v>
          </cell>
          <cell r="H712">
            <v>0</v>
          </cell>
          <cell r="I712">
            <v>0</v>
          </cell>
          <cell r="J712">
            <v>0</v>
          </cell>
          <cell r="K712">
            <v>0</v>
          </cell>
          <cell r="L712">
            <v>0</v>
          </cell>
          <cell r="M712">
            <v>0</v>
          </cell>
          <cell r="N712">
            <v>0</v>
          </cell>
          <cell r="O712">
            <v>0</v>
          </cell>
          <cell r="P712">
            <v>0</v>
          </cell>
          <cell r="Q712">
            <v>0</v>
          </cell>
          <cell r="R712">
            <v>0</v>
          </cell>
          <cell r="S712">
            <v>0</v>
          </cell>
          <cell r="T712">
            <v>0</v>
          </cell>
          <cell r="U712">
            <v>0</v>
          </cell>
          <cell r="V712">
            <v>0</v>
          </cell>
        </row>
        <row r="713">
          <cell r="D713" t="str">
            <v>Fowler 2015</v>
          </cell>
        </row>
        <row r="714">
          <cell r="D714" t="str">
            <v>Fowler 2016</v>
          </cell>
        </row>
        <row r="715">
          <cell r="D715" t="str">
            <v>Fowler 2017</v>
          </cell>
        </row>
        <row r="716">
          <cell r="D716" t="str">
            <v>Fremont 2014</v>
          </cell>
          <cell r="E716">
            <v>1714</v>
          </cell>
          <cell r="F716">
            <v>0</v>
          </cell>
          <cell r="G716">
            <v>0</v>
          </cell>
          <cell r="H716">
            <v>0</v>
          </cell>
          <cell r="J716">
            <v>926</v>
          </cell>
          <cell r="K716">
            <v>0</v>
          </cell>
          <cell r="L716">
            <v>0</v>
          </cell>
          <cell r="M716">
            <v>0</v>
          </cell>
          <cell r="O716">
            <v>978</v>
          </cell>
          <cell r="P716">
            <v>0</v>
          </cell>
          <cell r="R716">
            <v>1837</v>
          </cell>
          <cell r="S716">
            <v>137</v>
          </cell>
          <cell r="U716">
            <v>5455</v>
          </cell>
          <cell r="V716">
            <v>137</v>
          </cell>
        </row>
        <row r="717">
          <cell r="D717" t="str">
            <v>Fremont 2015</v>
          </cell>
          <cell r="E717">
            <v>1714</v>
          </cell>
          <cell r="F717">
            <v>64</v>
          </cell>
          <cell r="G717">
            <v>64</v>
          </cell>
          <cell r="H717">
            <v>0</v>
          </cell>
          <cell r="J717">
            <v>926</v>
          </cell>
          <cell r="K717">
            <v>0</v>
          </cell>
          <cell r="L717">
            <v>0</v>
          </cell>
          <cell r="M717">
            <v>0</v>
          </cell>
          <cell r="O717">
            <v>978</v>
          </cell>
          <cell r="P717">
            <v>0</v>
          </cell>
          <cell r="R717">
            <v>1837</v>
          </cell>
          <cell r="S717">
            <v>383</v>
          </cell>
          <cell r="U717">
            <v>5455</v>
          </cell>
          <cell r="V717">
            <v>447</v>
          </cell>
        </row>
        <row r="718">
          <cell r="D718" t="str">
            <v>Fremont 2016</v>
          </cell>
          <cell r="E718">
            <v>1714</v>
          </cell>
          <cell r="F718">
            <v>2</v>
          </cell>
          <cell r="G718">
            <v>2</v>
          </cell>
          <cell r="H718">
            <v>0</v>
          </cell>
          <cell r="J718">
            <v>926</v>
          </cell>
          <cell r="K718">
            <v>0</v>
          </cell>
          <cell r="L718">
            <v>0</v>
          </cell>
          <cell r="M718">
            <v>0</v>
          </cell>
          <cell r="O718">
            <v>978</v>
          </cell>
          <cell r="P718">
            <v>0</v>
          </cell>
          <cell r="R718">
            <v>1837</v>
          </cell>
          <cell r="S718">
            <v>452</v>
          </cell>
          <cell r="U718">
            <v>5455</v>
          </cell>
          <cell r="V718">
            <v>454</v>
          </cell>
        </row>
        <row r="719">
          <cell r="D719" t="str">
            <v>Fremont 2017</v>
          </cell>
          <cell r="E719">
            <v>1714</v>
          </cell>
          <cell r="F719">
            <v>217</v>
          </cell>
          <cell r="G719">
            <v>217</v>
          </cell>
          <cell r="H719">
            <v>0</v>
          </cell>
          <cell r="J719">
            <v>926</v>
          </cell>
          <cell r="K719">
            <v>249</v>
          </cell>
          <cell r="L719">
            <v>249</v>
          </cell>
          <cell r="M719">
            <v>0</v>
          </cell>
          <cell r="O719">
            <v>978</v>
          </cell>
          <cell r="P719">
            <v>0</v>
          </cell>
          <cell r="R719">
            <v>1837</v>
          </cell>
          <cell r="S719">
            <v>1601</v>
          </cell>
          <cell r="U719">
            <v>5455</v>
          </cell>
          <cell r="V719">
            <v>2067</v>
          </cell>
        </row>
        <row r="720">
          <cell r="D720" t="str">
            <v>Fresno 2013</v>
          </cell>
        </row>
        <row r="721">
          <cell r="D721" t="str">
            <v>Fresno 2014</v>
          </cell>
        </row>
        <row r="722">
          <cell r="D722" t="str">
            <v>Fresno 2015</v>
          </cell>
          <cell r="E722">
            <v>7971</v>
          </cell>
          <cell r="F722">
            <v>290</v>
          </cell>
          <cell r="G722">
            <v>290</v>
          </cell>
          <cell r="H722">
            <v>0</v>
          </cell>
          <cell r="J722">
            <v>5736</v>
          </cell>
          <cell r="K722">
            <v>268</v>
          </cell>
          <cell r="L722">
            <v>268</v>
          </cell>
          <cell r="M722">
            <v>0</v>
          </cell>
          <cell r="O722">
            <v>3228</v>
          </cell>
          <cell r="P722">
            <v>384</v>
          </cell>
          <cell r="R722">
            <v>10116</v>
          </cell>
          <cell r="S722">
            <v>2328</v>
          </cell>
          <cell r="U722">
            <v>27051</v>
          </cell>
          <cell r="V722">
            <v>3270</v>
          </cell>
        </row>
        <row r="723">
          <cell r="D723" t="str">
            <v>Fresno 2016</v>
          </cell>
          <cell r="E723">
            <v>7971</v>
          </cell>
          <cell r="F723">
            <v>23</v>
          </cell>
          <cell r="G723">
            <v>23</v>
          </cell>
          <cell r="H723">
            <v>0</v>
          </cell>
          <cell r="J723">
            <v>5736</v>
          </cell>
          <cell r="K723">
            <v>8</v>
          </cell>
          <cell r="L723">
            <v>8</v>
          </cell>
          <cell r="M723">
            <v>0</v>
          </cell>
          <cell r="O723">
            <v>3228</v>
          </cell>
          <cell r="P723">
            <v>334</v>
          </cell>
          <cell r="R723">
            <v>10116</v>
          </cell>
          <cell r="S723">
            <v>923</v>
          </cell>
          <cell r="U723">
            <v>27051</v>
          </cell>
          <cell r="V723">
            <v>1288</v>
          </cell>
        </row>
        <row r="724">
          <cell r="D724" t="str">
            <v>Fresno 2017</v>
          </cell>
          <cell r="E724">
            <v>7971</v>
          </cell>
          <cell r="F724">
            <v>0</v>
          </cell>
          <cell r="G724">
            <v>0</v>
          </cell>
          <cell r="H724">
            <v>0</v>
          </cell>
          <cell r="J724">
            <v>5736</v>
          </cell>
          <cell r="K724">
            <v>4</v>
          </cell>
          <cell r="L724">
            <v>4</v>
          </cell>
          <cell r="M724">
            <v>0</v>
          </cell>
          <cell r="O724">
            <v>3228</v>
          </cell>
          <cell r="P724">
            <v>787</v>
          </cell>
          <cell r="R724">
            <v>10116</v>
          </cell>
          <cell r="S724">
            <v>676</v>
          </cell>
          <cell r="U724">
            <v>27051</v>
          </cell>
          <cell r="V724">
            <v>1467</v>
          </cell>
        </row>
        <row r="725">
          <cell r="D725" t="str">
            <v>Fresno County - Unincorporated 2013</v>
          </cell>
        </row>
        <row r="726">
          <cell r="D726" t="str">
            <v>Fresno County - Unincorporated 2014</v>
          </cell>
        </row>
        <row r="727">
          <cell r="D727" t="str">
            <v>Fresno County - Unincorporated 2015</v>
          </cell>
          <cell r="E727">
            <v>460</v>
          </cell>
          <cell r="F727">
            <v>0</v>
          </cell>
          <cell r="G727">
            <v>0</v>
          </cell>
          <cell r="H727">
            <v>0</v>
          </cell>
          <cell r="J727">
            <v>527</v>
          </cell>
          <cell r="K727">
            <v>0</v>
          </cell>
          <cell r="L727">
            <v>0</v>
          </cell>
          <cell r="M727">
            <v>0</v>
          </cell>
          <cell r="O727">
            <v>589</v>
          </cell>
          <cell r="P727">
            <v>102</v>
          </cell>
          <cell r="R727">
            <v>1146</v>
          </cell>
          <cell r="S727">
            <v>162</v>
          </cell>
          <cell r="U727">
            <v>2722</v>
          </cell>
          <cell r="V727">
            <v>264</v>
          </cell>
        </row>
        <row r="728">
          <cell r="D728" t="str">
            <v>Fresno County - Unincorporated 2016</v>
          </cell>
          <cell r="E728">
            <v>460</v>
          </cell>
          <cell r="F728">
            <v>0</v>
          </cell>
          <cell r="G728">
            <v>0</v>
          </cell>
          <cell r="H728">
            <v>0</v>
          </cell>
          <cell r="J728">
            <v>527</v>
          </cell>
          <cell r="K728">
            <v>0</v>
          </cell>
          <cell r="L728">
            <v>0</v>
          </cell>
          <cell r="M728">
            <v>0</v>
          </cell>
          <cell r="O728">
            <v>589</v>
          </cell>
          <cell r="P728">
            <v>63</v>
          </cell>
          <cell r="R728">
            <v>1146</v>
          </cell>
          <cell r="S728">
            <v>38</v>
          </cell>
          <cell r="U728">
            <v>2722</v>
          </cell>
          <cell r="V728">
            <v>101</v>
          </cell>
        </row>
        <row r="729">
          <cell r="D729" t="str">
            <v>Fresno County - Unincorporated 2017</v>
          </cell>
          <cell r="E729">
            <v>460</v>
          </cell>
          <cell r="F729">
            <v>0</v>
          </cell>
          <cell r="G729">
            <v>0</v>
          </cell>
          <cell r="H729">
            <v>0</v>
          </cell>
          <cell r="J729">
            <v>527</v>
          </cell>
          <cell r="K729">
            <v>0</v>
          </cell>
          <cell r="L729">
            <v>0</v>
          </cell>
          <cell r="M729">
            <v>0</v>
          </cell>
          <cell r="O729">
            <v>589</v>
          </cell>
          <cell r="P729">
            <v>54</v>
          </cell>
          <cell r="R729">
            <v>1146</v>
          </cell>
          <cell r="S729">
            <v>71</v>
          </cell>
          <cell r="U729">
            <v>2722</v>
          </cell>
          <cell r="V729">
            <v>125</v>
          </cell>
        </row>
        <row r="730">
          <cell r="D730" t="str">
            <v>Fullerton 2013</v>
          </cell>
        </row>
        <row r="731">
          <cell r="D731" t="str">
            <v>Fullerton 2014</v>
          </cell>
          <cell r="E731">
            <v>411</v>
          </cell>
          <cell r="F731">
            <v>8</v>
          </cell>
          <cell r="G731">
            <v>8</v>
          </cell>
          <cell r="H731">
            <v>0</v>
          </cell>
          <cell r="J731">
            <v>299</v>
          </cell>
          <cell r="K731">
            <v>0</v>
          </cell>
          <cell r="L731">
            <v>0</v>
          </cell>
          <cell r="M731">
            <v>0</v>
          </cell>
          <cell r="O731">
            <v>337</v>
          </cell>
          <cell r="P731">
            <v>8</v>
          </cell>
          <cell r="R731">
            <v>794</v>
          </cell>
          <cell r="S731">
            <v>72</v>
          </cell>
          <cell r="U731">
            <v>1841</v>
          </cell>
          <cell r="V731">
            <v>88</v>
          </cell>
        </row>
        <row r="732">
          <cell r="D732" t="str">
            <v>Fullerton 2015</v>
          </cell>
          <cell r="E732">
            <v>411</v>
          </cell>
          <cell r="F732">
            <v>0</v>
          </cell>
          <cell r="G732">
            <v>0</v>
          </cell>
          <cell r="H732">
            <v>0</v>
          </cell>
          <cell r="J732">
            <v>299</v>
          </cell>
          <cell r="K732">
            <v>0</v>
          </cell>
          <cell r="L732">
            <v>0</v>
          </cell>
          <cell r="M732">
            <v>0</v>
          </cell>
          <cell r="O732">
            <v>337</v>
          </cell>
          <cell r="P732">
            <v>0</v>
          </cell>
          <cell r="R732">
            <v>794</v>
          </cell>
          <cell r="S732">
            <v>131</v>
          </cell>
          <cell r="U732">
            <v>1841</v>
          </cell>
          <cell r="V732">
            <v>131</v>
          </cell>
        </row>
        <row r="733">
          <cell r="D733" t="str">
            <v>Fullerton 2016</v>
          </cell>
          <cell r="E733">
            <v>411</v>
          </cell>
          <cell r="F733">
            <v>168</v>
          </cell>
          <cell r="G733">
            <v>20</v>
          </cell>
          <cell r="H733">
            <v>148</v>
          </cell>
          <cell r="J733">
            <v>299</v>
          </cell>
          <cell r="K733">
            <v>85</v>
          </cell>
          <cell r="L733">
            <v>85</v>
          </cell>
          <cell r="M733">
            <v>0</v>
          </cell>
          <cell r="O733">
            <v>337</v>
          </cell>
          <cell r="P733">
            <v>1</v>
          </cell>
          <cell r="R733">
            <v>794</v>
          </cell>
          <cell r="S733">
            <v>230</v>
          </cell>
          <cell r="U733">
            <v>1841</v>
          </cell>
          <cell r="V733">
            <v>484</v>
          </cell>
        </row>
        <row r="734">
          <cell r="D734" t="str">
            <v>Fullerton 2017</v>
          </cell>
          <cell r="E734">
            <v>411</v>
          </cell>
          <cell r="F734">
            <v>0</v>
          </cell>
          <cell r="G734">
            <v>0</v>
          </cell>
          <cell r="H734">
            <v>0</v>
          </cell>
          <cell r="J734">
            <v>299</v>
          </cell>
          <cell r="K734">
            <v>0</v>
          </cell>
          <cell r="L734">
            <v>0</v>
          </cell>
          <cell r="M734">
            <v>0</v>
          </cell>
          <cell r="O734">
            <v>337</v>
          </cell>
          <cell r="P734">
            <v>2</v>
          </cell>
          <cell r="R734">
            <v>794</v>
          </cell>
          <cell r="S734">
            <v>348</v>
          </cell>
          <cell r="U734">
            <v>1841</v>
          </cell>
          <cell r="V734">
            <v>350</v>
          </cell>
        </row>
        <row r="735">
          <cell r="D735" t="str">
            <v>Galt 2013</v>
          </cell>
          <cell r="E735">
            <v>131</v>
          </cell>
          <cell r="F735">
            <v>0</v>
          </cell>
          <cell r="G735">
            <v>0</v>
          </cell>
          <cell r="H735">
            <v>0</v>
          </cell>
          <cell r="J735">
            <v>91</v>
          </cell>
          <cell r="K735">
            <v>0</v>
          </cell>
          <cell r="L735">
            <v>0</v>
          </cell>
          <cell r="M735">
            <v>0</v>
          </cell>
          <cell r="O735">
            <v>126</v>
          </cell>
          <cell r="P735">
            <v>0</v>
          </cell>
          <cell r="R735">
            <v>331</v>
          </cell>
          <cell r="S735">
            <v>41</v>
          </cell>
          <cell r="U735">
            <v>679</v>
          </cell>
          <cell r="V735">
            <v>41</v>
          </cell>
        </row>
        <row r="736">
          <cell r="D736" t="str">
            <v>Galt 2014</v>
          </cell>
          <cell r="E736">
            <v>131</v>
          </cell>
          <cell r="F736">
            <v>0</v>
          </cell>
          <cell r="G736">
            <v>0</v>
          </cell>
          <cell r="H736">
            <v>0</v>
          </cell>
          <cell r="J736">
            <v>91</v>
          </cell>
          <cell r="K736">
            <v>0</v>
          </cell>
          <cell r="L736">
            <v>0</v>
          </cell>
          <cell r="M736">
            <v>0</v>
          </cell>
          <cell r="O736">
            <v>126</v>
          </cell>
          <cell r="P736">
            <v>0</v>
          </cell>
          <cell r="R736">
            <v>331</v>
          </cell>
          <cell r="S736">
            <v>29</v>
          </cell>
          <cell r="U736">
            <v>679</v>
          </cell>
          <cell r="V736">
            <v>29</v>
          </cell>
        </row>
        <row r="737">
          <cell r="D737" t="str">
            <v>Galt 2015</v>
          </cell>
          <cell r="E737">
            <v>131</v>
          </cell>
          <cell r="F737">
            <v>0</v>
          </cell>
          <cell r="G737">
            <v>0</v>
          </cell>
          <cell r="H737">
            <v>0</v>
          </cell>
          <cell r="J737">
            <v>91</v>
          </cell>
          <cell r="K737">
            <v>0</v>
          </cell>
          <cell r="L737">
            <v>0</v>
          </cell>
          <cell r="M737">
            <v>0</v>
          </cell>
          <cell r="O737">
            <v>126</v>
          </cell>
          <cell r="P737">
            <v>0</v>
          </cell>
          <cell r="R737">
            <v>331</v>
          </cell>
          <cell r="S737">
            <v>45</v>
          </cell>
          <cell r="U737">
            <v>679</v>
          </cell>
          <cell r="V737">
            <v>45</v>
          </cell>
        </row>
        <row r="738">
          <cell r="D738" t="str">
            <v>Galt 2016</v>
          </cell>
          <cell r="E738">
            <v>131</v>
          </cell>
          <cell r="F738">
            <v>0</v>
          </cell>
          <cell r="G738">
            <v>0</v>
          </cell>
          <cell r="H738">
            <v>0</v>
          </cell>
          <cell r="J738">
            <v>91</v>
          </cell>
          <cell r="K738">
            <v>0</v>
          </cell>
          <cell r="L738">
            <v>0</v>
          </cell>
          <cell r="M738">
            <v>0</v>
          </cell>
          <cell r="O738">
            <v>126</v>
          </cell>
          <cell r="P738">
            <v>0</v>
          </cell>
          <cell r="R738">
            <v>331</v>
          </cell>
          <cell r="S738">
            <v>134</v>
          </cell>
          <cell r="U738">
            <v>679</v>
          </cell>
          <cell r="V738">
            <v>134</v>
          </cell>
        </row>
        <row r="739">
          <cell r="D739" t="str">
            <v>Galt 2017</v>
          </cell>
          <cell r="E739">
            <v>131</v>
          </cell>
          <cell r="F739">
            <v>0</v>
          </cell>
          <cell r="G739">
            <v>0</v>
          </cell>
          <cell r="H739">
            <v>0</v>
          </cell>
          <cell r="J739">
            <v>91</v>
          </cell>
          <cell r="K739">
            <v>0</v>
          </cell>
          <cell r="L739">
            <v>0</v>
          </cell>
          <cell r="M739">
            <v>0</v>
          </cell>
          <cell r="O739">
            <v>126</v>
          </cell>
          <cell r="P739">
            <v>0</v>
          </cell>
          <cell r="R739">
            <v>331</v>
          </cell>
          <cell r="S739">
            <v>71</v>
          </cell>
          <cell r="U739">
            <v>679</v>
          </cell>
          <cell r="V739">
            <v>71</v>
          </cell>
        </row>
        <row r="740">
          <cell r="D740" t="str">
            <v>Garden Grove 2013</v>
          </cell>
        </row>
        <row r="741">
          <cell r="D741" t="str">
            <v>Garden Grove 2014</v>
          </cell>
          <cell r="E741">
            <v>164</v>
          </cell>
          <cell r="F741">
            <v>0</v>
          </cell>
          <cell r="G741">
            <v>0</v>
          </cell>
          <cell r="H741">
            <v>0</v>
          </cell>
          <cell r="J741">
            <v>120</v>
          </cell>
          <cell r="K741">
            <v>14</v>
          </cell>
          <cell r="L741">
            <v>14</v>
          </cell>
          <cell r="M741">
            <v>0</v>
          </cell>
          <cell r="O741">
            <v>135</v>
          </cell>
          <cell r="P741">
            <v>50</v>
          </cell>
          <cell r="R741">
            <v>328</v>
          </cell>
          <cell r="S741">
            <v>37</v>
          </cell>
          <cell r="U741">
            <v>747</v>
          </cell>
          <cell r="V741">
            <v>101</v>
          </cell>
        </row>
        <row r="742">
          <cell r="D742" t="str">
            <v>Garden Grove 2015</v>
          </cell>
          <cell r="E742">
            <v>164</v>
          </cell>
          <cell r="F742">
            <v>0</v>
          </cell>
          <cell r="G742">
            <v>0</v>
          </cell>
          <cell r="H742">
            <v>0</v>
          </cell>
          <cell r="J742">
            <v>120</v>
          </cell>
          <cell r="K742">
            <v>0</v>
          </cell>
          <cell r="L742">
            <v>0</v>
          </cell>
          <cell r="M742">
            <v>0</v>
          </cell>
          <cell r="O742">
            <v>135</v>
          </cell>
          <cell r="P742">
            <v>7</v>
          </cell>
          <cell r="R742">
            <v>328</v>
          </cell>
          <cell r="S742">
            <v>46</v>
          </cell>
          <cell r="U742">
            <v>747</v>
          </cell>
          <cell r="V742">
            <v>53</v>
          </cell>
        </row>
        <row r="743">
          <cell r="D743" t="str">
            <v>Garden Grove 2016</v>
          </cell>
          <cell r="E743">
            <v>164</v>
          </cell>
          <cell r="F743">
            <v>0</v>
          </cell>
          <cell r="G743">
            <v>0</v>
          </cell>
          <cell r="H743">
            <v>0</v>
          </cell>
          <cell r="J743">
            <v>120</v>
          </cell>
          <cell r="K743">
            <v>0</v>
          </cell>
          <cell r="L743">
            <v>0</v>
          </cell>
          <cell r="M743">
            <v>0</v>
          </cell>
          <cell r="O743">
            <v>135</v>
          </cell>
          <cell r="P743">
            <v>9</v>
          </cell>
          <cell r="R743">
            <v>328</v>
          </cell>
          <cell r="S743">
            <v>10</v>
          </cell>
          <cell r="U743">
            <v>747</v>
          </cell>
          <cell r="V743">
            <v>19</v>
          </cell>
        </row>
        <row r="744">
          <cell r="D744" t="str">
            <v>Garden Grove 2017</v>
          </cell>
          <cell r="E744">
            <v>164</v>
          </cell>
          <cell r="F744">
            <v>13</v>
          </cell>
          <cell r="G744">
            <v>13</v>
          </cell>
          <cell r="H744">
            <v>0</v>
          </cell>
          <cell r="J744">
            <v>120</v>
          </cell>
          <cell r="K744">
            <v>33</v>
          </cell>
          <cell r="L744">
            <v>33</v>
          </cell>
          <cell r="M744">
            <v>0</v>
          </cell>
          <cell r="O744">
            <v>135</v>
          </cell>
          <cell r="P744">
            <v>13</v>
          </cell>
          <cell r="R744">
            <v>328</v>
          </cell>
          <cell r="S744">
            <v>9</v>
          </cell>
          <cell r="U744">
            <v>747</v>
          </cell>
          <cell r="V744">
            <v>68</v>
          </cell>
        </row>
        <row r="745">
          <cell r="D745" t="str">
            <v>Gardena 2013</v>
          </cell>
        </row>
        <row r="746">
          <cell r="D746" t="str">
            <v>Gardena 2014</v>
          </cell>
          <cell r="E746">
            <v>98</v>
          </cell>
          <cell r="F746">
            <v>0</v>
          </cell>
          <cell r="G746">
            <v>0</v>
          </cell>
          <cell r="H746">
            <v>0</v>
          </cell>
          <cell r="J746">
            <v>60</v>
          </cell>
          <cell r="K746">
            <v>0</v>
          </cell>
          <cell r="L746">
            <v>0</v>
          </cell>
          <cell r="M746">
            <v>0</v>
          </cell>
          <cell r="O746">
            <v>66</v>
          </cell>
          <cell r="P746">
            <v>6</v>
          </cell>
          <cell r="R746">
            <v>173</v>
          </cell>
          <cell r="S746">
            <v>21</v>
          </cell>
          <cell r="U746">
            <v>397</v>
          </cell>
          <cell r="V746">
            <v>27</v>
          </cell>
        </row>
        <row r="747">
          <cell r="D747" t="str">
            <v>Gardena 2015</v>
          </cell>
          <cell r="E747">
            <v>98</v>
          </cell>
          <cell r="F747">
            <v>0</v>
          </cell>
          <cell r="G747">
            <v>0</v>
          </cell>
          <cell r="H747">
            <v>0</v>
          </cell>
          <cell r="J747">
            <v>60</v>
          </cell>
          <cell r="K747">
            <v>0</v>
          </cell>
          <cell r="L747">
            <v>0</v>
          </cell>
          <cell r="M747">
            <v>0</v>
          </cell>
          <cell r="O747">
            <v>66</v>
          </cell>
          <cell r="P747">
            <v>14</v>
          </cell>
          <cell r="R747">
            <v>173</v>
          </cell>
          <cell r="S747">
            <v>42</v>
          </cell>
          <cell r="U747">
            <v>397</v>
          </cell>
          <cell r="V747">
            <v>56</v>
          </cell>
        </row>
        <row r="748">
          <cell r="D748" t="str">
            <v>Gardena 2016</v>
          </cell>
          <cell r="E748">
            <v>98</v>
          </cell>
          <cell r="F748">
            <v>0</v>
          </cell>
          <cell r="G748">
            <v>0</v>
          </cell>
          <cell r="H748">
            <v>0</v>
          </cell>
          <cell r="J748">
            <v>60</v>
          </cell>
          <cell r="K748">
            <v>0</v>
          </cell>
          <cell r="L748">
            <v>0</v>
          </cell>
          <cell r="M748">
            <v>0</v>
          </cell>
          <cell r="O748">
            <v>66</v>
          </cell>
          <cell r="P748">
            <v>28</v>
          </cell>
          <cell r="R748">
            <v>173</v>
          </cell>
          <cell r="S748">
            <v>74</v>
          </cell>
          <cell r="U748">
            <v>397</v>
          </cell>
          <cell r="V748">
            <v>102</v>
          </cell>
        </row>
        <row r="749">
          <cell r="D749" t="str">
            <v>Gardena 2017</v>
          </cell>
          <cell r="E749">
            <v>98</v>
          </cell>
          <cell r="F749">
            <v>0</v>
          </cell>
          <cell r="G749">
            <v>0</v>
          </cell>
          <cell r="H749">
            <v>0</v>
          </cell>
          <cell r="J749">
            <v>60</v>
          </cell>
          <cell r="K749">
            <v>0</v>
          </cell>
          <cell r="L749">
            <v>0</v>
          </cell>
          <cell r="M749">
            <v>0</v>
          </cell>
          <cell r="O749">
            <v>66</v>
          </cell>
          <cell r="P749">
            <v>6</v>
          </cell>
          <cell r="R749">
            <v>173</v>
          </cell>
          <cell r="S749">
            <v>44</v>
          </cell>
          <cell r="U749">
            <v>397</v>
          </cell>
          <cell r="V749">
            <v>50</v>
          </cell>
        </row>
        <row r="750">
          <cell r="D750" t="str">
            <v>Gilroy 2014</v>
          </cell>
        </row>
        <row r="751">
          <cell r="D751" t="str">
            <v>Gilroy 2015</v>
          </cell>
          <cell r="E751">
            <v>236</v>
          </cell>
          <cell r="F751">
            <v>26</v>
          </cell>
          <cell r="G751">
            <v>26</v>
          </cell>
          <cell r="H751">
            <v>0</v>
          </cell>
          <cell r="J751">
            <v>160</v>
          </cell>
          <cell r="K751">
            <v>247</v>
          </cell>
          <cell r="L751">
            <v>247</v>
          </cell>
          <cell r="M751">
            <v>0</v>
          </cell>
          <cell r="O751">
            <v>217</v>
          </cell>
          <cell r="P751">
            <v>14</v>
          </cell>
          <cell r="R751">
            <v>475</v>
          </cell>
          <cell r="S751">
            <v>406</v>
          </cell>
          <cell r="U751">
            <v>1088</v>
          </cell>
          <cell r="V751">
            <v>693</v>
          </cell>
        </row>
        <row r="752">
          <cell r="D752" t="str">
            <v>Gilroy 2016</v>
          </cell>
          <cell r="E752">
            <v>236</v>
          </cell>
          <cell r="F752">
            <v>0</v>
          </cell>
          <cell r="G752">
            <v>0</v>
          </cell>
          <cell r="H752">
            <v>0</v>
          </cell>
          <cell r="J752">
            <v>160</v>
          </cell>
          <cell r="K752">
            <v>0</v>
          </cell>
          <cell r="L752">
            <v>0</v>
          </cell>
          <cell r="M752">
            <v>0</v>
          </cell>
          <cell r="O752">
            <v>217</v>
          </cell>
          <cell r="P752">
            <v>0</v>
          </cell>
          <cell r="R752">
            <v>475</v>
          </cell>
          <cell r="S752">
            <v>321</v>
          </cell>
          <cell r="U752">
            <v>1088</v>
          </cell>
          <cell r="V752">
            <v>321</v>
          </cell>
        </row>
        <row r="753">
          <cell r="D753" t="str">
            <v>Gilroy 2017</v>
          </cell>
          <cell r="E753">
            <v>236</v>
          </cell>
          <cell r="F753">
            <v>0</v>
          </cell>
          <cell r="G753">
            <v>0</v>
          </cell>
          <cell r="H753">
            <v>0</v>
          </cell>
          <cell r="J753">
            <v>160</v>
          </cell>
          <cell r="K753">
            <v>202</v>
          </cell>
          <cell r="L753">
            <v>202</v>
          </cell>
          <cell r="M753">
            <v>0</v>
          </cell>
          <cell r="O753">
            <v>217</v>
          </cell>
          <cell r="P753">
            <v>0</v>
          </cell>
          <cell r="R753">
            <v>475</v>
          </cell>
          <cell r="S753">
            <v>243</v>
          </cell>
          <cell r="U753">
            <v>1088</v>
          </cell>
          <cell r="V753">
            <v>445</v>
          </cell>
        </row>
        <row r="754">
          <cell r="D754" t="str">
            <v>Glendale 2013</v>
          </cell>
        </row>
        <row r="755">
          <cell r="D755" t="str">
            <v>Glendale 2014</v>
          </cell>
          <cell r="E755">
            <v>508</v>
          </cell>
          <cell r="F755">
            <v>71</v>
          </cell>
          <cell r="G755">
            <v>71</v>
          </cell>
          <cell r="H755">
            <v>0</v>
          </cell>
          <cell r="J755">
            <v>310</v>
          </cell>
          <cell r="K755">
            <v>48</v>
          </cell>
          <cell r="L755">
            <v>48</v>
          </cell>
          <cell r="M755">
            <v>0</v>
          </cell>
          <cell r="O755">
            <v>337</v>
          </cell>
          <cell r="P755">
            <v>0</v>
          </cell>
          <cell r="R755">
            <v>862</v>
          </cell>
          <cell r="S755">
            <v>532</v>
          </cell>
          <cell r="U755">
            <v>2017</v>
          </cell>
          <cell r="V755">
            <v>651</v>
          </cell>
        </row>
        <row r="756">
          <cell r="D756" t="str">
            <v>Glendale 2015</v>
          </cell>
          <cell r="E756">
            <v>508</v>
          </cell>
          <cell r="F756">
            <v>0</v>
          </cell>
          <cell r="G756">
            <v>0</v>
          </cell>
          <cell r="H756">
            <v>0</v>
          </cell>
          <cell r="J756">
            <v>310</v>
          </cell>
          <cell r="K756">
            <v>0</v>
          </cell>
          <cell r="L756">
            <v>0</v>
          </cell>
          <cell r="M756">
            <v>0</v>
          </cell>
          <cell r="O756">
            <v>337</v>
          </cell>
          <cell r="P756">
            <v>1</v>
          </cell>
          <cell r="R756">
            <v>862</v>
          </cell>
          <cell r="S756">
            <v>776</v>
          </cell>
          <cell r="U756">
            <v>2017</v>
          </cell>
          <cell r="V756">
            <v>777</v>
          </cell>
        </row>
        <row r="757">
          <cell r="D757" t="str">
            <v>Glendale 2016</v>
          </cell>
          <cell r="E757">
            <v>508</v>
          </cell>
          <cell r="F757">
            <v>12</v>
          </cell>
          <cell r="G757">
            <v>12</v>
          </cell>
          <cell r="H757">
            <v>0</v>
          </cell>
          <cell r="J757">
            <v>310</v>
          </cell>
          <cell r="K757">
            <v>12</v>
          </cell>
          <cell r="L757">
            <v>12</v>
          </cell>
          <cell r="M757">
            <v>0</v>
          </cell>
          <cell r="O757">
            <v>337</v>
          </cell>
          <cell r="P757">
            <v>0</v>
          </cell>
          <cell r="R757">
            <v>862</v>
          </cell>
          <cell r="S757">
            <v>1187</v>
          </cell>
          <cell r="U757">
            <v>2017</v>
          </cell>
          <cell r="V757">
            <v>1211</v>
          </cell>
        </row>
        <row r="758">
          <cell r="D758" t="str">
            <v>Glendale 2017</v>
          </cell>
          <cell r="E758">
            <v>508</v>
          </cell>
          <cell r="F758">
            <v>5</v>
          </cell>
          <cell r="G758">
            <v>5</v>
          </cell>
          <cell r="H758">
            <v>0</v>
          </cell>
          <cell r="J758">
            <v>310</v>
          </cell>
          <cell r="K758">
            <v>37</v>
          </cell>
          <cell r="L758">
            <v>37</v>
          </cell>
          <cell r="M758">
            <v>0</v>
          </cell>
          <cell r="O758">
            <v>337</v>
          </cell>
          <cell r="P758">
            <v>0</v>
          </cell>
          <cell r="R758">
            <v>862</v>
          </cell>
          <cell r="S758">
            <v>610</v>
          </cell>
          <cell r="U758">
            <v>2017</v>
          </cell>
          <cell r="V758">
            <v>652</v>
          </cell>
        </row>
        <row r="759">
          <cell r="D759" t="str">
            <v>Glendora 2013</v>
          </cell>
        </row>
        <row r="760">
          <cell r="D760" t="str">
            <v>Glendora 2014</v>
          </cell>
          <cell r="E760">
            <v>171</v>
          </cell>
          <cell r="F760">
            <v>0</v>
          </cell>
          <cell r="G760">
            <v>0</v>
          </cell>
          <cell r="H760">
            <v>0</v>
          </cell>
          <cell r="J760">
            <v>100</v>
          </cell>
          <cell r="K760">
            <v>0</v>
          </cell>
          <cell r="L760">
            <v>0</v>
          </cell>
          <cell r="M760">
            <v>0</v>
          </cell>
          <cell r="O760">
            <v>108</v>
          </cell>
          <cell r="P760">
            <v>0</v>
          </cell>
          <cell r="R760">
            <v>307</v>
          </cell>
          <cell r="S760">
            <v>48</v>
          </cell>
          <cell r="U760">
            <v>686</v>
          </cell>
          <cell r="V760">
            <v>48</v>
          </cell>
        </row>
        <row r="761">
          <cell r="D761" t="str">
            <v>Glendora 2015</v>
          </cell>
          <cell r="E761">
            <v>171</v>
          </cell>
          <cell r="F761">
            <v>0</v>
          </cell>
          <cell r="G761">
            <v>0</v>
          </cell>
          <cell r="H761">
            <v>0</v>
          </cell>
          <cell r="J761">
            <v>100</v>
          </cell>
          <cell r="K761">
            <v>0</v>
          </cell>
          <cell r="L761">
            <v>0</v>
          </cell>
          <cell r="M761">
            <v>0</v>
          </cell>
          <cell r="O761">
            <v>108</v>
          </cell>
          <cell r="P761">
            <v>0</v>
          </cell>
          <cell r="R761">
            <v>307</v>
          </cell>
          <cell r="S761">
            <v>22</v>
          </cell>
          <cell r="U761">
            <v>686</v>
          </cell>
          <cell r="V761">
            <v>22</v>
          </cell>
        </row>
        <row r="762">
          <cell r="D762" t="str">
            <v>Glendora 2016</v>
          </cell>
          <cell r="E762">
            <v>171</v>
          </cell>
          <cell r="F762">
            <v>0</v>
          </cell>
          <cell r="G762">
            <v>0</v>
          </cell>
          <cell r="H762">
            <v>0</v>
          </cell>
          <cell r="J762">
            <v>100</v>
          </cell>
          <cell r="K762">
            <v>0</v>
          </cell>
          <cell r="L762">
            <v>0</v>
          </cell>
          <cell r="M762">
            <v>0</v>
          </cell>
          <cell r="O762">
            <v>108</v>
          </cell>
          <cell r="P762">
            <v>0</v>
          </cell>
          <cell r="R762">
            <v>307</v>
          </cell>
          <cell r="S762">
            <v>329</v>
          </cell>
          <cell r="U762">
            <v>686</v>
          </cell>
          <cell r="V762">
            <v>329</v>
          </cell>
        </row>
        <row r="763">
          <cell r="D763" t="str">
            <v>Glendora 2017</v>
          </cell>
          <cell r="E763">
            <v>171</v>
          </cell>
          <cell r="F763">
            <v>0</v>
          </cell>
          <cell r="G763">
            <v>0</v>
          </cell>
          <cell r="H763">
            <v>0</v>
          </cell>
          <cell r="J763">
            <v>100</v>
          </cell>
          <cell r="K763">
            <v>0</v>
          </cell>
          <cell r="L763">
            <v>0</v>
          </cell>
          <cell r="M763">
            <v>0</v>
          </cell>
          <cell r="O763">
            <v>108</v>
          </cell>
          <cell r="P763">
            <v>0</v>
          </cell>
          <cell r="R763">
            <v>307</v>
          </cell>
          <cell r="S763">
            <v>84</v>
          </cell>
          <cell r="U763">
            <v>686</v>
          </cell>
          <cell r="V763">
            <v>84</v>
          </cell>
        </row>
        <row r="764">
          <cell r="D764" t="str">
            <v>Glenn County - Unincorporated 2014</v>
          </cell>
          <cell r="E764">
            <v>25</v>
          </cell>
          <cell r="F764">
            <v>1</v>
          </cell>
          <cell r="G764">
            <v>1</v>
          </cell>
          <cell r="H764">
            <v>0</v>
          </cell>
          <cell r="J764">
            <v>19</v>
          </cell>
          <cell r="K764">
            <v>3</v>
          </cell>
          <cell r="L764">
            <v>2</v>
          </cell>
          <cell r="M764">
            <v>1</v>
          </cell>
          <cell r="O764">
            <v>25</v>
          </cell>
          <cell r="P764">
            <v>1</v>
          </cell>
          <cell r="R764">
            <v>48</v>
          </cell>
          <cell r="S764">
            <v>4</v>
          </cell>
          <cell r="U764">
            <v>117</v>
          </cell>
          <cell r="V764">
            <v>9</v>
          </cell>
        </row>
        <row r="765">
          <cell r="D765" t="str">
            <v>Glenn County - Unincorporated 2015</v>
          </cell>
          <cell r="E765">
            <v>25</v>
          </cell>
          <cell r="F765">
            <v>4</v>
          </cell>
          <cell r="G765">
            <v>4</v>
          </cell>
          <cell r="H765">
            <v>0</v>
          </cell>
          <cell r="J765">
            <v>19</v>
          </cell>
          <cell r="K765">
            <v>1</v>
          </cell>
          <cell r="L765">
            <v>0</v>
          </cell>
          <cell r="M765">
            <v>1</v>
          </cell>
          <cell r="O765">
            <v>25</v>
          </cell>
          <cell r="P765">
            <v>1</v>
          </cell>
          <cell r="R765">
            <v>48</v>
          </cell>
          <cell r="S765">
            <v>6</v>
          </cell>
          <cell r="U765">
            <v>117</v>
          </cell>
          <cell r="V765">
            <v>12</v>
          </cell>
        </row>
        <row r="766">
          <cell r="D766" t="str">
            <v>Glenn County - Unincorporated 2016</v>
          </cell>
          <cell r="E766">
            <v>25</v>
          </cell>
          <cell r="F766">
            <v>1</v>
          </cell>
          <cell r="G766">
            <v>1</v>
          </cell>
          <cell r="H766">
            <v>0</v>
          </cell>
          <cell r="J766">
            <v>19</v>
          </cell>
          <cell r="K766">
            <v>3</v>
          </cell>
          <cell r="L766">
            <v>0</v>
          </cell>
          <cell r="M766">
            <v>3</v>
          </cell>
          <cell r="O766">
            <v>25</v>
          </cell>
          <cell r="P766">
            <v>2</v>
          </cell>
          <cell r="R766">
            <v>48</v>
          </cell>
          <cell r="S766">
            <v>7</v>
          </cell>
          <cell r="U766">
            <v>117</v>
          </cell>
          <cell r="V766">
            <v>13</v>
          </cell>
        </row>
        <row r="767">
          <cell r="D767" t="str">
            <v>Glenn County - Unincorporated 2017</v>
          </cell>
          <cell r="E767">
            <v>25</v>
          </cell>
          <cell r="F767">
            <v>4</v>
          </cell>
          <cell r="G767">
            <v>0</v>
          </cell>
          <cell r="H767">
            <v>4</v>
          </cell>
          <cell r="J767">
            <v>19</v>
          </cell>
          <cell r="K767">
            <v>3</v>
          </cell>
          <cell r="L767">
            <v>0</v>
          </cell>
          <cell r="M767">
            <v>3</v>
          </cell>
          <cell r="O767">
            <v>25</v>
          </cell>
          <cell r="P767">
            <v>5</v>
          </cell>
          <cell r="R767">
            <v>48</v>
          </cell>
          <cell r="S767">
            <v>13</v>
          </cell>
          <cell r="U767">
            <v>117</v>
          </cell>
          <cell r="V767">
            <v>25</v>
          </cell>
        </row>
        <row r="768">
          <cell r="D768" t="str">
            <v>Goleta 2014</v>
          </cell>
          <cell r="E768">
            <v>235</v>
          </cell>
          <cell r="F768">
            <v>0</v>
          </cell>
          <cell r="G768">
            <v>0</v>
          </cell>
          <cell r="H768">
            <v>0</v>
          </cell>
          <cell r="J768">
            <v>157</v>
          </cell>
          <cell r="K768">
            <v>0</v>
          </cell>
          <cell r="L768">
            <v>0</v>
          </cell>
          <cell r="M768">
            <v>0</v>
          </cell>
          <cell r="O768">
            <v>174</v>
          </cell>
          <cell r="P768">
            <v>0</v>
          </cell>
          <cell r="R768">
            <v>413</v>
          </cell>
          <cell r="S768">
            <v>132</v>
          </cell>
          <cell r="U768">
            <v>979</v>
          </cell>
          <cell r="V768">
            <v>132</v>
          </cell>
        </row>
        <row r="769">
          <cell r="D769" t="str">
            <v>Goleta 2015</v>
          </cell>
          <cell r="E769">
            <v>235</v>
          </cell>
          <cell r="F769">
            <v>0</v>
          </cell>
          <cell r="G769">
            <v>0</v>
          </cell>
          <cell r="H769">
            <v>0</v>
          </cell>
          <cell r="J769">
            <v>157</v>
          </cell>
          <cell r="K769">
            <v>0</v>
          </cell>
          <cell r="L769">
            <v>0</v>
          </cell>
          <cell r="M769">
            <v>0</v>
          </cell>
          <cell r="O769">
            <v>174</v>
          </cell>
          <cell r="P769">
            <v>5</v>
          </cell>
          <cell r="R769">
            <v>413</v>
          </cell>
          <cell r="S769">
            <v>197</v>
          </cell>
          <cell r="U769">
            <v>979</v>
          </cell>
          <cell r="V769">
            <v>202</v>
          </cell>
        </row>
        <row r="770">
          <cell r="D770" t="str">
            <v>Goleta 2016</v>
          </cell>
          <cell r="E770">
            <v>235</v>
          </cell>
          <cell r="F770">
            <v>0</v>
          </cell>
          <cell r="G770">
            <v>0</v>
          </cell>
          <cell r="H770">
            <v>0</v>
          </cell>
          <cell r="J770">
            <v>157</v>
          </cell>
          <cell r="K770">
            <v>0</v>
          </cell>
          <cell r="L770">
            <v>0</v>
          </cell>
          <cell r="M770">
            <v>0</v>
          </cell>
          <cell r="O770">
            <v>174</v>
          </cell>
          <cell r="P770">
            <v>0</v>
          </cell>
          <cell r="R770">
            <v>413</v>
          </cell>
          <cell r="S770">
            <v>135</v>
          </cell>
          <cell r="U770">
            <v>979</v>
          </cell>
          <cell r="V770">
            <v>135</v>
          </cell>
        </row>
        <row r="771">
          <cell r="D771" t="str">
            <v>Goleta 2017</v>
          </cell>
          <cell r="E771">
            <v>235</v>
          </cell>
          <cell r="F771">
            <v>0</v>
          </cell>
          <cell r="G771">
            <v>0</v>
          </cell>
          <cell r="H771">
            <v>0</v>
          </cell>
          <cell r="J771">
            <v>157</v>
          </cell>
          <cell r="K771">
            <v>0</v>
          </cell>
          <cell r="L771">
            <v>0</v>
          </cell>
          <cell r="M771">
            <v>0</v>
          </cell>
          <cell r="O771">
            <v>174</v>
          </cell>
          <cell r="P771">
            <v>0</v>
          </cell>
          <cell r="R771">
            <v>413</v>
          </cell>
          <cell r="S771">
            <v>100</v>
          </cell>
          <cell r="U771">
            <v>979</v>
          </cell>
          <cell r="V771">
            <v>100</v>
          </cell>
        </row>
        <row r="772">
          <cell r="D772" t="str">
            <v>Gonzales 2014</v>
          </cell>
          <cell r="E772">
            <v>0</v>
          </cell>
          <cell r="F772">
            <v>0</v>
          </cell>
          <cell r="G772">
            <v>0</v>
          </cell>
          <cell r="H772">
            <v>0</v>
          </cell>
          <cell r="I772">
            <v>0</v>
          </cell>
          <cell r="J772">
            <v>0</v>
          </cell>
          <cell r="K772">
            <v>0</v>
          </cell>
          <cell r="L772">
            <v>0</v>
          </cell>
          <cell r="M772">
            <v>0</v>
          </cell>
          <cell r="N772">
            <v>0</v>
          </cell>
          <cell r="O772">
            <v>0</v>
          </cell>
          <cell r="P772">
            <v>0</v>
          </cell>
          <cell r="Q772">
            <v>0</v>
          </cell>
          <cell r="R772">
            <v>0</v>
          </cell>
          <cell r="S772">
            <v>0</v>
          </cell>
          <cell r="T772">
            <v>0</v>
          </cell>
          <cell r="U772">
            <v>0</v>
          </cell>
          <cell r="V772">
            <v>0</v>
          </cell>
        </row>
        <row r="773">
          <cell r="D773" t="str">
            <v>Gonzales 2015</v>
          </cell>
        </row>
        <row r="774">
          <cell r="D774" t="str">
            <v>Gonzales 2016</v>
          </cell>
        </row>
        <row r="775">
          <cell r="D775" t="str">
            <v>Gonzales 2017</v>
          </cell>
        </row>
        <row r="776">
          <cell r="D776" t="str">
            <v>Grand Terrace 2013</v>
          </cell>
        </row>
        <row r="777">
          <cell r="D777" t="str">
            <v>Grand Terrace 2014</v>
          </cell>
        </row>
        <row r="778">
          <cell r="D778" t="str">
            <v>Grand Terrace 2015</v>
          </cell>
          <cell r="E778">
            <v>28</v>
          </cell>
          <cell r="F778">
            <v>0</v>
          </cell>
          <cell r="G778">
            <v>0</v>
          </cell>
          <cell r="H778">
            <v>0</v>
          </cell>
          <cell r="J778">
            <v>19</v>
          </cell>
          <cell r="K778">
            <v>0</v>
          </cell>
          <cell r="L778">
            <v>0</v>
          </cell>
          <cell r="M778">
            <v>0</v>
          </cell>
          <cell r="O778">
            <v>22</v>
          </cell>
          <cell r="P778">
            <v>0</v>
          </cell>
          <cell r="R778">
            <v>49</v>
          </cell>
          <cell r="S778">
            <v>0</v>
          </cell>
          <cell r="U778">
            <v>118</v>
          </cell>
          <cell r="V778">
            <v>0</v>
          </cell>
        </row>
        <row r="779">
          <cell r="D779" t="str">
            <v>Grand Terrace 2016</v>
          </cell>
          <cell r="E779">
            <v>28</v>
          </cell>
          <cell r="F779">
            <v>0</v>
          </cell>
          <cell r="G779">
            <v>0</v>
          </cell>
          <cell r="H779">
            <v>0</v>
          </cell>
          <cell r="J779">
            <v>19</v>
          </cell>
          <cell r="K779">
            <v>0</v>
          </cell>
          <cell r="L779">
            <v>0</v>
          </cell>
          <cell r="M779">
            <v>0</v>
          </cell>
          <cell r="O779">
            <v>22</v>
          </cell>
          <cell r="P779">
            <v>0</v>
          </cell>
          <cell r="R779">
            <v>49</v>
          </cell>
          <cell r="S779">
            <v>0</v>
          </cell>
          <cell r="U779">
            <v>118</v>
          </cell>
          <cell r="V779">
            <v>0</v>
          </cell>
        </row>
        <row r="780">
          <cell r="D780" t="str">
            <v>Grand Terrace 2017</v>
          </cell>
          <cell r="E780">
            <v>28</v>
          </cell>
          <cell r="F780">
            <v>0</v>
          </cell>
          <cell r="G780">
            <v>0</v>
          </cell>
          <cell r="H780">
            <v>0</v>
          </cell>
          <cell r="J780">
            <v>19</v>
          </cell>
          <cell r="K780">
            <v>0</v>
          </cell>
          <cell r="L780">
            <v>0</v>
          </cell>
          <cell r="M780">
            <v>0</v>
          </cell>
          <cell r="O780">
            <v>22</v>
          </cell>
          <cell r="P780">
            <v>1</v>
          </cell>
          <cell r="R780">
            <v>49</v>
          </cell>
          <cell r="S780">
            <v>21</v>
          </cell>
          <cell r="U780">
            <v>118</v>
          </cell>
          <cell r="V780">
            <v>22</v>
          </cell>
        </row>
        <row r="781">
          <cell r="D781" t="str">
            <v>Grass Valley 2014</v>
          </cell>
          <cell r="E781">
            <v>122</v>
          </cell>
          <cell r="F781">
            <v>10</v>
          </cell>
          <cell r="G781">
            <v>10</v>
          </cell>
          <cell r="H781">
            <v>0</v>
          </cell>
          <cell r="J781">
            <v>88</v>
          </cell>
          <cell r="K781">
            <v>74</v>
          </cell>
          <cell r="L781">
            <v>72</v>
          </cell>
          <cell r="M781">
            <v>2</v>
          </cell>
          <cell r="O781">
            <v>100</v>
          </cell>
          <cell r="P781">
            <v>0</v>
          </cell>
          <cell r="R781">
            <v>220</v>
          </cell>
          <cell r="S781">
            <v>0</v>
          </cell>
          <cell r="U781">
            <v>530</v>
          </cell>
          <cell r="V781">
            <v>84</v>
          </cell>
        </row>
        <row r="782">
          <cell r="D782" t="str">
            <v>Grass Valley 2015</v>
          </cell>
          <cell r="E782">
            <v>122</v>
          </cell>
          <cell r="F782">
            <v>2</v>
          </cell>
          <cell r="G782">
            <v>2</v>
          </cell>
          <cell r="H782">
            <v>0</v>
          </cell>
          <cell r="J782">
            <v>88</v>
          </cell>
          <cell r="K782">
            <v>0</v>
          </cell>
          <cell r="L782">
            <v>0</v>
          </cell>
          <cell r="M782">
            <v>0</v>
          </cell>
          <cell r="O782">
            <v>100</v>
          </cell>
          <cell r="P782">
            <v>0</v>
          </cell>
          <cell r="R782">
            <v>220</v>
          </cell>
          <cell r="S782">
            <v>5</v>
          </cell>
          <cell r="U782">
            <v>530</v>
          </cell>
          <cell r="V782">
            <v>7</v>
          </cell>
        </row>
        <row r="783">
          <cell r="D783" t="str">
            <v>Grass Valley 2016</v>
          </cell>
          <cell r="E783">
            <v>122</v>
          </cell>
          <cell r="F783">
            <v>1</v>
          </cell>
          <cell r="G783">
            <v>1</v>
          </cell>
          <cell r="H783">
            <v>0</v>
          </cell>
          <cell r="J783">
            <v>88</v>
          </cell>
          <cell r="K783">
            <v>0</v>
          </cell>
          <cell r="L783">
            <v>0</v>
          </cell>
          <cell r="M783">
            <v>0</v>
          </cell>
          <cell r="O783">
            <v>100</v>
          </cell>
          <cell r="P783">
            <v>1</v>
          </cell>
          <cell r="R783">
            <v>220</v>
          </cell>
          <cell r="S783">
            <v>0</v>
          </cell>
          <cell r="U783">
            <v>530</v>
          </cell>
          <cell r="V783">
            <v>2</v>
          </cell>
        </row>
        <row r="784">
          <cell r="D784" t="str">
            <v>Grass Valley 2017</v>
          </cell>
          <cell r="E784">
            <v>122</v>
          </cell>
          <cell r="F784">
            <v>2</v>
          </cell>
          <cell r="G784">
            <v>2</v>
          </cell>
          <cell r="H784">
            <v>0</v>
          </cell>
          <cell r="J784">
            <v>88</v>
          </cell>
          <cell r="K784">
            <v>2</v>
          </cell>
          <cell r="L784">
            <v>0</v>
          </cell>
          <cell r="M784">
            <v>2</v>
          </cell>
          <cell r="O784">
            <v>100</v>
          </cell>
          <cell r="P784">
            <v>1</v>
          </cell>
          <cell r="R784">
            <v>220</v>
          </cell>
          <cell r="S784">
            <v>38</v>
          </cell>
          <cell r="U784">
            <v>530</v>
          </cell>
          <cell r="V784">
            <v>43</v>
          </cell>
        </row>
        <row r="785">
          <cell r="D785" t="str">
            <v>Greenfield 2014</v>
          </cell>
          <cell r="E785">
            <v>0</v>
          </cell>
          <cell r="F785">
            <v>0</v>
          </cell>
          <cell r="G785">
            <v>0</v>
          </cell>
          <cell r="H785">
            <v>0</v>
          </cell>
          <cell r="I785">
            <v>0</v>
          </cell>
          <cell r="J785">
            <v>0</v>
          </cell>
          <cell r="K785">
            <v>0</v>
          </cell>
          <cell r="L785">
            <v>0</v>
          </cell>
          <cell r="M785">
            <v>0</v>
          </cell>
          <cell r="N785">
            <v>0</v>
          </cell>
          <cell r="O785">
            <v>0</v>
          </cell>
          <cell r="P785">
            <v>0</v>
          </cell>
          <cell r="Q785">
            <v>0</v>
          </cell>
          <cell r="R785">
            <v>0</v>
          </cell>
          <cell r="S785">
            <v>0</v>
          </cell>
          <cell r="T785">
            <v>0</v>
          </cell>
          <cell r="U785">
            <v>0</v>
          </cell>
          <cell r="V785">
            <v>0</v>
          </cell>
        </row>
        <row r="786">
          <cell r="D786" t="str">
            <v>Greenfield 2015</v>
          </cell>
        </row>
        <row r="787">
          <cell r="D787" t="str">
            <v>Greenfield 2016</v>
          </cell>
        </row>
        <row r="788">
          <cell r="D788" t="str">
            <v>Greenfield 2017</v>
          </cell>
        </row>
        <row r="789">
          <cell r="D789" t="str">
            <v>Gridley 2014</v>
          </cell>
          <cell r="E789">
            <v>322</v>
          </cell>
          <cell r="F789">
            <v>0</v>
          </cell>
          <cell r="G789">
            <v>0</v>
          </cell>
          <cell r="H789">
            <v>0</v>
          </cell>
          <cell r="J789">
            <v>135</v>
          </cell>
          <cell r="K789">
            <v>0</v>
          </cell>
          <cell r="L789">
            <v>0</v>
          </cell>
          <cell r="M789">
            <v>0</v>
          </cell>
          <cell r="O789">
            <v>279</v>
          </cell>
          <cell r="P789">
            <v>0</v>
          </cell>
          <cell r="R789">
            <v>321</v>
          </cell>
          <cell r="S789">
            <v>8</v>
          </cell>
          <cell r="U789">
            <v>1057</v>
          </cell>
          <cell r="V789">
            <v>8</v>
          </cell>
        </row>
        <row r="790">
          <cell r="D790" t="str">
            <v>Gridley 2015</v>
          </cell>
          <cell r="E790">
            <v>322</v>
          </cell>
          <cell r="F790">
            <v>0</v>
          </cell>
          <cell r="G790">
            <v>0</v>
          </cell>
          <cell r="H790">
            <v>0</v>
          </cell>
          <cell r="J790">
            <v>135</v>
          </cell>
          <cell r="K790">
            <v>0</v>
          </cell>
          <cell r="L790">
            <v>0</v>
          </cell>
          <cell r="M790">
            <v>0</v>
          </cell>
          <cell r="O790">
            <v>279</v>
          </cell>
          <cell r="P790">
            <v>0</v>
          </cell>
          <cell r="R790">
            <v>321</v>
          </cell>
          <cell r="S790">
            <v>3</v>
          </cell>
          <cell r="U790">
            <v>1057</v>
          </cell>
          <cell r="V790">
            <v>3</v>
          </cell>
        </row>
        <row r="791">
          <cell r="D791" t="str">
            <v>Gridley 2016</v>
          </cell>
          <cell r="E791">
            <v>322</v>
          </cell>
          <cell r="F791">
            <v>0</v>
          </cell>
          <cell r="G791">
            <v>0</v>
          </cell>
          <cell r="H791">
            <v>0</v>
          </cell>
          <cell r="J791">
            <v>135</v>
          </cell>
          <cell r="K791">
            <v>0</v>
          </cell>
          <cell r="L791">
            <v>0</v>
          </cell>
          <cell r="M791">
            <v>0</v>
          </cell>
          <cell r="O791">
            <v>279</v>
          </cell>
          <cell r="P791">
            <v>0</v>
          </cell>
          <cell r="R791">
            <v>321</v>
          </cell>
          <cell r="S791">
            <v>16</v>
          </cell>
          <cell r="U791">
            <v>1057</v>
          </cell>
          <cell r="V791">
            <v>16</v>
          </cell>
        </row>
        <row r="792">
          <cell r="D792" t="str">
            <v>Gridley 2017</v>
          </cell>
          <cell r="E792">
            <v>322</v>
          </cell>
          <cell r="F792">
            <v>0</v>
          </cell>
          <cell r="G792">
            <v>0</v>
          </cell>
          <cell r="H792">
            <v>0</v>
          </cell>
          <cell r="J792">
            <v>135</v>
          </cell>
          <cell r="K792">
            <v>0</v>
          </cell>
          <cell r="L792">
            <v>0</v>
          </cell>
          <cell r="M792">
            <v>0</v>
          </cell>
          <cell r="O792">
            <v>279</v>
          </cell>
          <cell r="P792">
            <v>0</v>
          </cell>
          <cell r="R792">
            <v>321</v>
          </cell>
          <cell r="S792">
            <v>19</v>
          </cell>
          <cell r="U792">
            <v>1057</v>
          </cell>
          <cell r="V792">
            <v>19</v>
          </cell>
        </row>
        <row r="793">
          <cell r="D793" t="str">
            <v>Grover Beach 2014</v>
          </cell>
          <cell r="E793">
            <v>41</v>
          </cell>
          <cell r="F793">
            <v>0</v>
          </cell>
          <cell r="G793">
            <v>0</v>
          </cell>
          <cell r="H793">
            <v>0</v>
          </cell>
          <cell r="J793">
            <v>26</v>
          </cell>
          <cell r="K793">
            <v>1</v>
          </cell>
          <cell r="L793">
            <v>1</v>
          </cell>
          <cell r="M793">
            <v>0</v>
          </cell>
          <cell r="O793">
            <v>29</v>
          </cell>
          <cell r="P793">
            <v>0</v>
          </cell>
          <cell r="R793">
            <v>69</v>
          </cell>
          <cell r="S793">
            <v>12</v>
          </cell>
          <cell r="U793">
            <v>165</v>
          </cell>
          <cell r="V793">
            <v>13</v>
          </cell>
        </row>
        <row r="794">
          <cell r="D794" t="str">
            <v>Grover Beach 2015</v>
          </cell>
          <cell r="E794">
            <v>41</v>
          </cell>
          <cell r="F794">
            <v>0</v>
          </cell>
          <cell r="G794">
            <v>0</v>
          </cell>
          <cell r="H794">
            <v>0</v>
          </cell>
          <cell r="J794">
            <v>26</v>
          </cell>
          <cell r="K794">
            <v>2</v>
          </cell>
          <cell r="L794">
            <v>2</v>
          </cell>
          <cell r="M794">
            <v>0</v>
          </cell>
          <cell r="O794">
            <v>29</v>
          </cell>
          <cell r="P794">
            <v>0</v>
          </cell>
          <cell r="R794">
            <v>69</v>
          </cell>
          <cell r="S794">
            <v>30</v>
          </cell>
          <cell r="U794">
            <v>165</v>
          </cell>
          <cell r="V794">
            <v>32</v>
          </cell>
        </row>
        <row r="795">
          <cell r="D795" t="str">
            <v>Grover Beach 2016</v>
          </cell>
          <cell r="E795">
            <v>41</v>
          </cell>
          <cell r="F795">
            <v>0</v>
          </cell>
          <cell r="G795">
            <v>0</v>
          </cell>
          <cell r="H795">
            <v>0</v>
          </cell>
          <cell r="J795">
            <v>26</v>
          </cell>
          <cell r="K795">
            <v>2</v>
          </cell>
          <cell r="L795">
            <v>2</v>
          </cell>
          <cell r="M795">
            <v>0</v>
          </cell>
          <cell r="O795">
            <v>29</v>
          </cell>
          <cell r="P795">
            <v>0</v>
          </cell>
          <cell r="R795">
            <v>69</v>
          </cell>
          <cell r="S795">
            <v>21</v>
          </cell>
          <cell r="U795">
            <v>165</v>
          </cell>
          <cell r="V795">
            <v>23</v>
          </cell>
        </row>
        <row r="796">
          <cell r="D796" t="str">
            <v>Grover Beach 2017</v>
          </cell>
          <cell r="E796">
            <v>41</v>
          </cell>
          <cell r="F796">
            <v>0</v>
          </cell>
          <cell r="G796">
            <v>0</v>
          </cell>
          <cell r="H796">
            <v>0</v>
          </cell>
          <cell r="J796">
            <v>26</v>
          </cell>
          <cell r="K796">
            <v>0</v>
          </cell>
          <cell r="L796">
            <v>0</v>
          </cell>
          <cell r="M796">
            <v>0</v>
          </cell>
          <cell r="O796">
            <v>29</v>
          </cell>
          <cell r="P796">
            <v>0</v>
          </cell>
          <cell r="R796">
            <v>69</v>
          </cell>
          <cell r="S796">
            <v>17</v>
          </cell>
          <cell r="U796">
            <v>165</v>
          </cell>
          <cell r="V796">
            <v>17</v>
          </cell>
        </row>
        <row r="797">
          <cell r="D797" t="str">
            <v>Guadalupe 2014</v>
          </cell>
          <cell r="E797">
            <v>0</v>
          </cell>
          <cell r="F797">
            <v>0</v>
          </cell>
          <cell r="G797">
            <v>0</v>
          </cell>
          <cell r="H797">
            <v>0</v>
          </cell>
          <cell r="I797">
            <v>0</v>
          </cell>
          <cell r="J797">
            <v>0</v>
          </cell>
          <cell r="K797">
            <v>0</v>
          </cell>
          <cell r="L797">
            <v>0</v>
          </cell>
          <cell r="M797">
            <v>0</v>
          </cell>
          <cell r="N797">
            <v>0</v>
          </cell>
          <cell r="O797">
            <v>0</v>
          </cell>
          <cell r="P797">
            <v>0</v>
          </cell>
          <cell r="Q797">
            <v>0</v>
          </cell>
          <cell r="R797">
            <v>0</v>
          </cell>
          <cell r="S797">
            <v>0</v>
          </cell>
          <cell r="T797">
            <v>0</v>
          </cell>
          <cell r="U797">
            <v>0</v>
          </cell>
          <cell r="V797">
            <v>0</v>
          </cell>
        </row>
        <row r="798">
          <cell r="D798" t="str">
            <v>Guadalupe 2015</v>
          </cell>
        </row>
        <row r="799">
          <cell r="D799" t="str">
            <v>Guadalupe 2016</v>
          </cell>
        </row>
        <row r="800">
          <cell r="D800" t="str">
            <v>Guadalupe 2017</v>
          </cell>
        </row>
        <row r="801">
          <cell r="D801" t="str">
            <v>Gustine 2014</v>
          </cell>
          <cell r="E801">
            <v>0</v>
          </cell>
          <cell r="F801">
            <v>0</v>
          </cell>
          <cell r="G801">
            <v>0</v>
          </cell>
          <cell r="H801">
            <v>0</v>
          </cell>
          <cell r="I801">
            <v>0</v>
          </cell>
          <cell r="J801">
            <v>0</v>
          </cell>
          <cell r="K801">
            <v>0</v>
          </cell>
          <cell r="L801">
            <v>0</v>
          </cell>
          <cell r="M801">
            <v>0</v>
          </cell>
          <cell r="N801">
            <v>0</v>
          </cell>
          <cell r="O801">
            <v>0</v>
          </cell>
          <cell r="P801">
            <v>0</v>
          </cell>
          <cell r="Q801">
            <v>0</v>
          </cell>
          <cell r="R801">
            <v>0</v>
          </cell>
          <cell r="S801">
            <v>0</v>
          </cell>
          <cell r="T801">
            <v>0</v>
          </cell>
          <cell r="U801">
            <v>0</v>
          </cell>
          <cell r="V801">
            <v>0</v>
          </cell>
        </row>
        <row r="802">
          <cell r="D802" t="str">
            <v>Gustine 2015</v>
          </cell>
        </row>
        <row r="803">
          <cell r="D803" t="str">
            <v>Gustine 2016</v>
          </cell>
        </row>
        <row r="804">
          <cell r="D804" t="str">
            <v>Gustine 2017</v>
          </cell>
        </row>
        <row r="805">
          <cell r="D805" t="str">
            <v>Half Moon Bay 2014</v>
          </cell>
          <cell r="E805">
            <v>52</v>
          </cell>
          <cell r="F805">
            <v>52</v>
          </cell>
          <cell r="G805">
            <v>52</v>
          </cell>
          <cell r="H805">
            <v>0</v>
          </cell>
          <cell r="J805">
            <v>31</v>
          </cell>
          <cell r="K805">
            <v>3</v>
          </cell>
          <cell r="L805">
            <v>3</v>
          </cell>
          <cell r="M805">
            <v>0</v>
          </cell>
          <cell r="O805">
            <v>36</v>
          </cell>
          <cell r="P805">
            <v>0</v>
          </cell>
          <cell r="R805">
            <v>121</v>
          </cell>
          <cell r="S805">
            <v>0</v>
          </cell>
          <cell r="U805">
            <v>240</v>
          </cell>
          <cell r="V805">
            <v>55</v>
          </cell>
        </row>
        <row r="806">
          <cell r="D806" t="str">
            <v>Half Moon Bay 2015</v>
          </cell>
          <cell r="E806">
            <v>52</v>
          </cell>
          <cell r="F806">
            <v>0</v>
          </cell>
          <cell r="G806">
            <v>0</v>
          </cell>
          <cell r="H806">
            <v>0</v>
          </cell>
          <cell r="J806">
            <v>31</v>
          </cell>
          <cell r="K806">
            <v>0</v>
          </cell>
          <cell r="L806">
            <v>0</v>
          </cell>
          <cell r="M806">
            <v>0</v>
          </cell>
          <cell r="O806">
            <v>36</v>
          </cell>
          <cell r="P806">
            <v>0</v>
          </cell>
          <cell r="R806">
            <v>121</v>
          </cell>
          <cell r="S806">
            <v>9</v>
          </cell>
          <cell r="U806">
            <v>240</v>
          </cell>
          <cell r="V806">
            <v>9</v>
          </cell>
        </row>
        <row r="807">
          <cell r="D807" t="str">
            <v>Half Moon Bay 2016</v>
          </cell>
          <cell r="E807">
            <v>52</v>
          </cell>
          <cell r="F807">
            <v>0</v>
          </cell>
          <cell r="G807">
            <v>0</v>
          </cell>
          <cell r="H807">
            <v>0</v>
          </cell>
          <cell r="J807">
            <v>31</v>
          </cell>
          <cell r="K807">
            <v>0</v>
          </cell>
          <cell r="L807">
            <v>0</v>
          </cell>
          <cell r="M807">
            <v>0</v>
          </cell>
          <cell r="O807">
            <v>36</v>
          </cell>
          <cell r="P807">
            <v>6</v>
          </cell>
          <cell r="R807">
            <v>121</v>
          </cell>
          <cell r="S807">
            <v>14</v>
          </cell>
          <cell r="U807">
            <v>240</v>
          </cell>
          <cell r="V807">
            <v>20</v>
          </cell>
        </row>
        <row r="808">
          <cell r="D808" t="str">
            <v>Half Moon Bay 2017</v>
          </cell>
          <cell r="E808">
            <v>52</v>
          </cell>
          <cell r="F808">
            <v>0</v>
          </cell>
          <cell r="G808">
            <v>0</v>
          </cell>
          <cell r="H808">
            <v>0</v>
          </cell>
          <cell r="J808">
            <v>31</v>
          </cell>
          <cell r="K808">
            <v>0</v>
          </cell>
          <cell r="L808">
            <v>0</v>
          </cell>
          <cell r="M808">
            <v>0</v>
          </cell>
          <cell r="O808">
            <v>36</v>
          </cell>
          <cell r="P808">
            <v>3</v>
          </cell>
          <cell r="R808">
            <v>121</v>
          </cell>
          <cell r="S808">
            <v>12</v>
          </cell>
          <cell r="U808">
            <v>240</v>
          </cell>
          <cell r="V808">
            <v>15</v>
          </cell>
        </row>
        <row r="809">
          <cell r="D809" t="str">
            <v>Hanford 2014</v>
          </cell>
          <cell r="E809">
            <v>0</v>
          </cell>
          <cell r="F809">
            <v>0</v>
          </cell>
          <cell r="G809">
            <v>0</v>
          </cell>
          <cell r="H809">
            <v>0</v>
          </cell>
          <cell r="I809">
            <v>0</v>
          </cell>
          <cell r="J809">
            <v>0</v>
          </cell>
          <cell r="K809">
            <v>0</v>
          </cell>
          <cell r="L809">
            <v>0</v>
          </cell>
          <cell r="M809">
            <v>0</v>
          </cell>
          <cell r="N809">
            <v>0</v>
          </cell>
          <cell r="O809">
            <v>0</v>
          </cell>
          <cell r="P809">
            <v>0</v>
          </cell>
          <cell r="Q809">
            <v>0</v>
          </cell>
          <cell r="R809">
            <v>0</v>
          </cell>
          <cell r="S809">
            <v>0</v>
          </cell>
          <cell r="T809">
            <v>0</v>
          </cell>
          <cell r="U809">
            <v>0</v>
          </cell>
          <cell r="V809">
            <v>0</v>
          </cell>
        </row>
        <row r="810">
          <cell r="D810" t="str">
            <v>Hanford 2015</v>
          </cell>
        </row>
        <row r="811">
          <cell r="D811" t="str">
            <v>Hanford 2016</v>
          </cell>
        </row>
        <row r="812">
          <cell r="D812" t="str">
            <v>Hanford 2017</v>
          </cell>
        </row>
        <row r="813">
          <cell r="D813" t="str">
            <v>Hawaiian Gardens 2013</v>
          </cell>
        </row>
        <row r="814">
          <cell r="D814" t="str">
            <v>Hawaiian Gardens 2014</v>
          </cell>
          <cell r="E814">
            <v>0</v>
          </cell>
          <cell r="F814">
            <v>0</v>
          </cell>
          <cell r="G814">
            <v>0</v>
          </cell>
          <cell r="H814">
            <v>0</v>
          </cell>
          <cell r="I814">
            <v>0</v>
          </cell>
          <cell r="J814">
            <v>0</v>
          </cell>
          <cell r="K814">
            <v>0</v>
          </cell>
          <cell r="L814">
            <v>0</v>
          </cell>
          <cell r="M814">
            <v>0</v>
          </cell>
          <cell r="N814">
            <v>0</v>
          </cell>
          <cell r="O814">
            <v>0</v>
          </cell>
          <cell r="P814">
            <v>0</v>
          </cell>
          <cell r="Q814">
            <v>0</v>
          </cell>
          <cell r="R814">
            <v>0</v>
          </cell>
          <cell r="S814">
            <v>0</v>
          </cell>
          <cell r="T814">
            <v>0</v>
          </cell>
          <cell r="U814">
            <v>0</v>
          </cell>
          <cell r="V814">
            <v>0</v>
          </cell>
        </row>
        <row r="815">
          <cell r="D815" t="str">
            <v>Hawaiian Gardens 2015</v>
          </cell>
        </row>
        <row r="816">
          <cell r="D816" t="str">
            <v>Hawaiian Gardens 2016</v>
          </cell>
        </row>
        <row r="817">
          <cell r="D817" t="str">
            <v>Hawaiian Gardens 2017</v>
          </cell>
        </row>
        <row r="818">
          <cell r="D818" t="str">
            <v>Hawthorne 2013</v>
          </cell>
        </row>
        <row r="819">
          <cell r="D819" t="str">
            <v>Hawthorne 2014</v>
          </cell>
          <cell r="E819">
            <v>170</v>
          </cell>
          <cell r="F819">
            <v>0</v>
          </cell>
          <cell r="G819">
            <v>0</v>
          </cell>
          <cell r="H819">
            <v>0</v>
          </cell>
          <cell r="J819">
            <v>101</v>
          </cell>
          <cell r="K819">
            <v>0</v>
          </cell>
          <cell r="L819">
            <v>0</v>
          </cell>
          <cell r="M819">
            <v>0</v>
          </cell>
          <cell r="O819">
            <v>112</v>
          </cell>
          <cell r="P819">
            <v>34</v>
          </cell>
          <cell r="R819">
            <v>300</v>
          </cell>
          <cell r="S819">
            <v>320</v>
          </cell>
          <cell r="U819">
            <v>683</v>
          </cell>
          <cell r="V819">
            <v>354</v>
          </cell>
        </row>
        <row r="820">
          <cell r="D820" t="str">
            <v>Hawthorne 2015</v>
          </cell>
          <cell r="E820">
            <v>170</v>
          </cell>
          <cell r="F820">
            <v>0</v>
          </cell>
          <cell r="G820">
            <v>0</v>
          </cell>
          <cell r="H820">
            <v>0</v>
          </cell>
          <cell r="J820">
            <v>101</v>
          </cell>
          <cell r="K820">
            <v>127</v>
          </cell>
          <cell r="L820">
            <v>127</v>
          </cell>
          <cell r="M820">
            <v>0</v>
          </cell>
          <cell r="O820">
            <v>112</v>
          </cell>
          <cell r="P820">
            <v>0</v>
          </cell>
          <cell r="R820">
            <v>300</v>
          </cell>
          <cell r="S820">
            <v>0</v>
          </cell>
          <cell r="U820">
            <v>683</v>
          </cell>
          <cell r="V820">
            <v>127</v>
          </cell>
        </row>
        <row r="821">
          <cell r="D821" t="str">
            <v>Hawthorne 2016</v>
          </cell>
          <cell r="E821">
            <v>170</v>
          </cell>
          <cell r="F821">
            <v>0</v>
          </cell>
          <cell r="G821">
            <v>0</v>
          </cell>
          <cell r="H821">
            <v>0</v>
          </cell>
          <cell r="J821">
            <v>101</v>
          </cell>
          <cell r="K821">
            <v>0</v>
          </cell>
          <cell r="L821">
            <v>0</v>
          </cell>
          <cell r="M821">
            <v>0</v>
          </cell>
          <cell r="O821">
            <v>112</v>
          </cell>
          <cell r="P821">
            <v>0</v>
          </cell>
          <cell r="R821">
            <v>300</v>
          </cell>
          <cell r="S821">
            <v>4</v>
          </cell>
          <cell r="U821">
            <v>683</v>
          </cell>
          <cell r="V821">
            <v>4</v>
          </cell>
        </row>
        <row r="822">
          <cell r="D822" t="str">
            <v>Hawthorne 2017</v>
          </cell>
          <cell r="E822">
            <v>170</v>
          </cell>
          <cell r="F822">
            <v>0</v>
          </cell>
          <cell r="G822">
            <v>0</v>
          </cell>
          <cell r="H822">
            <v>0</v>
          </cell>
          <cell r="J822">
            <v>101</v>
          </cell>
          <cell r="K822">
            <v>0</v>
          </cell>
          <cell r="L822">
            <v>0</v>
          </cell>
          <cell r="M822">
            <v>0</v>
          </cell>
          <cell r="O822">
            <v>112</v>
          </cell>
          <cell r="P822">
            <v>5</v>
          </cell>
          <cell r="R822">
            <v>300</v>
          </cell>
          <cell r="S822">
            <v>37</v>
          </cell>
          <cell r="U822">
            <v>683</v>
          </cell>
          <cell r="V822">
            <v>42</v>
          </cell>
        </row>
        <row r="823">
          <cell r="D823" t="str">
            <v>Hayward 2014</v>
          </cell>
        </row>
        <row r="824">
          <cell r="D824" t="str">
            <v>Hayward 2015</v>
          </cell>
          <cell r="E824">
            <v>851</v>
          </cell>
          <cell r="F824">
            <v>0</v>
          </cell>
          <cell r="G824">
            <v>0</v>
          </cell>
          <cell r="H824">
            <v>0</v>
          </cell>
          <cell r="J824">
            <v>480</v>
          </cell>
          <cell r="K824">
            <v>0</v>
          </cell>
          <cell r="L824">
            <v>0</v>
          </cell>
          <cell r="M824">
            <v>0</v>
          </cell>
          <cell r="O824">
            <v>608</v>
          </cell>
          <cell r="P824">
            <v>0</v>
          </cell>
          <cell r="R824">
            <v>1981</v>
          </cell>
          <cell r="S824">
            <v>108</v>
          </cell>
          <cell r="U824">
            <v>3920</v>
          </cell>
          <cell r="V824">
            <v>108</v>
          </cell>
        </row>
        <row r="825">
          <cell r="D825" t="str">
            <v>Hayward 2016</v>
          </cell>
          <cell r="E825">
            <v>851</v>
          </cell>
          <cell r="F825">
            <v>0</v>
          </cell>
          <cell r="G825">
            <v>0</v>
          </cell>
          <cell r="H825">
            <v>0</v>
          </cell>
          <cell r="J825">
            <v>480</v>
          </cell>
          <cell r="K825">
            <v>0</v>
          </cell>
          <cell r="L825">
            <v>0</v>
          </cell>
          <cell r="M825">
            <v>0</v>
          </cell>
          <cell r="O825">
            <v>608</v>
          </cell>
          <cell r="P825">
            <v>0</v>
          </cell>
          <cell r="R825">
            <v>1981</v>
          </cell>
          <cell r="S825">
            <v>225</v>
          </cell>
          <cell r="U825">
            <v>3920</v>
          </cell>
          <cell r="V825">
            <v>225</v>
          </cell>
        </row>
        <row r="826">
          <cell r="D826" t="str">
            <v>Hayward 2017</v>
          </cell>
          <cell r="E826">
            <v>851</v>
          </cell>
          <cell r="F826">
            <v>40</v>
          </cell>
          <cell r="G826">
            <v>40</v>
          </cell>
          <cell r="H826">
            <v>0</v>
          </cell>
          <cell r="J826">
            <v>480</v>
          </cell>
          <cell r="K826">
            <v>19</v>
          </cell>
          <cell r="L826">
            <v>19</v>
          </cell>
          <cell r="M826">
            <v>0</v>
          </cell>
          <cell r="O826">
            <v>608</v>
          </cell>
          <cell r="P826">
            <v>0</v>
          </cell>
          <cell r="R826">
            <v>1981</v>
          </cell>
          <cell r="S826">
            <v>395</v>
          </cell>
          <cell r="U826">
            <v>3920</v>
          </cell>
          <cell r="V826">
            <v>454</v>
          </cell>
        </row>
        <row r="827">
          <cell r="D827" t="str">
            <v>Healdsburg 2014</v>
          </cell>
          <cell r="E827">
            <v>31</v>
          </cell>
          <cell r="F827">
            <v>0</v>
          </cell>
          <cell r="G827">
            <v>0</v>
          </cell>
          <cell r="H827">
            <v>0</v>
          </cell>
          <cell r="J827">
            <v>24</v>
          </cell>
          <cell r="K827">
            <v>0</v>
          </cell>
          <cell r="L827">
            <v>0</v>
          </cell>
          <cell r="M827">
            <v>0</v>
          </cell>
          <cell r="O827">
            <v>26</v>
          </cell>
          <cell r="P827">
            <v>0</v>
          </cell>
          <cell r="R827">
            <v>76</v>
          </cell>
          <cell r="S827">
            <v>27</v>
          </cell>
          <cell r="U827">
            <v>157</v>
          </cell>
          <cell r="V827">
            <v>27</v>
          </cell>
        </row>
        <row r="828">
          <cell r="D828" t="str">
            <v>Healdsburg 2015</v>
          </cell>
          <cell r="E828">
            <v>31</v>
          </cell>
          <cell r="F828">
            <v>0</v>
          </cell>
          <cell r="G828">
            <v>0</v>
          </cell>
          <cell r="H828">
            <v>0</v>
          </cell>
          <cell r="J828">
            <v>24</v>
          </cell>
          <cell r="K828">
            <v>0</v>
          </cell>
          <cell r="L828">
            <v>0</v>
          </cell>
          <cell r="M828">
            <v>0</v>
          </cell>
          <cell r="O828">
            <v>26</v>
          </cell>
          <cell r="P828">
            <v>11</v>
          </cell>
          <cell r="R828">
            <v>76</v>
          </cell>
          <cell r="S828">
            <v>44</v>
          </cell>
          <cell r="U828">
            <v>157</v>
          </cell>
          <cell r="V828">
            <v>55</v>
          </cell>
        </row>
        <row r="829">
          <cell r="D829" t="str">
            <v>Healdsburg 2016</v>
          </cell>
          <cell r="E829">
            <v>31</v>
          </cell>
          <cell r="F829">
            <v>0</v>
          </cell>
          <cell r="G829">
            <v>0</v>
          </cell>
          <cell r="H829">
            <v>0</v>
          </cell>
          <cell r="J829">
            <v>24</v>
          </cell>
          <cell r="K829">
            <v>1</v>
          </cell>
          <cell r="L829">
            <v>1</v>
          </cell>
          <cell r="M829">
            <v>0</v>
          </cell>
          <cell r="O829">
            <v>26</v>
          </cell>
          <cell r="P829">
            <v>2</v>
          </cell>
          <cell r="R829">
            <v>76</v>
          </cell>
          <cell r="S829">
            <v>23</v>
          </cell>
          <cell r="U829">
            <v>157</v>
          </cell>
          <cell r="V829">
            <v>26</v>
          </cell>
        </row>
        <row r="830">
          <cell r="D830" t="str">
            <v>Healdsburg 2017</v>
          </cell>
          <cell r="E830">
            <v>31</v>
          </cell>
          <cell r="F830">
            <v>12</v>
          </cell>
          <cell r="G830">
            <v>12</v>
          </cell>
          <cell r="H830">
            <v>0</v>
          </cell>
          <cell r="J830">
            <v>24</v>
          </cell>
          <cell r="K830">
            <v>20</v>
          </cell>
          <cell r="L830">
            <v>20</v>
          </cell>
          <cell r="M830">
            <v>0</v>
          </cell>
          <cell r="O830">
            <v>26</v>
          </cell>
          <cell r="P830">
            <v>29</v>
          </cell>
          <cell r="R830">
            <v>76</v>
          </cell>
          <cell r="S830">
            <v>16</v>
          </cell>
          <cell r="U830">
            <v>157</v>
          </cell>
          <cell r="V830">
            <v>77</v>
          </cell>
        </row>
        <row r="831">
          <cell r="D831" t="str">
            <v>Hemet 2013</v>
          </cell>
        </row>
        <row r="832">
          <cell r="D832" t="str">
            <v>Hemet 2014</v>
          </cell>
          <cell r="E832">
            <v>134</v>
          </cell>
          <cell r="F832">
            <v>0</v>
          </cell>
          <cell r="G832">
            <v>0</v>
          </cell>
          <cell r="H832">
            <v>0</v>
          </cell>
          <cell r="J832">
            <v>96</v>
          </cell>
          <cell r="K832">
            <v>3</v>
          </cell>
          <cell r="L832">
            <v>0</v>
          </cell>
          <cell r="M832">
            <v>3</v>
          </cell>
          <cell r="O832">
            <v>112</v>
          </cell>
          <cell r="P832">
            <v>114</v>
          </cell>
          <cell r="R832">
            <v>262</v>
          </cell>
          <cell r="S832">
            <v>32</v>
          </cell>
          <cell r="U832">
            <v>604</v>
          </cell>
          <cell r="V832">
            <v>149</v>
          </cell>
        </row>
        <row r="833">
          <cell r="D833" t="str">
            <v>Hemet 2015</v>
          </cell>
          <cell r="E833">
            <v>134</v>
          </cell>
          <cell r="F833">
            <v>0</v>
          </cell>
          <cell r="G833">
            <v>0</v>
          </cell>
          <cell r="H833">
            <v>0</v>
          </cell>
          <cell r="J833">
            <v>96</v>
          </cell>
          <cell r="K833">
            <v>14</v>
          </cell>
          <cell r="L833">
            <v>12</v>
          </cell>
          <cell r="M833">
            <v>2</v>
          </cell>
          <cell r="O833">
            <v>112</v>
          </cell>
          <cell r="P833">
            <v>76</v>
          </cell>
          <cell r="R833">
            <v>262</v>
          </cell>
          <cell r="S833">
            <v>17</v>
          </cell>
          <cell r="U833">
            <v>604</v>
          </cell>
          <cell r="V833">
            <v>107</v>
          </cell>
        </row>
        <row r="834">
          <cell r="D834" t="str">
            <v>Hemet 2016</v>
          </cell>
          <cell r="E834">
            <v>134</v>
          </cell>
          <cell r="F834">
            <v>0</v>
          </cell>
          <cell r="G834">
            <v>0</v>
          </cell>
          <cell r="H834">
            <v>0</v>
          </cell>
          <cell r="J834">
            <v>96</v>
          </cell>
          <cell r="K834">
            <v>29</v>
          </cell>
          <cell r="L834">
            <v>29</v>
          </cell>
          <cell r="M834">
            <v>0</v>
          </cell>
          <cell r="O834">
            <v>112</v>
          </cell>
          <cell r="P834">
            <v>25</v>
          </cell>
          <cell r="R834">
            <v>262</v>
          </cell>
          <cell r="S834">
            <v>8</v>
          </cell>
          <cell r="U834">
            <v>604</v>
          </cell>
          <cell r="V834">
            <v>62</v>
          </cell>
        </row>
        <row r="835">
          <cell r="D835" t="str">
            <v>Hemet 2017</v>
          </cell>
          <cell r="E835">
            <v>134</v>
          </cell>
          <cell r="F835">
            <v>0</v>
          </cell>
          <cell r="G835">
            <v>0</v>
          </cell>
          <cell r="H835">
            <v>0</v>
          </cell>
          <cell r="J835">
            <v>96</v>
          </cell>
          <cell r="K835">
            <v>0</v>
          </cell>
          <cell r="L835">
            <v>0</v>
          </cell>
          <cell r="M835">
            <v>0</v>
          </cell>
          <cell r="O835">
            <v>112</v>
          </cell>
          <cell r="P835">
            <v>2</v>
          </cell>
          <cell r="R835">
            <v>262</v>
          </cell>
          <cell r="S835">
            <v>12</v>
          </cell>
          <cell r="U835">
            <v>604</v>
          </cell>
          <cell r="V835">
            <v>14</v>
          </cell>
        </row>
        <row r="836">
          <cell r="D836" t="str">
            <v>Hercules 2014</v>
          </cell>
        </row>
        <row r="837">
          <cell r="D837" t="str">
            <v>Hercules 2015</v>
          </cell>
          <cell r="E837">
            <v>220</v>
          </cell>
          <cell r="F837">
            <v>0</v>
          </cell>
          <cell r="G837">
            <v>0</v>
          </cell>
          <cell r="H837">
            <v>0</v>
          </cell>
          <cell r="J837">
            <v>118</v>
          </cell>
          <cell r="K837">
            <v>0</v>
          </cell>
          <cell r="L837">
            <v>0</v>
          </cell>
          <cell r="M837">
            <v>0</v>
          </cell>
          <cell r="O837">
            <v>100</v>
          </cell>
          <cell r="P837">
            <v>0</v>
          </cell>
          <cell r="R837">
            <v>244</v>
          </cell>
          <cell r="S837">
            <v>190</v>
          </cell>
          <cell r="U837">
            <v>682</v>
          </cell>
          <cell r="V837">
            <v>190</v>
          </cell>
        </row>
        <row r="838">
          <cell r="D838" t="str">
            <v>Hercules 2016</v>
          </cell>
          <cell r="E838">
            <v>220</v>
          </cell>
          <cell r="F838">
            <v>0</v>
          </cell>
          <cell r="G838">
            <v>0</v>
          </cell>
          <cell r="H838">
            <v>0</v>
          </cell>
          <cell r="J838">
            <v>118</v>
          </cell>
          <cell r="K838">
            <v>1</v>
          </cell>
          <cell r="L838">
            <v>0</v>
          </cell>
          <cell r="M838">
            <v>1</v>
          </cell>
          <cell r="O838">
            <v>100</v>
          </cell>
          <cell r="P838">
            <v>0</v>
          </cell>
          <cell r="R838">
            <v>244</v>
          </cell>
          <cell r="S838">
            <v>30</v>
          </cell>
          <cell r="U838">
            <v>682</v>
          </cell>
          <cell r="V838">
            <v>31</v>
          </cell>
        </row>
        <row r="839">
          <cell r="D839" t="str">
            <v>Hercules 2017</v>
          </cell>
          <cell r="E839">
            <v>220</v>
          </cell>
          <cell r="F839">
            <v>0</v>
          </cell>
          <cell r="G839">
            <v>0</v>
          </cell>
          <cell r="H839">
            <v>0</v>
          </cell>
          <cell r="J839">
            <v>118</v>
          </cell>
          <cell r="K839">
            <v>0</v>
          </cell>
          <cell r="L839">
            <v>0</v>
          </cell>
          <cell r="M839">
            <v>0</v>
          </cell>
          <cell r="O839">
            <v>100</v>
          </cell>
          <cell r="P839">
            <v>0</v>
          </cell>
          <cell r="R839">
            <v>244</v>
          </cell>
          <cell r="S839">
            <v>41</v>
          </cell>
          <cell r="U839">
            <v>682</v>
          </cell>
          <cell r="V839">
            <v>41</v>
          </cell>
        </row>
        <row r="840">
          <cell r="D840" t="str">
            <v>Hermosa Beach 2013</v>
          </cell>
        </row>
        <row r="841">
          <cell r="D841" t="str">
            <v>Hermosa Beach 2014</v>
          </cell>
          <cell r="E841">
            <v>0</v>
          </cell>
          <cell r="F841">
            <v>0</v>
          </cell>
          <cell r="G841">
            <v>0</v>
          </cell>
          <cell r="H841">
            <v>0</v>
          </cell>
          <cell r="I841">
            <v>0</v>
          </cell>
          <cell r="J841">
            <v>0</v>
          </cell>
          <cell r="K841">
            <v>0</v>
          </cell>
          <cell r="L841">
            <v>0</v>
          </cell>
          <cell r="M841">
            <v>0</v>
          </cell>
          <cell r="N841">
            <v>0</v>
          </cell>
          <cell r="O841">
            <v>0</v>
          </cell>
          <cell r="P841">
            <v>0</v>
          </cell>
          <cell r="Q841">
            <v>0</v>
          </cell>
          <cell r="R841">
            <v>0</v>
          </cell>
          <cell r="S841">
            <v>0</v>
          </cell>
          <cell r="T841">
            <v>0</v>
          </cell>
          <cell r="U841">
            <v>0</v>
          </cell>
          <cell r="V841">
            <v>0</v>
          </cell>
        </row>
        <row r="842">
          <cell r="D842" t="str">
            <v>Hermosa Beach 2015</v>
          </cell>
        </row>
        <row r="843">
          <cell r="D843" t="str">
            <v>Hermosa Beach 2016</v>
          </cell>
        </row>
        <row r="844">
          <cell r="D844" t="str">
            <v>Hermosa Beach 2017</v>
          </cell>
        </row>
        <row r="845">
          <cell r="D845" t="str">
            <v>Hesperia 2013</v>
          </cell>
        </row>
        <row r="846">
          <cell r="D846" t="str">
            <v>Hesperia 2014</v>
          </cell>
          <cell r="E846">
            <v>398</v>
          </cell>
          <cell r="F846">
            <v>0</v>
          </cell>
          <cell r="G846">
            <v>0</v>
          </cell>
          <cell r="H846">
            <v>0</v>
          </cell>
          <cell r="J846">
            <v>274</v>
          </cell>
          <cell r="K846">
            <v>0</v>
          </cell>
          <cell r="L846">
            <v>0</v>
          </cell>
          <cell r="M846">
            <v>0</v>
          </cell>
          <cell r="O846">
            <v>314</v>
          </cell>
          <cell r="P846">
            <v>82</v>
          </cell>
          <cell r="R846">
            <v>729</v>
          </cell>
          <cell r="S846">
            <v>0</v>
          </cell>
          <cell r="U846">
            <v>1715</v>
          </cell>
          <cell r="V846">
            <v>82</v>
          </cell>
        </row>
        <row r="847">
          <cell r="D847" t="str">
            <v>Hesperia 2015</v>
          </cell>
          <cell r="E847">
            <v>398</v>
          </cell>
          <cell r="F847">
            <v>0</v>
          </cell>
          <cell r="G847">
            <v>0</v>
          </cell>
          <cell r="H847">
            <v>0</v>
          </cell>
          <cell r="J847">
            <v>274</v>
          </cell>
          <cell r="K847">
            <v>0</v>
          </cell>
          <cell r="L847">
            <v>0</v>
          </cell>
          <cell r="M847">
            <v>0</v>
          </cell>
          <cell r="O847">
            <v>314</v>
          </cell>
          <cell r="P847">
            <v>0</v>
          </cell>
          <cell r="R847">
            <v>729</v>
          </cell>
          <cell r="S847">
            <v>98</v>
          </cell>
          <cell r="U847">
            <v>1715</v>
          </cell>
          <cell r="V847">
            <v>98</v>
          </cell>
        </row>
        <row r="848">
          <cell r="D848" t="str">
            <v>Hesperia 2016</v>
          </cell>
          <cell r="E848">
            <v>398</v>
          </cell>
          <cell r="F848">
            <v>0</v>
          </cell>
          <cell r="G848">
            <v>0</v>
          </cell>
          <cell r="H848">
            <v>0</v>
          </cell>
          <cell r="J848">
            <v>274</v>
          </cell>
          <cell r="K848">
            <v>20</v>
          </cell>
          <cell r="L848">
            <v>20</v>
          </cell>
          <cell r="M848">
            <v>0</v>
          </cell>
          <cell r="O848">
            <v>314</v>
          </cell>
          <cell r="P848">
            <v>75</v>
          </cell>
          <cell r="R848">
            <v>729</v>
          </cell>
          <cell r="S848">
            <v>172</v>
          </cell>
          <cell r="U848">
            <v>1715</v>
          </cell>
          <cell r="V848">
            <v>267</v>
          </cell>
        </row>
        <row r="849">
          <cell r="D849" t="str">
            <v>Hesperia 2017</v>
          </cell>
          <cell r="E849">
            <v>398</v>
          </cell>
          <cell r="F849">
            <v>0</v>
          </cell>
          <cell r="G849">
            <v>0</v>
          </cell>
          <cell r="H849">
            <v>0</v>
          </cell>
          <cell r="J849">
            <v>274</v>
          </cell>
          <cell r="K849">
            <v>0</v>
          </cell>
          <cell r="L849">
            <v>0</v>
          </cell>
          <cell r="M849">
            <v>0</v>
          </cell>
          <cell r="O849">
            <v>314</v>
          </cell>
          <cell r="P849">
            <v>0</v>
          </cell>
          <cell r="R849">
            <v>729</v>
          </cell>
          <cell r="S849">
            <v>230</v>
          </cell>
          <cell r="U849">
            <v>1715</v>
          </cell>
          <cell r="V849">
            <v>230</v>
          </cell>
        </row>
        <row r="850">
          <cell r="D850" t="str">
            <v>Hidden Hills 2013</v>
          </cell>
        </row>
        <row r="851">
          <cell r="D851" t="str">
            <v>Hidden Hills 2014</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row>
        <row r="852">
          <cell r="D852" t="str">
            <v>Hidden Hills 2015</v>
          </cell>
        </row>
        <row r="853">
          <cell r="D853" t="str">
            <v>Hidden Hills 2016</v>
          </cell>
        </row>
        <row r="854">
          <cell r="D854" t="str">
            <v>Hidden Hills 2017</v>
          </cell>
        </row>
        <row r="855">
          <cell r="D855" t="str">
            <v>Highland 2013</v>
          </cell>
        </row>
        <row r="856">
          <cell r="D856" t="str">
            <v>Highland 2014</v>
          </cell>
          <cell r="E856">
            <v>759</v>
          </cell>
          <cell r="F856">
            <v>0</v>
          </cell>
          <cell r="G856">
            <v>0</v>
          </cell>
          <cell r="H856">
            <v>0</v>
          </cell>
          <cell r="J856">
            <v>726</v>
          </cell>
          <cell r="K856">
            <v>0</v>
          </cell>
          <cell r="L856">
            <v>0</v>
          </cell>
          <cell r="M856">
            <v>0</v>
          </cell>
          <cell r="O856">
            <v>409</v>
          </cell>
          <cell r="P856">
            <v>1</v>
          </cell>
          <cell r="R856">
            <v>890</v>
          </cell>
          <cell r="S856">
            <v>3</v>
          </cell>
          <cell r="U856">
            <v>2784</v>
          </cell>
          <cell r="V856">
            <v>4</v>
          </cell>
        </row>
        <row r="857">
          <cell r="D857" t="str">
            <v>Highland 2015</v>
          </cell>
          <cell r="E857">
            <v>759</v>
          </cell>
          <cell r="F857">
            <v>0</v>
          </cell>
          <cell r="G857">
            <v>0</v>
          </cell>
          <cell r="H857">
            <v>0</v>
          </cell>
          <cell r="J857">
            <v>726</v>
          </cell>
          <cell r="K857">
            <v>0</v>
          </cell>
          <cell r="L857">
            <v>0</v>
          </cell>
          <cell r="M857">
            <v>0</v>
          </cell>
          <cell r="O857">
            <v>409</v>
          </cell>
          <cell r="P857">
            <v>0</v>
          </cell>
          <cell r="R857">
            <v>890</v>
          </cell>
          <cell r="S857">
            <v>6</v>
          </cell>
          <cell r="U857">
            <v>2784</v>
          </cell>
          <cell r="V857">
            <v>6</v>
          </cell>
        </row>
        <row r="858">
          <cell r="D858" t="str">
            <v>Highland 2016</v>
          </cell>
          <cell r="E858">
            <v>759</v>
          </cell>
          <cell r="F858">
            <v>0</v>
          </cell>
          <cell r="G858">
            <v>0</v>
          </cell>
          <cell r="H858">
            <v>0</v>
          </cell>
          <cell r="J858">
            <v>726</v>
          </cell>
          <cell r="K858">
            <v>0</v>
          </cell>
          <cell r="L858">
            <v>0</v>
          </cell>
          <cell r="M858">
            <v>0</v>
          </cell>
          <cell r="O858">
            <v>409</v>
          </cell>
          <cell r="P858">
            <v>6</v>
          </cell>
          <cell r="R858">
            <v>890</v>
          </cell>
          <cell r="S858">
            <v>18</v>
          </cell>
          <cell r="U858">
            <v>2784</v>
          </cell>
          <cell r="V858">
            <v>24</v>
          </cell>
        </row>
        <row r="859">
          <cell r="D859" t="str">
            <v>Highland 2017</v>
          </cell>
          <cell r="E859">
            <v>759</v>
          </cell>
          <cell r="F859">
            <v>0</v>
          </cell>
          <cell r="G859">
            <v>0</v>
          </cell>
          <cell r="H859">
            <v>0</v>
          </cell>
          <cell r="J859">
            <v>726</v>
          </cell>
          <cell r="K859">
            <v>0</v>
          </cell>
          <cell r="L859">
            <v>0</v>
          </cell>
          <cell r="M859">
            <v>0</v>
          </cell>
          <cell r="O859">
            <v>409</v>
          </cell>
          <cell r="P859">
            <v>9</v>
          </cell>
          <cell r="R859">
            <v>890</v>
          </cell>
          <cell r="S859">
            <v>70</v>
          </cell>
          <cell r="U859">
            <v>2784</v>
          </cell>
          <cell r="V859">
            <v>79</v>
          </cell>
        </row>
        <row r="860">
          <cell r="D860" t="str">
            <v>Hillsborough 2014</v>
          </cell>
        </row>
        <row r="861">
          <cell r="D861" t="str">
            <v>Hillsborough 2015</v>
          </cell>
          <cell r="E861">
            <v>32</v>
          </cell>
          <cell r="F861">
            <v>16</v>
          </cell>
          <cell r="G861">
            <v>0</v>
          </cell>
          <cell r="H861">
            <v>16</v>
          </cell>
          <cell r="J861">
            <v>17</v>
          </cell>
          <cell r="K861">
            <v>8</v>
          </cell>
          <cell r="L861">
            <v>0</v>
          </cell>
          <cell r="M861">
            <v>8</v>
          </cell>
          <cell r="O861">
            <v>21</v>
          </cell>
          <cell r="P861">
            <v>10</v>
          </cell>
          <cell r="R861">
            <v>21</v>
          </cell>
          <cell r="S861">
            <v>5</v>
          </cell>
          <cell r="U861">
            <v>91</v>
          </cell>
          <cell r="V861">
            <v>39</v>
          </cell>
        </row>
        <row r="862">
          <cell r="D862" t="str">
            <v>Hillsborough 2016</v>
          </cell>
          <cell r="E862">
            <v>32</v>
          </cell>
          <cell r="F862">
            <v>4</v>
          </cell>
          <cell r="G862">
            <v>0</v>
          </cell>
          <cell r="H862">
            <v>4</v>
          </cell>
          <cell r="J862">
            <v>17</v>
          </cell>
          <cell r="K862">
            <v>2</v>
          </cell>
          <cell r="L862">
            <v>0</v>
          </cell>
          <cell r="M862">
            <v>2</v>
          </cell>
          <cell r="O862">
            <v>21</v>
          </cell>
          <cell r="P862">
            <v>2</v>
          </cell>
          <cell r="R862">
            <v>21</v>
          </cell>
          <cell r="S862">
            <v>2</v>
          </cell>
          <cell r="U862">
            <v>91</v>
          </cell>
          <cell r="V862">
            <v>10</v>
          </cell>
        </row>
        <row r="863">
          <cell r="D863" t="str">
            <v>Hillsborough 2017</v>
          </cell>
          <cell r="E863">
            <v>32</v>
          </cell>
          <cell r="F863">
            <v>8</v>
          </cell>
          <cell r="G863">
            <v>0</v>
          </cell>
          <cell r="H863">
            <v>8</v>
          </cell>
          <cell r="J863">
            <v>17</v>
          </cell>
          <cell r="K863">
            <v>3</v>
          </cell>
          <cell r="L863">
            <v>0</v>
          </cell>
          <cell r="M863">
            <v>3</v>
          </cell>
          <cell r="O863">
            <v>21</v>
          </cell>
          <cell r="P863">
            <v>4</v>
          </cell>
          <cell r="R863">
            <v>21</v>
          </cell>
          <cell r="S863">
            <v>3</v>
          </cell>
          <cell r="U863">
            <v>91</v>
          </cell>
          <cell r="V863">
            <v>18</v>
          </cell>
        </row>
        <row r="864">
          <cell r="D864" t="str">
            <v>Hollister 2014</v>
          </cell>
        </row>
        <row r="865">
          <cell r="D865" t="str">
            <v>Hollister 2015</v>
          </cell>
          <cell r="E865">
            <v>671</v>
          </cell>
          <cell r="F865">
            <v>0</v>
          </cell>
          <cell r="G865">
            <v>0</v>
          </cell>
          <cell r="H865">
            <v>0</v>
          </cell>
          <cell r="J865">
            <v>518</v>
          </cell>
          <cell r="K865">
            <v>0</v>
          </cell>
          <cell r="L865">
            <v>0</v>
          </cell>
          <cell r="M865">
            <v>0</v>
          </cell>
          <cell r="O865">
            <v>610</v>
          </cell>
          <cell r="P865">
            <v>0</v>
          </cell>
          <cell r="R865">
            <v>1251</v>
          </cell>
          <cell r="S865">
            <v>68</v>
          </cell>
          <cell r="U865">
            <v>3050</v>
          </cell>
          <cell r="V865">
            <v>68</v>
          </cell>
        </row>
        <row r="866">
          <cell r="D866" t="str">
            <v>Hollister 2016</v>
          </cell>
          <cell r="E866">
            <v>671</v>
          </cell>
          <cell r="F866">
            <v>0</v>
          </cell>
          <cell r="G866">
            <v>0</v>
          </cell>
          <cell r="H866">
            <v>0</v>
          </cell>
          <cell r="J866">
            <v>518</v>
          </cell>
          <cell r="K866">
            <v>0</v>
          </cell>
          <cell r="L866">
            <v>0</v>
          </cell>
          <cell r="M866">
            <v>0</v>
          </cell>
          <cell r="O866">
            <v>610</v>
          </cell>
          <cell r="P866">
            <v>12</v>
          </cell>
          <cell r="R866">
            <v>1251</v>
          </cell>
          <cell r="S866">
            <v>87</v>
          </cell>
          <cell r="U866">
            <v>3050</v>
          </cell>
          <cell r="V866">
            <v>99</v>
          </cell>
        </row>
        <row r="867">
          <cell r="D867" t="str">
            <v>Hollister 2017</v>
          </cell>
          <cell r="E867">
            <v>671</v>
          </cell>
          <cell r="F867">
            <v>0</v>
          </cell>
          <cell r="G867">
            <v>0</v>
          </cell>
          <cell r="H867">
            <v>0</v>
          </cell>
          <cell r="J867">
            <v>518</v>
          </cell>
          <cell r="K867">
            <v>0</v>
          </cell>
          <cell r="L867">
            <v>0</v>
          </cell>
          <cell r="M867">
            <v>0</v>
          </cell>
          <cell r="O867">
            <v>610</v>
          </cell>
          <cell r="P867">
            <v>91</v>
          </cell>
          <cell r="R867">
            <v>1251</v>
          </cell>
          <cell r="S867">
            <v>219</v>
          </cell>
          <cell r="U867">
            <v>3050</v>
          </cell>
          <cell r="V867">
            <v>310</v>
          </cell>
        </row>
        <row r="868">
          <cell r="D868" t="str">
            <v>Holtville 2013</v>
          </cell>
        </row>
        <row r="869">
          <cell r="D869" t="str">
            <v>Holtville 2014</v>
          </cell>
        </row>
        <row r="870">
          <cell r="D870" t="str">
            <v>Holtville 2015</v>
          </cell>
        </row>
        <row r="871">
          <cell r="D871" t="str">
            <v>Holtville 2016</v>
          </cell>
        </row>
        <row r="872">
          <cell r="D872" t="str">
            <v>Holtville 2017</v>
          </cell>
          <cell r="E872">
            <v>54</v>
          </cell>
          <cell r="F872">
            <v>0</v>
          </cell>
          <cell r="G872">
            <v>0</v>
          </cell>
          <cell r="H872">
            <v>0</v>
          </cell>
          <cell r="J872">
            <v>31</v>
          </cell>
          <cell r="K872">
            <v>1</v>
          </cell>
          <cell r="L872">
            <v>0</v>
          </cell>
          <cell r="M872">
            <v>1</v>
          </cell>
          <cell r="O872">
            <v>32</v>
          </cell>
          <cell r="P872">
            <v>1</v>
          </cell>
          <cell r="R872">
            <v>92</v>
          </cell>
          <cell r="S872">
            <v>1</v>
          </cell>
          <cell r="U872">
            <v>209</v>
          </cell>
          <cell r="V872">
            <v>3</v>
          </cell>
        </row>
        <row r="873">
          <cell r="D873" t="str">
            <v>Hughson 2014</v>
          </cell>
        </row>
        <row r="874">
          <cell r="D874" t="str">
            <v>Hughson 2015</v>
          </cell>
          <cell r="E874">
            <v>53</v>
          </cell>
          <cell r="F874">
            <v>0</v>
          </cell>
          <cell r="G874">
            <v>0</v>
          </cell>
          <cell r="H874">
            <v>0</v>
          </cell>
          <cell r="J874">
            <v>34</v>
          </cell>
          <cell r="K874">
            <v>0</v>
          </cell>
          <cell r="L874">
            <v>0</v>
          </cell>
          <cell r="M874">
            <v>0</v>
          </cell>
          <cell r="O874">
            <v>38</v>
          </cell>
          <cell r="P874">
            <v>0</v>
          </cell>
          <cell r="R874">
            <v>93</v>
          </cell>
          <cell r="S874">
            <v>32</v>
          </cell>
          <cell r="U874">
            <v>218</v>
          </cell>
          <cell r="V874">
            <v>32</v>
          </cell>
        </row>
        <row r="875">
          <cell r="D875" t="str">
            <v>Hughson 2016</v>
          </cell>
          <cell r="E875">
            <v>53</v>
          </cell>
          <cell r="F875">
            <v>0</v>
          </cell>
          <cell r="G875">
            <v>0</v>
          </cell>
          <cell r="H875">
            <v>0</v>
          </cell>
          <cell r="J875">
            <v>34</v>
          </cell>
          <cell r="K875">
            <v>0</v>
          </cell>
          <cell r="L875">
            <v>0</v>
          </cell>
          <cell r="M875">
            <v>0</v>
          </cell>
          <cell r="O875">
            <v>38</v>
          </cell>
          <cell r="P875">
            <v>0</v>
          </cell>
          <cell r="R875">
            <v>93</v>
          </cell>
          <cell r="S875">
            <v>15</v>
          </cell>
          <cell r="U875">
            <v>218</v>
          </cell>
          <cell r="V875">
            <v>15</v>
          </cell>
        </row>
        <row r="876">
          <cell r="D876" t="str">
            <v>Hughson 2017</v>
          </cell>
          <cell r="E876">
            <v>53</v>
          </cell>
          <cell r="F876">
            <v>0</v>
          </cell>
          <cell r="G876">
            <v>0</v>
          </cell>
          <cell r="H876">
            <v>0</v>
          </cell>
          <cell r="J876">
            <v>34</v>
          </cell>
          <cell r="K876">
            <v>0</v>
          </cell>
          <cell r="L876">
            <v>0</v>
          </cell>
          <cell r="M876">
            <v>0</v>
          </cell>
          <cell r="O876">
            <v>38</v>
          </cell>
          <cell r="P876">
            <v>0</v>
          </cell>
          <cell r="R876">
            <v>93</v>
          </cell>
          <cell r="S876">
            <v>16</v>
          </cell>
          <cell r="U876">
            <v>218</v>
          </cell>
          <cell r="V876">
            <v>16</v>
          </cell>
        </row>
        <row r="877">
          <cell r="D877" t="str">
            <v>Humboldt County - Unincorporated 2014</v>
          </cell>
          <cell r="E877">
            <v>211</v>
          </cell>
          <cell r="F877">
            <v>16</v>
          </cell>
          <cell r="G877">
            <v>0</v>
          </cell>
          <cell r="H877">
            <v>16</v>
          </cell>
          <cell r="J877">
            <v>136</v>
          </cell>
          <cell r="K877">
            <v>13</v>
          </cell>
          <cell r="L877">
            <v>0</v>
          </cell>
          <cell r="M877">
            <v>13</v>
          </cell>
          <cell r="O877">
            <v>146</v>
          </cell>
          <cell r="P877">
            <v>26</v>
          </cell>
          <cell r="R877">
            <v>890</v>
          </cell>
          <cell r="S877">
            <v>83</v>
          </cell>
          <cell r="U877">
            <v>1383</v>
          </cell>
          <cell r="V877">
            <v>138</v>
          </cell>
        </row>
        <row r="878">
          <cell r="D878" t="str">
            <v>Humboldt County - Unincorporated 2015</v>
          </cell>
          <cell r="E878">
            <v>211</v>
          </cell>
          <cell r="F878">
            <v>5</v>
          </cell>
          <cell r="G878">
            <v>0</v>
          </cell>
          <cell r="H878">
            <v>5</v>
          </cell>
          <cell r="J878">
            <v>136</v>
          </cell>
          <cell r="K878">
            <v>4</v>
          </cell>
          <cell r="L878">
            <v>0</v>
          </cell>
          <cell r="M878">
            <v>4</v>
          </cell>
          <cell r="O878">
            <v>146</v>
          </cell>
          <cell r="P878">
            <v>53</v>
          </cell>
          <cell r="R878">
            <v>890</v>
          </cell>
          <cell r="S878">
            <v>39</v>
          </cell>
          <cell r="U878">
            <v>1383</v>
          </cell>
          <cell r="V878">
            <v>101</v>
          </cell>
        </row>
        <row r="879">
          <cell r="D879" t="str">
            <v>Humboldt County - Unincorporated 2016</v>
          </cell>
          <cell r="E879">
            <v>211</v>
          </cell>
          <cell r="F879">
            <v>3</v>
          </cell>
          <cell r="G879">
            <v>0</v>
          </cell>
          <cell r="H879">
            <v>3</v>
          </cell>
          <cell r="J879">
            <v>136</v>
          </cell>
          <cell r="K879">
            <v>11</v>
          </cell>
          <cell r="L879">
            <v>0</v>
          </cell>
          <cell r="M879">
            <v>11</v>
          </cell>
          <cell r="O879">
            <v>146</v>
          </cell>
          <cell r="P879">
            <v>30</v>
          </cell>
          <cell r="R879">
            <v>890</v>
          </cell>
          <cell r="S879">
            <v>27</v>
          </cell>
          <cell r="U879">
            <v>1383</v>
          </cell>
          <cell r="V879">
            <v>71</v>
          </cell>
        </row>
        <row r="880">
          <cell r="D880" t="str">
            <v>Humboldt County - Unincorporated 2017</v>
          </cell>
          <cell r="E880">
            <v>211</v>
          </cell>
          <cell r="F880">
            <v>7</v>
          </cell>
          <cell r="G880">
            <v>0</v>
          </cell>
          <cell r="H880">
            <v>7</v>
          </cell>
          <cell r="J880">
            <v>136</v>
          </cell>
          <cell r="K880">
            <v>15</v>
          </cell>
          <cell r="L880">
            <v>0</v>
          </cell>
          <cell r="M880">
            <v>15</v>
          </cell>
          <cell r="O880">
            <v>146</v>
          </cell>
          <cell r="P880">
            <v>86</v>
          </cell>
          <cell r="R880">
            <v>890</v>
          </cell>
          <cell r="S880">
            <v>12</v>
          </cell>
          <cell r="U880">
            <v>1383</v>
          </cell>
          <cell r="V880">
            <v>120</v>
          </cell>
        </row>
        <row r="881">
          <cell r="D881" t="str">
            <v>Huntington Beach 2013</v>
          </cell>
        </row>
        <row r="882">
          <cell r="D882" t="str">
            <v>Huntington Beach 2014</v>
          </cell>
          <cell r="E882">
            <v>0</v>
          </cell>
          <cell r="F882">
            <v>0</v>
          </cell>
          <cell r="G882">
            <v>0</v>
          </cell>
          <cell r="H882">
            <v>0</v>
          </cell>
          <cell r="I882">
            <v>0</v>
          </cell>
          <cell r="J882">
            <v>0</v>
          </cell>
          <cell r="K882">
            <v>0</v>
          </cell>
          <cell r="L882">
            <v>0</v>
          </cell>
          <cell r="M882">
            <v>0</v>
          </cell>
          <cell r="N882">
            <v>0</v>
          </cell>
          <cell r="O882">
            <v>0</v>
          </cell>
          <cell r="P882">
            <v>0</v>
          </cell>
          <cell r="Q882">
            <v>0</v>
          </cell>
          <cell r="R882">
            <v>0</v>
          </cell>
          <cell r="S882">
            <v>0</v>
          </cell>
          <cell r="T882">
            <v>0</v>
          </cell>
          <cell r="U882">
            <v>0</v>
          </cell>
          <cell r="V882">
            <v>0</v>
          </cell>
        </row>
        <row r="883">
          <cell r="D883" t="str">
            <v>Huntington Beach 2015</v>
          </cell>
        </row>
        <row r="884">
          <cell r="D884" t="str">
            <v>Huntington Beach 2016</v>
          </cell>
        </row>
        <row r="885">
          <cell r="D885" t="str">
            <v>Huntington Beach 2017</v>
          </cell>
        </row>
        <row r="886">
          <cell r="D886" t="str">
            <v>Huntington Park 2013</v>
          </cell>
        </row>
        <row r="887">
          <cell r="D887" t="str">
            <v>Huntington Park 2014</v>
          </cell>
          <cell r="E887">
            <v>0</v>
          </cell>
          <cell r="F887">
            <v>0</v>
          </cell>
          <cell r="G887">
            <v>0</v>
          </cell>
          <cell r="H887">
            <v>0</v>
          </cell>
          <cell r="I887">
            <v>0</v>
          </cell>
          <cell r="J887">
            <v>0</v>
          </cell>
          <cell r="K887">
            <v>0</v>
          </cell>
          <cell r="L887">
            <v>0</v>
          </cell>
          <cell r="M887">
            <v>0</v>
          </cell>
          <cell r="N887">
            <v>0</v>
          </cell>
          <cell r="O887">
            <v>0</v>
          </cell>
          <cell r="P887">
            <v>0</v>
          </cell>
          <cell r="Q887">
            <v>0</v>
          </cell>
          <cell r="R887">
            <v>0</v>
          </cell>
          <cell r="S887">
            <v>0</v>
          </cell>
          <cell r="T887">
            <v>0</v>
          </cell>
          <cell r="U887">
            <v>0</v>
          </cell>
          <cell r="V887">
            <v>0</v>
          </cell>
        </row>
        <row r="888">
          <cell r="D888" t="str">
            <v>Huntington Park 2015</v>
          </cell>
        </row>
        <row r="889">
          <cell r="D889" t="str">
            <v>Huntington Park 2016</v>
          </cell>
        </row>
        <row r="890">
          <cell r="D890" t="str">
            <v>Huntington Park 2017</v>
          </cell>
        </row>
        <row r="891">
          <cell r="D891" t="str">
            <v>Huron 2013</v>
          </cell>
        </row>
        <row r="892">
          <cell r="D892" t="str">
            <v>Huron 2014</v>
          </cell>
        </row>
        <row r="893">
          <cell r="D893" t="str">
            <v>Huron 2015</v>
          </cell>
          <cell r="E893">
            <v>87</v>
          </cell>
          <cell r="F893">
            <v>0</v>
          </cell>
          <cell r="G893">
            <v>0</v>
          </cell>
          <cell r="H893">
            <v>0</v>
          </cell>
          <cell r="J893">
            <v>107</v>
          </cell>
          <cell r="K893">
            <v>0</v>
          </cell>
          <cell r="L893">
            <v>0</v>
          </cell>
          <cell r="M893">
            <v>0</v>
          </cell>
          <cell r="O893">
            <v>106</v>
          </cell>
          <cell r="P893">
            <v>0</v>
          </cell>
          <cell r="R893">
            <v>124</v>
          </cell>
          <cell r="S893">
            <v>0</v>
          </cell>
          <cell r="U893">
            <v>424</v>
          </cell>
          <cell r="V893">
            <v>0</v>
          </cell>
        </row>
        <row r="894">
          <cell r="D894" t="str">
            <v>Huron 2016</v>
          </cell>
        </row>
        <row r="895">
          <cell r="D895" t="str">
            <v>Huron 2017</v>
          </cell>
        </row>
        <row r="896">
          <cell r="D896" t="str">
            <v>Imperial 2013</v>
          </cell>
        </row>
        <row r="897">
          <cell r="D897" t="str">
            <v>Imperial 2014</v>
          </cell>
          <cell r="E897">
            <v>349</v>
          </cell>
          <cell r="F897">
            <v>56</v>
          </cell>
          <cell r="G897">
            <v>56</v>
          </cell>
          <cell r="H897">
            <v>0</v>
          </cell>
          <cell r="J897">
            <v>205</v>
          </cell>
          <cell r="K897">
            <v>0</v>
          </cell>
          <cell r="L897">
            <v>0</v>
          </cell>
          <cell r="M897">
            <v>0</v>
          </cell>
          <cell r="O897">
            <v>202</v>
          </cell>
          <cell r="P897">
            <v>43</v>
          </cell>
          <cell r="R897">
            <v>553</v>
          </cell>
          <cell r="S897">
            <v>16</v>
          </cell>
          <cell r="U897">
            <v>1309</v>
          </cell>
          <cell r="V897">
            <v>115</v>
          </cell>
        </row>
        <row r="898">
          <cell r="D898" t="str">
            <v>Imperial 2015</v>
          </cell>
          <cell r="E898">
            <v>349</v>
          </cell>
          <cell r="F898">
            <v>0</v>
          </cell>
          <cell r="G898">
            <v>0</v>
          </cell>
          <cell r="H898">
            <v>0</v>
          </cell>
          <cell r="J898">
            <v>205</v>
          </cell>
          <cell r="K898">
            <v>10</v>
          </cell>
          <cell r="L898">
            <v>10</v>
          </cell>
          <cell r="M898">
            <v>0</v>
          </cell>
          <cell r="O898">
            <v>202</v>
          </cell>
          <cell r="P898">
            <v>77</v>
          </cell>
          <cell r="R898">
            <v>553</v>
          </cell>
          <cell r="S898">
            <v>19</v>
          </cell>
          <cell r="U898">
            <v>1309</v>
          </cell>
          <cell r="V898">
            <v>106</v>
          </cell>
        </row>
        <row r="899">
          <cell r="D899" t="str">
            <v>Imperial 2016</v>
          </cell>
          <cell r="E899">
            <v>349</v>
          </cell>
          <cell r="F899">
            <v>0</v>
          </cell>
          <cell r="G899">
            <v>0</v>
          </cell>
          <cell r="H899">
            <v>0</v>
          </cell>
          <cell r="J899">
            <v>205</v>
          </cell>
          <cell r="K899">
            <v>0</v>
          </cell>
          <cell r="L899">
            <v>0</v>
          </cell>
          <cell r="M899">
            <v>0</v>
          </cell>
          <cell r="O899">
            <v>202</v>
          </cell>
          <cell r="P899">
            <v>227</v>
          </cell>
          <cell r="R899">
            <v>553</v>
          </cell>
          <cell r="S899">
            <v>40</v>
          </cell>
          <cell r="U899">
            <v>1309</v>
          </cell>
          <cell r="V899">
            <v>267</v>
          </cell>
        </row>
        <row r="900">
          <cell r="D900" t="str">
            <v>Imperial 2017</v>
          </cell>
          <cell r="E900">
            <v>349</v>
          </cell>
          <cell r="F900">
            <v>0</v>
          </cell>
          <cell r="G900">
            <v>0</v>
          </cell>
          <cell r="H900">
            <v>0</v>
          </cell>
          <cell r="J900">
            <v>205</v>
          </cell>
          <cell r="K900">
            <v>0</v>
          </cell>
          <cell r="L900">
            <v>0</v>
          </cell>
          <cell r="M900">
            <v>0</v>
          </cell>
          <cell r="O900">
            <v>202</v>
          </cell>
          <cell r="P900">
            <v>79</v>
          </cell>
          <cell r="R900">
            <v>553</v>
          </cell>
          <cell r="S900">
            <v>36</v>
          </cell>
          <cell r="U900">
            <v>1309</v>
          </cell>
          <cell r="V900">
            <v>115</v>
          </cell>
        </row>
        <row r="901">
          <cell r="D901" t="str">
            <v>Imperial Beach 2013</v>
          </cell>
          <cell r="E901">
            <v>63</v>
          </cell>
          <cell r="F901">
            <v>3</v>
          </cell>
          <cell r="G901">
            <v>3</v>
          </cell>
          <cell r="H901">
            <v>0</v>
          </cell>
          <cell r="J901">
            <v>48</v>
          </cell>
          <cell r="K901">
            <v>26</v>
          </cell>
          <cell r="L901">
            <v>26</v>
          </cell>
          <cell r="M901">
            <v>0</v>
          </cell>
          <cell r="O901">
            <v>45</v>
          </cell>
          <cell r="P901">
            <v>5</v>
          </cell>
          <cell r="R901">
            <v>98</v>
          </cell>
          <cell r="S901">
            <v>22</v>
          </cell>
          <cell r="U901">
            <v>254</v>
          </cell>
          <cell r="V901">
            <v>56</v>
          </cell>
        </row>
        <row r="902">
          <cell r="D902" t="str">
            <v>Imperial Beach 2014</v>
          </cell>
          <cell r="E902">
            <v>63</v>
          </cell>
          <cell r="F902">
            <v>0</v>
          </cell>
          <cell r="G902">
            <v>0</v>
          </cell>
          <cell r="H902">
            <v>0</v>
          </cell>
          <cell r="J902">
            <v>48</v>
          </cell>
          <cell r="K902">
            <v>0</v>
          </cell>
          <cell r="L902">
            <v>0</v>
          </cell>
          <cell r="M902">
            <v>0</v>
          </cell>
          <cell r="O902">
            <v>45</v>
          </cell>
          <cell r="P902">
            <v>0</v>
          </cell>
          <cell r="R902">
            <v>98</v>
          </cell>
          <cell r="S902">
            <v>13</v>
          </cell>
          <cell r="U902">
            <v>254</v>
          </cell>
          <cell r="V902">
            <v>13</v>
          </cell>
        </row>
        <row r="903">
          <cell r="D903" t="str">
            <v>Imperial Beach 2015</v>
          </cell>
          <cell r="E903">
            <v>63</v>
          </cell>
          <cell r="F903">
            <v>0</v>
          </cell>
          <cell r="G903">
            <v>0</v>
          </cell>
          <cell r="H903">
            <v>0</v>
          </cell>
          <cell r="J903">
            <v>48</v>
          </cell>
          <cell r="K903">
            <v>0</v>
          </cell>
          <cell r="L903">
            <v>0</v>
          </cell>
          <cell r="M903">
            <v>0</v>
          </cell>
          <cell r="O903">
            <v>45</v>
          </cell>
          <cell r="P903">
            <v>0</v>
          </cell>
          <cell r="R903">
            <v>98</v>
          </cell>
          <cell r="S903">
            <v>20</v>
          </cell>
          <cell r="U903">
            <v>254</v>
          </cell>
          <cell r="V903">
            <v>20</v>
          </cell>
        </row>
        <row r="904">
          <cell r="D904" t="str">
            <v>Imperial Beach 2016</v>
          </cell>
          <cell r="E904">
            <v>63</v>
          </cell>
          <cell r="F904">
            <v>0</v>
          </cell>
          <cell r="G904">
            <v>0</v>
          </cell>
          <cell r="H904">
            <v>0</v>
          </cell>
          <cell r="J904">
            <v>48</v>
          </cell>
          <cell r="K904">
            <v>0</v>
          </cell>
          <cell r="L904">
            <v>0</v>
          </cell>
          <cell r="M904">
            <v>0</v>
          </cell>
          <cell r="O904">
            <v>45</v>
          </cell>
          <cell r="P904">
            <v>0</v>
          </cell>
          <cell r="R904">
            <v>98</v>
          </cell>
          <cell r="S904">
            <v>13</v>
          </cell>
          <cell r="U904">
            <v>254</v>
          </cell>
          <cell r="V904">
            <v>13</v>
          </cell>
        </row>
        <row r="905">
          <cell r="D905" t="str">
            <v>Imperial Beach 2017</v>
          </cell>
          <cell r="E905">
            <v>63</v>
          </cell>
          <cell r="F905">
            <v>0</v>
          </cell>
          <cell r="G905">
            <v>0</v>
          </cell>
          <cell r="H905">
            <v>0</v>
          </cell>
          <cell r="J905">
            <v>48</v>
          </cell>
          <cell r="K905">
            <v>0</v>
          </cell>
          <cell r="L905">
            <v>0</v>
          </cell>
          <cell r="M905">
            <v>0</v>
          </cell>
          <cell r="O905">
            <v>45</v>
          </cell>
          <cell r="P905">
            <v>0</v>
          </cell>
          <cell r="R905">
            <v>98</v>
          </cell>
          <cell r="S905">
            <v>117</v>
          </cell>
          <cell r="U905">
            <v>254</v>
          </cell>
          <cell r="V905">
            <v>117</v>
          </cell>
        </row>
        <row r="906">
          <cell r="D906" t="str">
            <v>Imperial County - Unincorporated 2013</v>
          </cell>
        </row>
        <row r="907">
          <cell r="D907" t="str">
            <v>Imperial County - Unincorporated 2014</v>
          </cell>
        </row>
        <row r="908">
          <cell r="D908" t="str">
            <v>Imperial County - Unincorporated 2015</v>
          </cell>
        </row>
        <row r="909">
          <cell r="D909" t="str">
            <v>Imperial County - Unincorporated 2016</v>
          </cell>
          <cell r="E909">
            <v>57</v>
          </cell>
          <cell r="F909">
            <v>0</v>
          </cell>
          <cell r="G909">
            <v>0</v>
          </cell>
          <cell r="H909">
            <v>0</v>
          </cell>
          <cell r="J909">
            <v>35</v>
          </cell>
          <cell r="K909">
            <v>0</v>
          </cell>
          <cell r="L909">
            <v>0</v>
          </cell>
          <cell r="M909">
            <v>0</v>
          </cell>
          <cell r="O909">
            <v>36</v>
          </cell>
          <cell r="P909">
            <v>24</v>
          </cell>
          <cell r="R909">
            <v>105</v>
          </cell>
          <cell r="S909">
            <v>0</v>
          </cell>
          <cell r="U909">
            <v>233</v>
          </cell>
          <cell r="V909">
            <v>24</v>
          </cell>
        </row>
        <row r="910">
          <cell r="D910" t="str">
            <v>Imperial County - Unincorporated 2017</v>
          </cell>
          <cell r="E910">
            <v>57</v>
          </cell>
          <cell r="F910">
            <v>0</v>
          </cell>
          <cell r="G910">
            <v>0</v>
          </cell>
          <cell r="H910">
            <v>0</v>
          </cell>
          <cell r="J910">
            <v>35</v>
          </cell>
          <cell r="K910">
            <v>0</v>
          </cell>
          <cell r="L910">
            <v>0</v>
          </cell>
          <cell r="M910">
            <v>0</v>
          </cell>
          <cell r="O910">
            <v>36</v>
          </cell>
          <cell r="P910">
            <v>13</v>
          </cell>
          <cell r="R910">
            <v>105</v>
          </cell>
          <cell r="S910">
            <v>0</v>
          </cell>
          <cell r="U910">
            <v>233</v>
          </cell>
          <cell r="V910">
            <v>13</v>
          </cell>
        </row>
        <row r="911">
          <cell r="D911" t="str">
            <v>Indian Wells 2013</v>
          </cell>
        </row>
        <row r="912">
          <cell r="D912" t="str">
            <v>Indian Wells 2014</v>
          </cell>
          <cell r="E912">
            <v>40</v>
          </cell>
          <cell r="F912">
            <v>0</v>
          </cell>
          <cell r="G912">
            <v>0</v>
          </cell>
          <cell r="H912">
            <v>0</v>
          </cell>
          <cell r="J912">
            <v>27</v>
          </cell>
          <cell r="K912">
            <v>0</v>
          </cell>
          <cell r="L912">
            <v>0</v>
          </cell>
          <cell r="M912">
            <v>0</v>
          </cell>
          <cell r="O912">
            <v>31</v>
          </cell>
          <cell r="P912">
            <v>0</v>
          </cell>
          <cell r="R912">
            <v>62</v>
          </cell>
          <cell r="S912">
            <v>40</v>
          </cell>
          <cell r="U912">
            <v>160</v>
          </cell>
          <cell r="V912">
            <v>40</v>
          </cell>
        </row>
        <row r="913">
          <cell r="D913" t="str">
            <v>Indian Wells 2015</v>
          </cell>
          <cell r="E913">
            <v>40</v>
          </cell>
          <cell r="F913">
            <v>0</v>
          </cell>
          <cell r="G913">
            <v>0</v>
          </cell>
          <cell r="H913">
            <v>0</v>
          </cell>
          <cell r="J913">
            <v>27</v>
          </cell>
          <cell r="K913">
            <v>0</v>
          </cell>
          <cell r="L913">
            <v>0</v>
          </cell>
          <cell r="M913">
            <v>0</v>
          </cell>
          <cell r="O913">
            <v>31</v>
          </cell>
          <cell r="P913">
            <v>0</v>
          </cell>
          <cell r="R913">
            <v>62</v>
          </cell>
          <cell r="S913">
            <v>43</v>
          </cell>
          <cell r="U913">
            <v>160</v>
          </cell>
          <cell r="V913">
            <v>43</v>
          </cell>
        </row>
        <row r="914">
          <cell r="D914" t="str">
            <v>Indian Wells 2016</v>
          </cell>
          <cell r="E914">
            <v>40</v>
          </cell>
          <cell r="F914">
            <v>0</v>
          </cell>
          <cell r="G914">
            <v>0</v>
          </cell>
          <cell r="H914">
            <v>0</v>
          </cell>
          <cell r="J914">
            <v>27</v>
          </cell>
          <cell r="K914">
            <v>0</v>
          </cell>
          <cell r="L914">
            <v>0</v>
          </cell>
          <cell r="M914">
            <v>0</v>
          </cell>
          <cell r="O914">
            <v>31</v>
          </cell>
          <cell r="P914">
            <v>0</v>
          </cell>
          <cell r="R914">
            <v>62</v>
          </cell>
          <cell r="S914">
            <v>36</v>
          </cell>
          <cell r="U914">
            <v>160</v>
          </cell>
          <cell r="V914">
            <v>36</v>
          </cell>
        </row>
        <row r="915">
          <cell r="D915" t="str">
            <v>Indian Wells 2017</v>
          </cell>
          <cell r="E915">
            <v>40</v>
          </cell>
          <cell r="F915">
            <v>0</v>
          </cell>
          <cell r="G915">
            <v>0</v>
          </cell>
          <cell r="H915">
            <v>0</v>
          </cell>
          <cell r="J915">
            <v>27</v>
          </cell>
          <cell r="K915">
            <v>0</v>
          </cell>
          <cell r="L915">
            <v>0</v>
          </cell>
          <cell r="M915">
            <v>0</v>
          </cell>
          <cell r="O915">
            <v>31</v>
          </cell>
          <cell r="P915">
            <v>0</v>
          </cell>
          <cell r="R915">
            <v>62</v>
          </cell>
          <cell r="S915">
            <v>24</v>
          </cell>
          <cell r="U915">
            <v>160</v>
          </cell>
          <cell r="V915">
            <v>24</v>
          </cell>
        </row>
        <row r="916">
          <cell r="D916" t="str">
            <v>Indio 2013</v>
          </cell>
        </row>
        <row r="917">
          <cell r="D917" t="str">
            <v>Indio 2014</v>
          </cell>
          <cell r="E917">
            <v>714</v>
          </cell>
          <cell r="F917">
            <v>84</v>
          </cell>
          <cell r="G917">
            <v>84</v>
          </cell>
          <cell r="H917">
            <v>0</v>
          </cell>
          <cell r="J917">
            <v>487</v>
          </cell>
          <cell r="K917">
            <v>0</v>
          </cell>
          <cell r="L917">
            <v>0</v>
          </cell>
          <cell r="M917">
            <v>0</v>
          </cell>
          <cell r="O917">
            <v>553</v>
          </cell>
          <cell r="P917">
            <v>1</v>
          </cell>
          <cell r="R917">
            <v>1271</v>
          </cell>
          <cell r="S917">
            <v>367</v>
          </cell>
          <cell r="U917">
            <v>3025</v>
          </cell>
          <cell r="V917">
            <v>452</v>
          </cell>
        </row>
        <row r="918">
          <cell r="D918" t="str">
            <v>Indio 2015</v>
          </cell>
          <cell r="E918">
            <v>714</v>
          </cell>
          <cell r="F918">
            <v>0</v>
          </cell>
          <cell r="G918">
            <v>0</v>
          </cell>
          <cell r="H918">
            <v>0</v>
          </cell>
          <cell r="J918">
            <v>487</v>
          </cell>
          <cell r="K918">
            <v>0</v>
          </cell>
          <cell r="L918">
            <v>0</v>
          </cell>
          <cell r="M918">
            <v>0</v>
          </cell>
          <cell r="O918">
            <v>553</v>
          </cell>
          <cell r="P918">
            <v>0</v>
          </cell>
          <cell r="R918">
            <v>1271</v>
          </cell>
          <cell r="S918">
            <v>319</v>
          </cell>
          <cell r="U918">
            <v>3025</v>
          </cell>
          <cell r="V918">
            <v>319</v>
          </cell>
        </row>
        <row r="919">
          <cell r="D919" t="str">
            <v>Indio 2016</v>
          </cell>
          <cell r="E919">
            <v>714</v>
          </cell>
          <cell r="F919">
            <v>0</v>
          </cell>
          <cell r="G919">
            <v>0</v>
          </cell>
          <cell r="H919">
            <v>0</v>
          </cell>
          <cell r="J919">
            <v>487</v>
          </cell>
          <cell r="K919">
            <v>0</v>
          </cell>
          <cell r="L919">
            <v>0</v>
          </cell>
          <cell r="M919">
            <v>0</v>
          </cell>
          <cell r="O919">
            <v>553</v>
          </cell>
          <cell r="P919">
            <v>0</v>
          </cell>
          <cell r="R919">
            <v>1271</v>
          </cell>
          <cell r="S919">
            <v>228</v>
          </cell>
          <cell r="U919">
            <v>3025</v>
          </cell>
          <cell r="V919">
            <v>228</v>
          </cell>
        </row>
        <row r="920">
          <cell r="D920" t="str">
            <v>Indio 2017</v>
          </cell>
          <cell r="E920">
            <v>714</v>
          </cell>
          <cell r="F920">
            <v>0</v>
          </cell>
          <cell r="G920">
            <v>0</v>
          </cell>
          <cell r="H920">
            <v>0</v>
          </cell>
          <cell r="J920">
            <v>487</v>
          </cell>
          <cell r="K920">
            <v>0</v>
          </cell>
          <cell r="L920">
            <v>0</v>
          </cell>
          <cell r="M920">
            <v>0</v>
          </cell>
          <cell r="O920">
            <v>553</v>
          </cell>
          <cell r="P920">
            <v>0</v>
          </cell>
          <cell r="R920">
            <v>1271</v>
          </cell>
          <cell r="S920">
            <v>247</v>
          </cell>
          <cell r="U920">
            <v>3025</v>
          </cell>
          <cell r="V920">
            <v>247</v>
          </cell>
        </row>
        <row r="921">
          <cell r="D921" t="str">
            <v>Industry 2013</v>
          </cell>
        </row>
        <row r="922">
          <cell r="D922" t="str">
            <v>Industry 2014</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row>
        <row r="923">
          <cell r="D923" t="str">
            <v>Industry 2015</v>
          </cell>
        </row>
        <row r="924">
          <cell r="D924" t="str">
            <v>Industry 2016</v>
          </cell>
        </row>
        <row r="925">
          <cell r="D925" t="str">
            <v>Industry 2017</v>
          </cell>
        </row>
        <row r="926">
          <cell r="D926" t="str">
            <v>Inglewood 2013</v>
          </cell>
        </row>
        <row r="927">
          <cell r="D927" t="str">
            <v>Inglewood 2014</v>
          </cell>
          <cell r="E927">
            <v>250</v>
          </cell>
          <cell r="F927">
            <v>0</v>
          </cell>
          <cell r="G927">
            <v>0</v>
          </cell>
          <cell r="H927">
            <v>0</v>
          </cell>
          <cell r="J927">
            <v>150</v>
          </cell>
          <cell r="K927">
            <v>0</v>
          </cell>
          <cell r="L927">
            <v>0</v>
          </cell>
          <cell r="M927">
            <v>0</v>
          </cell>
          <cell r="O927">
            <v>167</v>
          </cell>
          <cell r="P927">
            <v>0</v>
          </cell>
          <cell r="R927">
            <v>446</v>
          </cell>
          <cell r="S927">
            <v>3</v>
          </cell>
          <cell r="U927">
            <v>1013</v>
          </cell>
          <cell r="V927">
            <v>3</v>
          </cell>
        </row>
        <row r="928">
          <cell r="D928" t="str">
            <v>Inglewood 2015</v>
          </cell>
          <cell r="E928">
            <v>250</v>
          </cell>
          <cell r="F928">
            <v>0</v>
          </cell>
          <cell r="G928">
            <v>0</v>
          </cell>
          <cell r="H928">
            <v>0</v>
          </cell>
          <cell r="J928">
            <v>150</v>
          </cell>
          <cell r="K928">
            <v>0</v>
          </cell>
          <cell r="L928">
            <v>0</v>
          </cell>
          <cell r="M928">
            <v>0</v>
          </cell>
          <cell r="O928">
            <v>167</v>
          </cell>
          <cell r="P928">
            <v>0</v>
          </cell>
          <cell r="R928">
            <v>446</v>
          </cell>
          <cell r="S928">
            <v>5</v>
          </cell>
          <cell r="U928">
            <v>1013</v>
          </cell>
          <cell r="V928">
            <v>5</v>
          </cell>
        </row>
        <row r="929">
          <cell r="D929" t="str">
            <v>Inglewood 2016</v>
          </cell>
          <cell r="E929">
            <v>250</v>
          </cell>
          <cell r="F929">
            <v>0</v>
          </cell>
          <cell r="G929">
            <v>0</v>
          </cell>
          <cell r="H929">
            <v>0</v>
          </cell>
          <cell r="J929">
            <v>150</v>
          </cell>
          <cell r="K929">
            <v>0</v>
          </cell>
          <cell r="L929">
            <v>0</v>
          </cell>
          <cell r="M929">
            <v>0</v>
          </cell>
          <cell r="O929">
            <v>167</v>
          </cell>
          <cell r="P929">
            <v>0</v>
          </cell>
          <cell r="R929">
            <v>446</v>
          </cell>
          <cell r="S929">
            <v>12</v>
          </cell>
          <cell r="U929">
            <v>1013</v>
          </cell>
          <cell r="V929">
            <v>12</v>
          </cell>
        </row>
        <row r="930">
          <cell r="D930" t="str">
            <v>Inglewood 2017</v>
          </cell>
          <cell r="E930">
            <v>250</v>
          </cell>
          <cell r="F930">
            <v>39</v>
          </cell>
          <cell r="G930">
            <v>39</v>
          </cell>
          <cell r="H930">
            <v>0</v>
          </cell>
          <cell r="J930">
            <v>150</v>
          </cell>
          <cell r="K930">
            <v>1</v>
          </cell>
          <cell r="L930">
            <v>1</v>
          </cell>
          <cell r="M930">
            <v>0</v>
          </cell>
          <cell r="O930">
            <v>167</v>
          </cell>
          <cell r="P930">
            <v>0</v>
          </cell>
          <cell r="R930">
            <v>446</v>
          </cell>
          <cell r="S930">
            <v>13</v>
          </cell>
          <cell r="U930">
            <v>1013</v>
          </cell>
          <cell r="V930">
            <v>53</v>
          </cell>
        </row>
        <row r="931">
          <cell r="D931" t="str">
            <v>Inyo County - Unincorporated 2014</v>
          </cell>
          <cell r="E931">
            <v>35</v>
          </cell>
          <cell r="F931">
            <v>0</v>
          </cell>
          <cell r="G931">
            <v>0</v>
          </cell>
          <cell r="H931">
            <v>0</v>
          </cell>
          <cell r="J931">
            <v>25</v>
          </cell>
          <cell r="K931">
            <v>0</v>
          </cell>
          <cell r="L931">
            <v>0</v>
          </cell>
          <cell r="M931">
            <v>0</v>
          </cell>
          <cell r="O931">
            <v>28</v>
          </cell>
          <cell r="P931">
            <v>0</v>
          </cell>
          <cell r="R931">
            <v>72</v>
          </cell>
          <cell r="S931">
            <v>3</v>
          </cell>
          <cell r="U931">
            <v>160</v>
          </cell>
          <cell r="V931">
            <v>3</v>
          </cell>
        </row>
        <row r="932">
          <cell r="D932" t="str">
            <v>Inyo County - Unincorporated 2015</v>
          </cell>
          <cell r="E932">
            <v>35</v>
          </cell>
          <cell r="F932">
            <v>0</v>
          </cell>
          <cell r="G932">
            <v>0</v>
          </cell>
          <cell r="H932">
            <v>0</v>
          </cell>
          <cell r="J932">
            <v>25</v>
          </cell>
          <cell r="K932">
            <v>0</v>
          </cell>
          <cell r="L932">
            <v>0</v>
          </cell>
          <cell r="M932">
            <v>0</v>
          </cell>
          <cell r="O932">
            <v>28</v>
          </cell>
          <cell r="P932">
            <v>0</v>
          </cell>
          <cell r="R932">
            <v>72</v>
          </cell>
          <cell r="S932">
            <v>2</v>
          </cell>
          <cell r="U932">
            <v>160</v>
          </cell>
          <cell r="V932">
            <v>2</v>
          </cell>
        </row>
        <row r="933">
          <cell r="D933" t="str">
            <v>Inyo County - Unincorporated 2016</v>
          </cell>
          <cell r="E933">
            <v>35</v>
          </cell>
          <cell r="F933">
            <v>0</v>
          </cell>
          <cell r="G933">
            <v>0</v>
          </cell>
          <cell r="H933">
            <v>0</v>
          </cell>
          <cell r="J933">
            <v>25</v>
          </cell>
          <cell r="K933">
            <v>0</v>
          </cell>
          <cell r="L933">
            <v>0</v>
          </cell>
          <cell r="M933">
            <v>0</v>
          </cell>
          <cell r="O933">
            <v>28</v>
          </cell>
          <cell r="P933">
            <v>0</v>
          </cell>
          <cell r="R933">
            <v>72</v>
          </cell>
          <cell r="S933">
            <v>9</v>
          </cell>
          <cell r="U933">
            <v>160</v>
          </cell>
          <cell r="V933">
            <v>9</v>
          </cell>
        </row>
        <row r="934">
          <cell r="D934" t="str">
            <v>Inyo County - Unincorporated 2017</v>
          </cell>
          <cell r="E934">
            <v>35</v>
          </cell>
          <cell r="F934">
            <v>0</v>
          </cell>
          <cell r="G934">
            <v>0</v>
          </cell>
          <cell r="H934">
            <v>0</v>
          </cell>
          <cell r="J934">
            <v>25</v>
          </cell>
          <cell r="K934">
            <v>0</v>
          </cell>
          <cell r="L934">
            <v>0</v>
          </cell>
          <cell r="M934">
            <v>0</v>
          </cell>
          <cell r="O934">
            <v>28</v>
          </cell>
          <cell r="P934">
            <v>0</v>
          </cell>
          <cell r="R934">
            <v>72</v>
          </cell>
          <cell r="S934">
            <v>7</v>
          </cell>
          <cell r="U934">
            <v>160</v>
          </cell>
          <cell r="V934">
            <v>7</v>
          </cell>
        </row>
        <row r="935">
          <cell r="D935" t="str">
            <v>Ione 2014</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row>
        <row r="936">
          <cell r="D936" t="str">
            <v>Ione 2015</v>
          </cell>
        </row>
        <row r="937">
          <cell r="D937" t="str">
            <v>Ione 2016</v>
          </cell>
        </row>
        <row r="938">
          <cell r="D938" t="str">
            <v>Ione 2017</v>
          </cell>
        </row>
        <row r="939">
          <cell r="D939" t="str">
            <v>Irvine 2013</v>
          </cell>
        </row>
        <row r="940">
          <cell r="D940" t="str">
            <v>Irvine 2014</v>
          </cell>
          <cell r="E940">
            <v>2817</v>
          </cell>
          <cell r="F940">
            <v>137</v>
          </cell>
          <cell r="G940">
            <v>137</v>
          </cell>
          <cell r="H940">
            <v>0</v>
          </cell>
          <cell r="J940">
            <v>2034</v>
          </cell>
          <cell r="K940">
            <v>0</v>
          </cell>
          <cell r="L940">
            <v>0</v>
          </cell>
          <cell r="M940">
            <v>0</v>
          </cell>
          <cell r="O940">
            <v>2239</v>
          </cell>
          <cell r="P940">
            <v>1702</v>
          </cell>
          <cell r="R940">
            <v>5059</v>
          </cell>
          <cell r="S940">
            <v>1654</v>
          </cell>
          <cell r="U940">
            <v>12149</v>
          </cell>
          <cell r="V940">
            <v>3493</v>
          </cell>
        </row>
        <row r="941">
          <cell r="D941" t="str">
            <v>Irvine 2015</v>
          </cell>
          <cell r="E941">
            <v>2817</v>
          </cell>
          <cell r="F941">
            <v>22</v>
          </cell>
          <cell r="G941">
            <v>22</v>
          </cell>
          <cell r="H941">
            <v>0</v>
          </cell>
          <cell r="J941">
            <v>2034</v>
          </cell>
          <cell r="K941">
            <v>1</v>
          </cell>
          <cell r="L941">
            <v>1</v>
          </cell>
          <cell r="M941">
            <v>0</v>
          </cell>
          <cell r="O941">
            <v>2239</v>
          </cell>
          <cell r="P941">
            <v>4531</v>
          </cell>
          <cell r="R941">
            <v>5059</v>
          </cell>
          <cell r="S941">
            <v>1645</v>
          </cell>
          <cell r="U941">
            <v>12149</v>
          </cell>
          <cell r="V941">
            <v>6199</v>
          </cell>
        </row>
        <row r="942">
          <cell r="D942" t="str">
            <v>Irvine 2016</v>
          </cell>
          <cell r="E942">
            <v>2817</v>
          </cell>
          <cell r="F942">
            <v>724</v>
          </cell>
          <cell r="G942">
            <v>724</v>
          </cell>
          <cell r="H942">
            <v>0</v>
          </cell>
          <cell r="J942">
            <v>2034</v>
          </cell>
          <cell r="K942">
            <v>2</v>
          </cell>
          <cell r="L942">
            <v>2</v>
          </cell>
          <cell r="M942">
            <v>0</v>
          </cell>
          <cell r="O942">
            <v>2239</v>
          </cell>
          <cell r="P942">
            <v>4582</v>
          </cell>
          <cell r="R942">
            <v>5059</v>
          </cell>
          <cell r="S942">
            <v>2987</v>
          </cell>
          <cell r="U942">
            <v>12149</v>
          </cell>
          <cell r="V942">
            <v>8295</v>
          </cell>
        </row>
        <row r="943">
          <cell r="D943" t="str">
            <v>Irvine 2017</v>
          </cell>
          <cell r="E943">
            <v>2817</v>
          </cell>
          <cell r="F943">
            <v>24</v>
          </cell>
          <cell r="G943">
            <v>24</v>
          </cell>
          <cell r="H943">
            <v>0</v>
          </cell>
          <cell r="J943">
            <v>2034</v>
          </cell>
          <cell r="K943">
            <v>0</v>
          </cell>
          <cell r="L943">
            <v>0</v>
          </cell>
          <cell r="M943">
            <v>0</v>
          </cell>
          <cell r="O943">
            <v>2239</v>
          </cell>
          <cell r="P943">
            <v>2158</v>
          </cell>
          <cell r="R943">
            <v>5059</v>
          </cell>
          <cell r="S943">
            <v>2396</v>
          </cell>
          <cell r="U943">
            <v>12149</v>
          </cell>
          <cell r="V943">
            <v>4578</v>
          </cell>
        </row>
        <row r="944">
          <cell r="D944" t="str">
            <v>Irwindale 2013</v>
          </cell>
        </row>
        <row r="945">
          <cell r="D945" t="str">
            <v>Irwindale 2014</v>
          </cell>
        </row>
        <row r="946">
          <cell r="D946" t="str">
            <v>Irwindale 2015</v>
          </cell>
        </row>
        <row r="947">
          <cell r="D947" t="str">
            <v>Irwindale 2016</v>
          </cell>
        </row>
        <row r="948">
          <cell r="D948" t="str">
            <v>Irwindale 2017</v>
          </cell>
          <cell r="E948">
            <v>4</v>
          </cell>
          <cell r="F948">
            <v>3</v>
          </cell>
          <cell r="G948">
            <v>3</v>
          </cell>
          <cell r="H948">
            <v>0</v>
          </cell>
          <cell r="J948">
            <v>2</v>
          </cell>
          <cell r="K948">
            <v>2</v>
          </cell>
          <cell r="L948">
            <v>2</v>
          </cell>
          <cell r="M948">
            <v>0</v>
          </cell>
          <cell r="O948">
            <v>2</v>
          </cell>
          <cell r="P948">
            <v>4</v>
          </cell>
          <cell r="R948">
            <v>7</v>
          </cell>
          <cell r="S948">
            <v>0</v>
          </cell>
          <cell r="U948">
            <v>15</v>
          </cell>
          <cell r="V948">
            <v>9</v>
          </cell>
        </row>
        <row r="949">
          <cell r="D949" t="str">
            <v>Isleton 2013</v>
          </cell>
        </row>
        <row r="950">
          <cell r="D950" t="str">
            <v>Isleton 2014</v>
          </cell>
          <cell r="E950">
            <v>0</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0</v>
          </cell>
          <cell r="V950">
            <v>0</v>
          </cell>
        </row>
        <row r="951">
          <cell r="D951" t="str">
            <v>Isleton 2015</v>
          </cell>
        </row>
        <row r="952">
          <cell r="D952" t="str">
            <v>Isleton 2016</v>
          </cell>
        </row>
        <row r="953">
          <cell r="D953" t="str">
            <v>Isleton 2017</v>
          </cell>
        </row>
        <row r="954">
          <cell r="D954" t="str">
            <v>Jackson 2014</v>
          </cell>
          <cell r="E954">
            <v>4</v>
          </cell>
          <cell r="F954">
            <v>0</v>
          </cell>
          <cell r="G954">
            <v>0</v>
          </cell>
          <cell r="H954">
            <v>0</v>
          </cell>
          <cell r="J954">
            <v>3</v>
          </cell>
          <cell r="K954">
            <v>0</v>
          </cell>
          <cell r="L954">
            <v>0</v>
          </cell>
          <cell r="M954">
            <v>0</v>
          </cell>
          <cell r="O954">
            <v>4</v>
          </cell>
          <cell r="P954">
            <v>1</v>
          </cell>
          <cell r="R954">
            <v>8</v>
          </cell>
          <cell r="S954">
            <v>0</v>
          </cell>
          <cell r="U954">
            <v>19</v>
          </cell>
          <cell r="V954">
            <v>1</v>
          </cell>
        </row>
        <row r="955">
          <cell r="D955" t="str">
            <v>Jackson 2015</v>
          </cell>
          <cell r="E955">
            <v>4</v>
          </cell>
          <cell r="F955">
            <v>0</v>
          </cell>
          <cell r="G955">
            <v>0</v>
          </cell>
          <cell r="H955">
            <v>0</v>
          </cell>
          <cell r="J955">
            <v>3</v>
          </cell>
          <cell r="K955">
            <v>0</v>
          </cell>
          <cell r="L955">
            <v>0</v>
          </cell>
          <cell r="M955">
            <v>0</v>
          </cell>
          <cell r="O955">
            <v>4</v>
          </cell>
          <cell r="P955">
            <v>11</v>
          </cell>
          <cell r="R955">
            <v>8</v>
          </cell>
          <cell r="S955">
            <v>0</v>
          </cell>
          <cell r="U955">
            <v>19</v>
          </cell>
          <cell r="V955">
            <v>11</v>
          </cell>
        </row>
        <row r="956">
          <cell r="D956" t="str">
            <v>Jackson 2016</v>
          </cell>
          <cell r="E956">
            <v>4</v>
          </cell>
          <cell r="F956">
            <v>0</v>
          </cell>
          <cell r="G956">
            <v>0</v>
          </cell>
          <cell r="H956">
            <v>0</v>
          </cell>
          <cell r="J956">
            <v>3</v>
          </cell>
          <cell r="K956">
            <v>0</v>
          </cell>
          <cell r="L956">
            <v>0</v>
          </cell>
          <cell r="M956">
            <v>0</v>
          </cell>
          <cell r="O956">
            <v>4</v>
          </cell>
          <cell r="P956">
            <v>4</v>
          </cell>
          <cell r="R956">
            <v>8</v>
          </cell>
          <cell r="S956">
            <v>0</v>
          </cell>
          <cell r="U956">
            <v>19</v>
          </cell>
          <cell r="V956">
            <v>4</v>
          </cell>
        </row>
        <row r="957">
          <cell r="D957" t="str">
            <v>Jackson 2017</v>
          </cell>
          <cell r="E957">
            <v>4</v>
          </cell>
          <cell r="F957">
            <v>0</v>
          </cell>
          <cell r="G957">
            <v>0</v>
          </cell>
          <cell r="H957">
            <v>0</v>
          </cell>
          <cell r="J957">
            <v>3</v>
          </cell>
          <cell r="K957">
            <v>0</v>
          </cell>
          <cell r="L957">
            <v>0</v>
          </cell>
          <cell r="M957">
            <v>0</v>
          </cell>
          <cell r="O957">
            <v>4</v>
          </cell>
          <cell r="P957">
            <v>13</v>
          </cell>
          <cell r="R957">
            <v>8</v>
          </cell>
          <cell r="S957">
            <v>0</v>
          </cell>
          <cell r="U957">
            <v>19</v>
          </cell>
          <cell r="V957">
            <v>13</v>
          </cell>
        </row>
        <row r="958">
          <cell r="D958" t="str">
            <v>Jurupa Valley 2013</v>
          </cell>
        </row>
        <row r="959">
          <cell r="D959" t="str">
            <v>Jurupa Valley 2014</v>
          </cell>
          <cell r="E959">
            <v>0</v>
          </cell>
          <cell r="F959">
            <v>0</v>
          </cell>
          <cell r="G959">
            <v>0</v>
          </cell>
          <cell r="H959">
            <v>0</v>
          </cell>
          <cell r="I959">
            <v>0</v>
          </cell>
          <cell r="J959">
            <v>0</v>
          </cell>
          <cell r="K959">
            <v>0</v>
          </cell>
          <cell r="L959">
            <v>0</v>
          </cell>
          <cell r="M959">
            <v>0</v>
          </cell>
          <cell r="N959">
            <v>0</v>
          </cell>
          <cell r="O959">
            <v>0</v>
          </cell>
          <cell r="P959">
            <v>0</v>
          </cell>
          <cell r="Q959">
            <v>0</v>
          </cell>
          <cell r="R959">
            <v>0</v>
          </cell>
          <cell r="S959">
            <v>0</v>
          </cell>
          <cell r="T959">
            <v>0</v>
          </cell>
          <cell r="U959">
            <v>0</v>
          </cell>
          <cell r="V959">
            <v>0</v>
          </cell>
        </row>
        <row r="960">
          <cell r="D960" t="str">
            <v>Jurupa Valley 2015</v>
          </cell>
        </row>
        <row r="961">
          <cell r="D961" t="str">
            <v>Jurupa Valley 2016</v>
          </cell>
        </row>
        <row r="962">
          <cell r="D962" t="str">
            <v>Jurupa Valley 2017</v>
          </cell>
        </row>
        <row r="963">
          <cell r="D963" t="str">
            <v>Kerman 2013</v>
          </cell>
        </row>
        <row r="964">
          <cell r="D964" t="str">
            <v>Kerman 2014</v>
          </cell>
        </row>
        <row r="965">
          <cell r="D965" t="str">
            <v>Kerman 2015</v>
          </cell>
        </row>
        <row r="966">
          <cell r="D966" t="str">
            <v>Kerman 2016</v>
          </cell>
        </row>
        <row r="967">
          <cell r="D967" t="str">
            <v>Kerman 2017</v>
          </cell>
          <cell r="E967">
            <v>238</v>
          </cell>
          <cell r="F967">
            <v>0</v>
          </cell>
          <cell r="G967">
            <v>0</v>
          </cell>
          <cell r="H967">
            <v>0</v>
          </cell>
          <cell r="J967">
            <v>211</v>
          </cell>
          <cell r="K967">
            <v>5</v>
          </cell>
          <cell r="L967">
            <v>5</v>
          </cell>
          <cell r="M967">
            <v>0</v>
          </cell>
          <cell r="O967">
            <v>202</v>
          </cell>
          <cell r="P967">
            <v>34</v>
          </cell>
          <cell r="R967">
            <v>258</v>
          </cell>
          <cell r="S967">
            <v>9</v>
          </cell>
          <cell r="U967">
            <v>909</v>
          </cell>
          <cell r="V967">
            <v>48</v>
          </cell>
        </row>
        <row r="968">
          <cell r="D968" t="str">
            <v>Kern County - Unincorporated 2013</v>
          </cell>
        </row>
        <row r="969">
          <cell r="D969" t="str">
            <v>Kern County - Unincorporated 2014</v>
          </cell>
        </row>
        <row r="970">
          <cell r="D970" t="str">
            <v>Kern County - Unincorporated 2015</v>
          </cell>
          <cell r="E970">
            <v>4888</v>
          </cell>
          <cell r="F970">
            <v>0</v>
          </cell>
          <cell r="G970">
            <v>0</v>
          </cell>
          <cell r="H970">
            <v>0</v>
          </cell>
          <cell r="J970">
            <v>3107</v>
          </cell>
          <cell r="K970">
            <v>0</v>
          </cell>
          <cell r="L970">
            <v>0</v>
          </cell>
          <cell r="M970">
            <v>0</v>
          </cell>
          <cell r="O970">
            <v>3126</v>
          </cell>
          <cell r="P970">
            <v>0</v>
          </cell>
          <cell r="R970">
            <v>10462</v>
          </cell>
          <cell r="S970">
            <v>0</v>
          </cell>
          <cell r="U970">
            <v>21583</v>
          </cell>
          <cell r="V970">
            <v>0</v>
          </cell>
        </row>
        <row r="971">
          <cell r="D971" t="str">
            <v>Kern County - Unincorporated 2016</v>
          </cell>
          <cell r="E971">
            <v>4888</v>
          </cell>
          <cell r="F971">
            <v>103</v>
          </cell>
          <cell r="G971">
            <v>103</v>
          </cell>
          <cell r="H971">
            <v>0</v>
          </cell>
          <cell r="J971">
            <v>3107</v>
          </cell>
          <cell r="K971">
            <v>57</v>
          </cell>
          <cell r="L971">
            <v>57</v>
          </cell>
          <cell r="M971">
            <v>0</v>
          </cell>
          <cell r="O971">
            <v>3126</v>
          </cell>
          <cell r="P971">
            <v>0</v>
          </cell>
          <cell r="R971">
            <v>10462</v>
          </cell>
          <cell r="S971">
            <v>3</v>
          </cell>
          <cell r="U971">
            <v>21583</v>
          </cell>
          <cell r="V971">
            <v>163</v>
          </cell>
        </row>
        <row r="972">
          <cell r="D972" t="str">
            <v>Kern County - Unincorporated 2017</v>
          </cell>
          <cell r="E972">
            <v>4888</v>
          </cell>
          <cell r="F972">
            <v>0</v>
          </cell>
          <cell r="G972">
            <v>0</v>
          </cell>
          <cell r="H972">
            <v>0</v>
          </cell>
          <cell r="J972">
            <v>3107</v>
          </cell>
          <cell r="K972">
            <v>0</v>
          </cell>
          <cell r="L972">
            <v>0</v>
          </cell>
          <cell r="M972">
            <v>0</v>
          </cell>
          <cell r="O972">
            <v>3126</v>
          </cell>
          <cell r="P972">
            <v>0</v>
          </cell>
          <cell r="R972">
            <v>10462</v>
          </cell>
          <cell r="S972">
            <v>0</v>
          </cell>
          <cell r="U972">
            <v>21583</v>
          </cell>
          <cell r="V972">
            <v>0</v>
          </cell>
        </row>
        <row r="973">
          <cell r="D973" t="str">
            <v>King City 2014</v>
          </cell>
        </row>
        <row r="974">
          <cell r="D974" t="str">
            <v>King City 2015</v>
          </cell>
          <cell r="E974">
            <v>43</v>
          </cell>
          <cell r="F974">
            <v>0</v>
          </cell>
          <cell r="G974">
            <v>0</v>
          </cell>
          <cell r="H974">
            <v>0</v>
          </cell>
          <cell r="J974">
            <v>28</v>
          </cell>
          <cell r="K974">
            <v>0</v>
          </cell>
          <cell r="L974">
            <v>0</v>
          </cell>
          <cell r="M974">
            <v>0</v>
          </cell>
          <cell r="O974">
            <v>33</v>
          </cell>
          <cell r="P974">
            <v>0</v>
          </cell>
          <cell r="R974">
            <v>76</v>
          </cell>
          <cell r="S974">
            <v>25</v>
          </cell>
          <cell r="U974">
            <v>180</v>
          </cell>
          <cell r="V974">
            <v>25</v>
          </cell>
        </row>
        <row r="975">
          <cell r="D975" t="str">
            <v>King City 2016</v>
          </cell>
          <cell r="E975">
            <v>43</v>
          </cell>
          <cell r="F975">
            <v>0</v>
          </cell>
          <cell r="G975">
            <v>0</v>
          </cell>
          <cell r="H975">
            <v>0</v>
          </cell>
          <cell r="J975">
            <v>28</v>
          </cell>
          <cell r="K975">
            <v>4</v>
          </cell>
          <cell r="L975">
            <v>4</v>
          </cell>
          <cell r="M975">
            <v>0</v>
          </cell>
          <cell r="O975">
            <v>33</v>
          </cell>
          <cell r="P975">
            <v>1</v>
          </cell>
          <cell r="R975">
            <v>76</v>
          </cell>
          <cell r="S975">
            <v>30</v>
          </cell>
          <cell r="U975">
            <v>180</v>
          </cell>
          <cell r="V975">
            <v>35</v>
          </cell>
        </row>
        <row r="976">
          <cell r="D976" t="str">
            <v>King City 2017</v>
          </cell>
          <cell r="E976">
            <v>43</v>
          </cell>
          <cell r="F976">
            <v>0</v>
          </cell>
          <cell r="G976">
            <v>0</v>
          </cell>
          <cell r="H976">
            <v>0</v>
          </cell>
          <cell r="J976">
            <v>28</v>
          </cell>
          <cell r="K976">
            <v>2</v>
          </cell>
          <cell r="L976">
            <v>2</v>
          </cell>
          <cell r="M976">
            <v>0</v>
          </cell>
          <cell r="O976">
            <v>33</v>
          </cell>
          <cell r="P976">
            <v>5</v>
          </cell>
          <cell r="R976">
            <v>76</v>
          </cell>
          <cell r="S976">
            <v>31</v>
          </cell>
          <cell r="U976">
            <v>180</v>
          </cell>
          <cell r="V976">
            <v>38</v>
          </cell>
        </row>
        <row r="977">
          <cell r="D977" t="str">
            <v>Kings County - Unincorporated 2014</v>
          </cell>
        </row>
        <row r="978">
          <cell r="D978" t="str">
            <v>Kings County - Unincorporated 2015</v>
          </cell>
        </row>
        <row r="979">
          <cell r="D979" t="str">
            <v>Kings County - Unincorporated 2016</v>
          </cell>
        </row>
        <row r="980">
          <cell r="D980" t="str">
            <v>Kings County - Unincorporated 2017</v>
          </cell>
          <cell r="E980">
            <v>186</v>
          </cell>
          <cell r="F980">
            <v>0</v>
          </cell>
          <cell r="G980">
            <v>0</v>
          </cell>
          <cell r="H980">
            <v>0</v>
          </cell>
          <cell r="J980">
            <v>138</v>
          </cell>
          <cell r="K980">
            <v>8</v>
          </cell>
          <cell r="L980">
            <v>8</v>
          </cell>
          <cell r="M980">
            <v>0</v>
          </cell>
          <cell r="O980">
            <v>147</v>
          </cell>
          <cell r="P980">
            <v>1</v>
          </cell>
          <cell r="R980">
            <v>347</v>
          </cell>
          <cell r="S980">
            <v>8</v>
          </cell>
          <cell r="U980">
            <v>818</v>
          </cell>
          <cell r="V980">
            <v>17</v>
          </cell>
        </row>
        <row r="981">
          <cell r="D981" t="str">
            <v>Kingsburg 2013</v>
          </cell>
        </row>
        <row r="982">
          <cell r="D982" t="str">
            <v>Kingsburg 2014</v>
          </cell>
          <cell r="E982">
            <v>0</v>
          </cell>
          <cell r="F982">
            <v>0</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0</v>
          </cell>
          <cell r="V982">
            <v>0</v>
          </cell>
        </row>
        <row r="983">
          <cell r="D983" t="str">
            <v>Kingsburg 2015</v>
          </cell>
        </row>
        <row r="984">
          <cell r="D984" t="str">
            <v>Kingsburg 2016</v>
          </cell>
        </row>
        <row r="985">
          <cell r="D985" t="str">
            <v>Kingsburg 2017</v>
          </cell>
        </row>
        <row r="986">
          <cell r="D986" t="str">
            <v>La Canada Flintridge 2013</v>
          </cell>
        </row>
        <row r="987">
          <cell r="D987" t="str">
            <v>La Canada Flintridge 2014</v>
          </cell>
          <cell r="E987">
            <v>92</v>
          </cell>
          <cell r="F987">
            <v>0</v>
          </cell>
          <cell r="G987">
            <v>0</v>
          </cell>
          <cell r="H987">
            <v>0</v>
          </cell>
          <cell r="J987">
            <v>57</v>
          </cell>
          <cell r="K987">
            <v>0</v>
          </cell>
          <cell r="L987">
            <v>0</v>
          </cell>
          <cell r="M987">
            <v>0</v>
          </cell>
          <cell r="O987">
            <v>62</v>
          </cell>
          <cell r="P987">
            <v>0</v>
          </cell>
          <cell r="R987">
            <v>132</v>
          </cell>
          <cell r="S987">
            <v>5</v>
          </cell>
          <cell r="U987">
            <v>343</v>
          </cell>
          <cell r="V987">
            <v>5</v>
          </cell>
        </row>
        <row r="988">
          <cell r="D988" t="str">
            <v>La Canada Flintridge 2015</v>
          </cell>
          <cell r="E988">
            <v>92</v>
          </cell>
          <cell r="F988">
            <v>0</v>
          </cell>
          <cell r="G988">
            <v>0</v>
          </cell>
          <cell r="H988">
            <v>0</v>
          </cell>
          <cell r="J988">
            <v>57</v>
          </cell>
          <cell r="K988">
            <v>0</v>
          </cell>
          <cell r="L988">
            <v>0</v>
          </cell>
          <cell r="M988">
            <v>0</v>
          </cell>
          <cell r="O988">
            <v>62</v>
          </cell>
          <cell r="P988">
            <v>0</v>
          </cell>
          <cell r="R988">
            <v>132</v>
          </cell>
          <cell r="S988">
            <v>18</v>
          </cell>
          <cell r="U988">
            <v>343</v>
          </cell>
          <cell r="V988">
            <v>18</v>
          </cell>
        </row>
        <row r="989">
          <cell r="D989" t="str">
            <v>La Canada Flintridge 2016</v>
          </cell>
          <cell r="E989">
            <v>92</v>
          </cell>
          <cell r="F989">
            <v>0</v>
          </cell>
          <cell r="G989">
            <v>0</v>
          </cell>
          <cell r="H989">
            <v>0</v>
          </cell>
          <cell r="J989">
            <v>57</v>
          </cell>
          <cell r="K989">
            <v>0</v>
          </cell>
          <cell r="L989">
            <v>0</v>
          </cell>
          <cell r="M989">
            <v>0</v>
          </cell>
          <cell r="O989">
            <v>62</v>
          </cell>
          <cell r="P989">
            <v>0</v>
          </cell>
          <cell r="R989">
            <v>132</v>
          </cell>
          <cell r="S989">
            <v>0</v>
          </cell>
          <cell r="U989">
            <v>343</v>
          </cell>
          <cell r="V989">
            <v>0</v>
          </cell>
        </row>
        <row r="990">
          <cell r="D990" t="str">
            <v>La Canada Flintridge 2017</v>
          </cell>
          <cell r="E990">
            <v>92</v>
          </cell>
          <cell r="F990">
            <v>0</v>
          </cell>
          <cell r="G990">
            <v>0</v>
          </cell>
          <cell r="H990">
            <v>0</v>
          </cell>
          <cell r="J990">
            <v>57</v>
          </cell>
          <cell r="K990">
            <v>0</v>
          </cell>
          <cell r="L990">
            <v>0</v>
          </cell>
          <cell r="M990">
            <v>0</v>
          </cell>
          <cell r="O990">
            <v>62</v>
          </cell>
          <cell r="P990">
            <v>0</v>
          </cell>
          <cell r="R990">
            <v>132</v>
          </cell>
          <cell r="S990">
            <v>11</v>
          </cell>
          <cell r="U990">
            <v>343</v>
          </cell>
          <cell r="V990">
            <v>11</v>
          </cell>
        </row>
        <row r="991">
          <cell r="D991" t="str">
            <v>La Habra 2013</v>
          </cell>
        </row>
        <row r="992">
          <cell r="D992" t="str">
            <v>La Habra 2014</v>
          </cell>
          <cell r="E992">
            <v>1</v>
          </cell>
          <cell r="F992">
            <v>0</v>
          </cell>
          <cell r="G992">
            <v>0</v>
          </cell>
          <cell r="H992">
            <v>0</v>
          </cell>
          <cell r="J992">
            <v>77</v>
          </cell>
          <cell r="K992">
            <v>0</v>
          </cell>
          <cell r="L992">
            <v>0</v>
          </cell>
          <cell r="M992">
            <v>0</v>
          </cell>
          <cell r="O992">
            <v>1</v>
          </cell>
          <cell r="P992">
            <v>7</v>
          </cell>
          <cell r="R992">
            <v>1</v>
          </cell>
          <cell r="S992">
            <v>0</v>
          </cell>
          <cell r="U992">
            <v>80</v>
          </cell>
          <cell r="V992">
            <v>7</v>
          </cell>
        </row>
        <row r="993">
          <cell r="D993" t="str">
            <v>La Habra 2015</v>
          </cell>
          <cell r="E993">
            <v>1</v>
          </cell>
          <cell r="F993">
            <v>0</v>
          </cell>
          <cell r="G993">
            <v>0</v>
          </cell>
          <cell r="H993">
            <v>0</v>
          </cell>
          <cell r="J993">
            <v>77</v>
          </cell>
          <cell r="K993">
            <v>3</v>
          </cell>
          <cell r="L993">
            <v>3</v>
          </cell>
          <cell r="M993">
            <v>0</v>
          </cell>
          <cell r="O993">
            <v>1</v>
          </cell>
          <cell r="P993">
            <v>4</v>
          </cell>
          <cell r="R993">
            <v>1</v>
          </cell>
          <cell r="S993">
            <v>22</v>
          </cell>
          <cell r="U993">
            <v>80</v>
          </cell>
          <cell r="V993">
            <v>29</v>
          </cell>
        </row>
        <row r="994">
          <cell r="D994" t="str">
            <v>La Habra 2016</v>
          </cell>
          <cell r="E994">
            <v>1</v>
          </cell>
          <cell r="F994">
            <v>0</v>
          </cell>
          <cell r="G994">
            <v>0</v>
          </cell>
          <cell r="H994">
            <v>0</v>
          </cell>
          <cell r="J994">
            <v>77</v>
          </cell>
          <cell r="K994">
            <v>0</v>
          </cell>
          <cell r="L994">
            <v>0</v>
          </cell>
          <cell r="M994">
            <v>0</v>
          </cell>
          <cell r="O994">
            <v>1</v>
          </cell>
          <cell r="P994">
            <v>0</v>
          </cell>
          <cell r="R994">
            <v>1</v>
          </cell>
          <cell r="S994">
            <v>357</v>
          </cell>
          <cell r="U994">
            <v>80</v>
          </cell>
          <cell r="V994">
            <v>357</v>
          </cell>
        </row>
        <row r="995">
          <cell r="D995" t="str">
            <v>La Habra 2017</v>
          </cell>
          <cell r="E995">
            <v>1</v>
          </cell>
          <cell r="F995">
            <v>0</v>
          </cell>
          <cell r="G995">
            <v>0</v>
          </cell>
          <cell r="H995">
            <v>0</v>
          </cell>
          <cell r="J995">
            <v>77</v>
          </cell>
          <cell r="K995">
            <v>0</v>
          </cell>
          <cell r="L995">
            <v>0</v>
          </cell>
          <cell r="M995">
            <v>0</v>
          </cell>
          <cell r="O995">
            <v>1</v>
          </cell>
          <cell r="P995">
            <v>0</v>
          </cell>
          <cell r="R995">
            <v>1</v>
          </cell>
          <cell r="S995">
            <v>41</v>
          </cell>
          <cell r="U995">
            <v>80</v>
          </cell>
          <cell r="V995">
            <v>41</v>
          </cell>
        </row>
        <row r="996">
          <cell r="D996" t="str">
            <v>La Habra Heights 2013</v>
          </cell>
        </row>
        <row r="997">
          <cell r="D997" t="str">
            <v>La Habra Heights 2014</v>
          </cell>
          <cell r="E997">
            <v>0</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row>
        <row r="998">
          <cell r="D998" t="str">
            <v>La Habra Heights 2015</v>
          </cell>
        </row>
        <row r="999">
          <cell r="D999" t="str">
            <v>La Habra Heights 2016</v>
          </cell>
        </row>
        <row r="1000">
          <cell r="D1000" t="str">
            <v>La Habra Heights 2017</v>
          </cell>
        </row>
        <row r="1001">
          <cell r="D1001" t="str">
            <v>La Mesa 2013</v>
          </cell>
          <cell r="E1001">
            <v>430</v>
          </cell>
          <cell r="F1001">
            <v>0</v>
          </cell>
          <cell r="G1001">
            <v>0</v>
          </cell>
          <cell r="H1001">
            <v>0</v>
          </cell>
          <cell r="J1001">
            <v>326</v>
          </cell>
          <cell r="K1001">
            <v>0</v>
          </cell>
          <cell r="L1001">
            <v>0</v>
          </cell>
          <cell r="M1001">
            <v>0</v>
          </cell>
          <cell r="O1001">
            <v>302</v>
          </cell>
          <cell r="P1001">
            <v>0</v>
          </cell>
          <cell r="R1001">
            <v>664</v>
          </cell>
          <cell r="S1001">
            <v>68</v>
          </cell>
          <cell r="U1001">
            <v>1722</v>
          </cell>
          <cell r="V1001">
            <v>68</v>
          </cell>
        </row>
        <row r="1002">
          <cell r="D1002" t="str">
            <v>La Mesa 2014</v>
          </cell>
          <cell r="E1002">
            <v>430</v>
          </cell>
          <cell r="F1002">
            <v>0</v>
          </cell>
          <cell r="G1002">
            <v>0</v>
          </cell>
          <cell r="H1002">
            <v>0</v>
          </cell>
          <cell r="J1002">
            <v>326</v>
          </cell>
          <cell r="K1002">
            <v>1</v>
          </cell>
          <cell r="L1002">
            <v>1</v>
          </cell>
          <cell r="M1002">
            <v>0</v>
          </cell>
          <cell r="O1002">
            <v>302</v>
          </cell>
          <cell r="P1002">
            <v>0</v>
          </cell>
          <cell r="R1002">
            <v>664</v>
          </cell>
          <cell r="S1002">
            <v>310</v>
          </cell>
          <cell r="U1002">
            <v>1722</v>
          </cell>
          <cell r="V1002">
            <v>311</v>
          </cell>
        </row>
        <row r="1003">
          <cell r="D1003" t="str">
            <v>La Mesa 2015</v>
          </cell>
          <cell r="E1003">
            <v>430</v>
          </cell>
          <cell r="F1003">
            <v>0</v>
          </cell>
          <cell r="G1003">
            <v>0</v>
          </cell>
          <cell r="H1003">
            <v>0</v>
          </cell>
          <cell r="J1003">
            <v>326</v>
          </cell>
          <cell r="K1003">
            <v>1</v>
          </cell>
          <cell r="L1003">
            <v>1</v>
          </cell>
          <cell r="M1003">
            <v>0</v>
          </cell>
          <cell r="O1003">
            <v>302</v>
          </cell>
          <cell r="P1003">
            <v>0</v>
          </cell>
          <cell r="R1003">
            <v>664</v>
          </cell>
          <cell r="S1003">
            <v>28</v>
          </cell>
          <cell r="U1003">
            <v>1722</v>
          </cell>
          <cell r="V1003">
            <v>29</v>
          </cell>
        </row>
        <row r="1004">
          <cell r="D1004" t="str">
            <v>La Mesa 2016</v>
          </cell>
          <cell r="E1004">
            <v>430</v>
          </cell>
          <cell r="F1004">
            <v>0</v>
          </cell>
          <cell r="G1004">
            <v>0</v>
          </cell>
          <cell r="H1004">
            <v>0</v>
          </cell>
          <cell r="J1004">
            <v>326</v>
          </cell>
          <cell r="K1004">
            <v>0</v>
          </cell>
          <cell r="L1004">
            <v>0</v>
          </cell>
          <cell r="M1004">
            <v>0</v>
          </cell>
          <cell r="O1004">
            <v>302</v>
          </cell>
          <cell r="P1004">
            <v>0</v>
          </cell>
          <cell r="R1004">
            <v>664</v>
          </cell>
          <cell r="S1004">
            <v>106</v>
          </cell>
          <cell r="U1004">
            <v>1722</v>
          </cell>
          <cell r="V1004">
            <v>106</v>
          </cell>
        </row>
        <row r="1005">
          <cell r="D1005" t="str">
            <v>La Mesa 2017</v>
          </cell>
          <cell r="E1005">
            <v>430</v>
          </cell>
          <cell r="F1005">
            <v>0</v>
          </cell>
          <cell r="G1005">
            <v>0</v>
          </cell>
          <cell r="H1005">
            <v>0</v>
          </cell>
          <cell r="J1005">
            <v>326</v>
          </cell>
          <cell r="K1005">
            <v>7</v>
          </cell>
          <cell r="L1005">
            <v>0</v>
          </cell>
          <cell r="M1005">
            <v>7</v>
          </cell>
          <cell r="O1005">
            <v>302</v>
          </cell>
          <cell r="P1005">
            <v>0</v>
          </cell>
          <cell r="R1005">
            <v>664</v>
          </cell>
          <cell r="S1005">
            <v>24</v>
          </cell>
          <cell r="U1005">
            <v>1722</v>
          </cell>
          <cell r="V1005">
            <v>31</v>
          </cell>
        </row>
        <row r="1006">
          <cell r="D1006" t="str">
            <v>La Mirada 2013</v>
          </cell>
        </row>
        <row r="1007">
          <cell r="D1007" t="str">
            <v>La Mirada 2014</v>
          </cell>
        </row>
        <row r="1008">
          <cell r="D1008" t="str">
            <v>La Mirada 2015</v>
          </cell>
        </row>
        <row r="1009">
          <cell r="D1009" t="str">
            <v>La Mirada 2016</v>
          </cell>
        </row>
        <row r="1010">
          <cell r="D1010" t="str">
            <v>La Mirada 2017</v>
          </cell>
          <cell r="E1010">
            <v>62</v>
          </cell>
          <cell r="F1010">
            <v>0</v>
          </cell>
          <cell r="G1010">
            <v>0</v>
          </cell>
          <cell r="H1010">
            <v>0</v>
          </cell>
          <cell r="J1010">
            <v>37</v>
          </cell>
          <cell r="K1010">
            <v>0</v>
          </cell>
          <cell r="L1010">
            <v>0</v>
          </cell>
          <cell r="M1010">
            <v>0</v>
          </cell>
          <cell r="O1010">
            <v>40</v>
          </cell>
          <cell r="P1010">
            <v>1</v>
          </cell>
          <cell r="R1010">
            <v>96</v>
          </cell>
          <cell r="S1010">
            <v>31</v>
          </cell>
          <cell r="U1010">
            <v>235</v>
          </cell>
          <cell r="V1010">
            <v>32</v>
          </cell>
        </row>
        <row r="1011">
          <cell r="D1011" t="str">
            <v>La Palma 2013</v>
          </cell>
        </row>
        <row r="1012">
          <cell r="D1012" t="str">
            <v>La Palma 2014</v>
          </cell>
          <cell r="E1012">
            <v>2</v>
          </cell>
          <cell r="F1012">
            <v>0</v>
          </cell>
          <cell r="G1012">
            <v>0</v>
          </cell>
          <cell r="H1012">
            <v>0</v>
          </cell>
          <cell r="J1012">
            <v>2</v>
          </cell>
          <cell r="K1012">
            <v>0</v>
          </cell>
          <cell r="L1012">
            <v>0</v>
          </cell>
          <cell r="M1012">
            <v>0</v>
          </cell>
          <cell r="O1012">
            <v>2</v>
          </cell>
          <cell r="P1012">
            <v>0</v>
          </cell>
          <cell r="R1012">
            <v>3</v>
          </cell>
          <cell r="S1012">
            <v>0</v>
          </cell>
          <cell r="U1012">
            <v>9</v>
          </cell>
          <cell r="V1012">
            <v>0</v>
          </cell>
        </row>
        <row r="1013">
          <cell r="D1013" t="str">
            <v>La Palma 2015</v>
          </cell>
          <cell r="E1013">
            <v>2</v>
          </cell>
          <cell r="F1013">
            <v>0</v>
          </cell>
          <cell r="G1013">
            <v>0</v>
          </cell>
          <cell r="H1013">
            <v>0</v>
          </cell>
          <cell r="J1013">
            <v>2</v>
          </cell>
          <cell r="K1013">
            <v>0</v>
          </cell>
          <cell r="L1013">
            <v>0</v>
          </cell>
          <cell r="M1013">
            <v>0</v>
          </cell>
          <cell r="O1013">
            <v>2</v>
          </cell>
          <cell r="P1013">
            <v>0</v>
          </cell>
          <cell r="R1013">
            <v>3</v>
          </cell>
          <cell r="S1013">
            <v>0</v>
          </cell>
          <cell r="U1013">
            <v>9</v>
          </cell>
          <cell r="V1013">
            <v>0</v>
          </cell>
        </row>
        <row r="1014">
          <cell r="D1014" t="str">
            <v>La Palma 2016</v>
          </cell>
          <cell r="E1014">
            <v>2</v>
          </cell>
          <cell r="F1014">
            <v>0</v>
          </cell>
          <cell r="G1014">
            <v>0</v>
          </cell>
          <cell r="H1014">
            <v>0</v>
          </cell>
          <cell r="J1014">
            <v>2</v>
          </cell>
          <cell r="K1014">
            <v>0</v>
          </cell>
          <cell r="L1014">
            <v>0</v>
          </cell>
          <cell r="M1014">
            <v>0</v>
          </cell>
          <cell r="O1014">
            <v>2</v>
          </cell>
          <cell r="P1014">
            <v>0</v>
          </cell>
          <cell r="R1014">
            <v>3</v>
          </cell>
          <cell r="S1014">
            <v>0</v>
          </cell>
          <cell r="U1014">
            <v>9</v>
          </cell>
          <cell r="V1014">
            <v>0</v>
          </cell>
        </row>
        <row r="1015">
          <cell r="D1015" t="str">
            <v>La Palma 2017</v>
          </cell>
          <cell r="E1015">
            <v>2</v>
          </cell>
          <cell r="F1015">
            <v>0</v>
          </cell>
          <cell r="G1015">
            <v>0</v>
          </cell>
          <cell r="H1015">
            <v>0</v>
          </cell>
          <cell r="J1015">
            <v>2</v>
          </cell>
          <cell r="K1015">
            <v>0</v>
          </cell>
          <cell r="L1015">
            <v>0</v>
          </cell>
          <cell r="M1015">
            <v>0</v>
          </cell>
          <cell r="O1015">
            <v>2</v>
          </cell>
          <cell r="P1015">
            <v>0</v>
          </cell>
          <cell r="R1015">
            <v>3</v>
          </cell>
          <cell r="S1015">
            <v>10</v>
          </cell>
          <cell r="U1015">
            <v>9</v>
          </cell>
          <cell r="V1015">
            <v>10</v>
          </cell>
        </row>
        <row r="1016">
          <cell r="D1016" t="str">
            <v>La Puente 2013</v>
          </cell>
        </row>
        <row r="1017">
          <cell r="D1017" t="str">
            <v>La Puente 2014</v>
          </cell>
          <cell r="E1017">
            <v>0</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row>
        <row r="1018">
          <cell r="D1018" t="str">
            <v>La Puente 2015</v>
          </cell>
        </row>
        <row r="1019">
          <cell r="D1019" t="str">
            <v>La Puente 2016</v>
          </cell>
        </row>
        <row r="1020">
          <cell r="D1020" t="str">
            <v>La Puente 2017</v>
          </cell>
        </row>
        <row r="1021">
          <cell r="D1021" t="str">
            <v>La Quinta 2013</v>
          </cell>
        </row>
        <row r="1022">
          <cell r="D1022" t="str">
            <v>La Quinta 2014</v>
          </cell>
        </row>
        <row r="1023">
          <cell r="D1023" t="str">
            <v>La Quinta 2015</v>
          </cell>
        </row>
        <row r="1024">
          <cell r="D1024" t="str">
            <v>La Quinta 2016</v>
          </cell>
        </row>
        <row r="1025">
          <cell r="D1025" t="str">
            <v>La Quinta 2017</v>
          </cell>
          <cell r="E1025">
            <v>91</v>
          </cell>
          <cell r="F1025">
            <v>0</v>
          </cell>
          <cell r="G1025">
            <v>0</v>
          </cell>
          <cell r="H1025">
            <v>0</v>
          </cell>
          <cell r="J1025">
            <v>61</v>
          </cell>
          <cell r="K1025">
            <v>0</v>
          </cell>
          <cell r="L1025">
            <v>0</v>
          </cell>
          <cell r="M1025">
            <v>0</v>
          </cell>
          <cell r="O1025">
            <v>66</v>
          </cell>
          <cell r="P1025">
            <v>0</v>
          </cell>
          <cell r="R1025">
            <v>146</v>
          </cell>
          <cell r="S1025">
            <v>102</v>
          </cell>
          <cell r="U1025">
            <v>364</v>
          </cell>
          <cell r="V1025">
            <v>102</v>
          </cell>
        </row>
        <row r="1026">
          <cell r="D1026" t="str">
            <v>La Verne 2013</v>
          </cell>
        </row>
        <row r="1027">
          <cell r="D1027" t="str">
            <v>La Verne 2014</v>
          </cell>
        </row>
        <row r="1028">
          <cell r="D1028" t="str">
            <v>La Verne 2015</v>
          </cell>
        </row>
        <row r="1029">
          <cell r="D1029" t="str">
            <v>La Verne 2016</v>
          </cell>
        </row>
        <row r="1030">
          <cell r="D1030" t="str">
            <v>La Verne 2017</v>
          </cell>
          <cell r="E1030">
            <v>147</v>
          </cell>
          <cell r="F1030">
            <v>1</v>
          </cell>
          <cell r="G1030">
            <v>1</v>
          </cell>
          <cell r="H1030">
            <v>0</v>
          </cell>
          <cell r="J1030">
            <v>88</v>
          </cell>
          <cell r="K1030">
            <v>0</v>
          </cell>
          <cell r="L1030">
            <v>0</v>
          </cell>
          <cell r="M1030">
            <v>0</v>
          </cell>
          <cell r="O1030">
            <v>94</v>
          </cell>
          <cell r="P1030">
            <v>0</v>
          </cell>
          <cell r="R1030">
            <v>233</v>
          </cell>
          <cell r="S1030">
            <v>20</v>
          </cell>
          <cell r="U1030">
            <v>562</v>
          </cell>
          <cell r="V1030">
            <v>21</v>
          </cell>
        </row>
        <row r="1031">
          <cell r="D1031" t="str">
            <v>Lafayette 2014</v>
          </cell>
          <cell r="E1031">
            <v>138</v>
          </cell>
          <cell r="F1031">
            <v>0</v>
          </cell>
          <cell r="G1031">
            <v>0</v>
          </cell>
          <cell r="H1031">
            <v>0</v>
          </cell>
          <cell r="J1031">
            <v>78</v>
          </cell>
          <cell r="K1031">
            <v>0</v>
          </cell>
          <cell r="L1031">
            <v>0</v>
          </cell>
          <cell r="M1031">
            <v>0</v>
          </cell>
          <cell r="O1031">
            <v>85</v>
          </cell>
          <cell r="P1031">
            <v>21</v>
          </cell>
          <cell r="R1031">
            <v>99</v>
          </cell>
          <cell r="S1031">
            <v>247</v>
          </cell>
          <cell r="U1031">
            <v>400</v>
          </cell>
          <cell r="V1031">
            <v>268</v>
          </cell>
        </row>
        <row r="1032">
          <cell r="D1032" t="str">
            <v>Lafayette 2015</v>
          </cell>
          <cell r="E1032">
            <v>138</v>
          </cell>
          <cell r="F1032">
            <v>0</v>
          </cell>
          <cell r="G1032">
            <v>0</v>
          </cell>
          <cell r="H1032">
            <v>0</v>
          </cell>
          <cell r="J1032">
            <v>78</v>
          </cell>
          <cell r="K1032">
            <v>0</v>
          </cell>
          <cell r="L1032">
            <v>0</v>
          </cell>
          <cell r="M1032">
            <v>0</v>
          </cell>
          <cell r="O1032">
            <v>85</v>
          </cell>
          <cell r="P1032">
            <v>3</v>
          </cell>
          <cell r="R1032">
            <v>99</v>
          </cell>
          <cell r="S1032">
            <v>13</v>
          </cell>
          <cell r="U1032">
            <v>400</v>
          </cell>
          <cell r="V1032">
            <v>16</v>
          </cell>
        </row>
        <row r="1033">
          <cell r="D1033" t="str">
            <v>Lafayette 2016</v>
          </cell>
          <cell r="E1033">
            <v>138</v>
          </cell>
          <cell r="F1033">
            <v>2</v>
          </cell>
          <cell r="G1033">
            <v>2</v>
          </cell>
          <cell r="H1033">
            <v>0</v>
          </cell>
          <cell r="J1033">
            <v>78</v>
          </cell>
          <cell r="K1033">
            <v>2</v>
          </cell>
          <cell r="L1033">
            <v>2</v>
          </cell>
          <cell r="M1033">
            <v>0</v>
          </cell>
          <cell r="O1033">
            <v>85</v>
          </cell>
          <cell r="P1033">
            <v>10</v>
          </cell>
          <cell r="R1033">
            <v>99</v>
          </cell>
          <cell r="S1033">
            <v>62</v>
          </cell>
          <cell r="U1033">
            <v>400</v>
          </cell>
          <cell r="V1033">
            <v>76</v>
          </cell>
        </row>
        <row r="1034">
          <cell r="D1034" t="str">
            <v>Lafayette 2017</v>
          </cell>
          <cell r="E1034">
            <v>138</v>
          </cell>
          <cell r="F1034">
            <v>0</v>
          </cell>
          <cell r="G1034">
            <v>0</v>
          </cell>
          <cell r="H1034">
            <v>0</v>
          </cell>
          <cell r="J1034">
            <v>78</v>
          </cell>
          <cell r="K1034">
            <v>1</v>
          </cell>
          <cell r="L1034">
            <v>1</v>
          </cell>
          <cell r="M1034">
            <v>0</v>
          </cell>
          <cell r="O1034">
            <v>85</v>
          </cell>
          <cell r="P1034">
            <v>9</v>
          </cell>
          <cell r="R1034">
            <v>99</v>
          </cell>
          <cell r="S1034">
            <v>25</v>
          </cell>
          <cell r="U1034">
            <v>400</v>
          </cell>
          <cell r="V1034">
            <v>35</v>
          </cell>
        </row>
        <row r="1035">
          <cell r="D1035" t="str">
            <v>Laguna Beach 2013</v>
          </cell>
        </row>
        <row r="1036">
          <cell r="D1036" t="str">
            <v>Laguna Beach 2014</v>
          </cell>
          <cell r="E1036">
            <v>1</v>
          </cell>
          <cell r="F1036">
            <v>0</v>
          </cell>
          <cell r="G1036">
            <v>0</v>
          </cell>
          <cell r="H1036">
            <v>0</v>
          </cell>
          <cell r="J1036">
            <v>1</v>
          </cell>
          <cell r="K1036">
            <v>0</v>
          </cell>
          <cell r="L1036">
            <v>0</v>
          </cell>
          <cell r="M1036">
            <v>0</v>
          </cell>
          <cell r="O1036">
            <v>0</v>
          </cell>
          <cell r="P1036">
            <v>0</v>
          </cell>
          <cell r="R1036">
            <v>0</v>
          </cell>
          <cell r="S1036">
            <v>15</v>
          </cell>
          <cell r="U1036">
            <v>2</v>
          </cell>
          <cell r="V1036">
            <v>15</v>
          </cell>
        </row>
        <row r="1037">
          <cell r="D1037" t="str">
            <v>Laguna Beach 2015</v>
          </cell>
          <cell r="E1037">
            <v>1</v>
          </cell>
          <cell r="F1037">
            <v>0</v>
          </cell>
          <cell r="G1037">
            <v>0</v>
          </cell>
          <cell r="H1037">
            <v>0</v>
          </cell>
          <cell r="J1037">
            <v>1</v>
          </cell>
          <cell r="K1037">
            <v>0</v>
          </cell>
          <cell r="L1037">
            <v>0</v>
          </cell>
          <cell r="M1037">
            <v>0</v>
          </cell>
          <cell r="O1037">
            <v>0</v>
          </cell>
          <cell r="P1037">
            <v>0</v>
          </cell>
          <cell r="R1037">
            <v>0</v>
          </cell>
          <cell r="S1037">
            <v>15</v>
          </cell>
          <cell r="U1037">
            <v>2</v>
          </cell>
          <cell r="V1037">
            <v>15</v>
          </cell>
        </row>
        <row r="1038">
          <cell r="D1038" t="str">
            <v>Laguna Beach 2016</v>
          </cell>
          <cell r="E1038">
            <v>1</v>
          </cell>
          <cell r="F1038">
            <v>0</v>
          </cell>
          <cell r="G1038">
            <v>0</v>
          </cell>
          <cell r="H1038">
            <v>0</v>
          </cell>
          <cell r="J1038">
            <v>1</v>
          </cell>
          <cell r="K1038">
            <v>0</v>
          </cell>
          <cell r="L1038">
            <v>0</v>
          </cell>
          <cell r="M1038">
            <v>0</v>
          </cell>
          <cell r="O1038">
            <v>0</v>
          </cell>
          <cell r="P1038">
            <v>4</v>
          </cell>
          <cell r="R1038">
            <v>0</v>
          </cell>
          <cell r="S1038">
            <v>8</v>
          </cell>
          <cell r="U1038">
            <v>2</v>
          </cell>
          <cell r="V1038">
            <v>12</v>
          </cell>
        </row>
        <row r="1039">
          <cell r="D1039" t="str">
            <v>Laguna Beach 2017</v>
          </cell>
          <cell r="E1039">
            <v>1</v>
          </cell>
          <cell r="F1039">
            <v>0</v>
          </cell>
          <cell r="G1039">
            <v>0</v>
          </cell>
          <cell r="H1039">
            <v>0</v>
          </cell>
          <cell r="J1039">
            <v>1</v>
          </cell>
          <cell r="K1039">
            <v>1</v>
          </cell>
          <cell r="L1039">
            <v>1</v>
          </cell>
          <cell r="M1039">
            <v>0</v>
          </cell>
          <cell r="O1039">
            <v>0</v>
          </cell>
          <cell r="P1039">
            <v>3</v>
          </cell>
          <cell r="R1039">
            <v>0</v>
          </cell>
          <cell r="S1039">
            <v>19</v>
          </cell>
          <cell r="U1039">
            <v>2</v>
          </cell>
          <cell r="V1039">
            <v>23</v>
          </cell>
        </row>
        <row r="1040">
          <cell r="D1040" t="str">
            <v>Laguna Hills 2013</v>
          </cell>
        </row>
        <row r="1041">
          <cell r="D1041" t="str">
            <v>Laguna Hills 2014</v>
          </cell>
          <cell r="E1041">
            <v>1</v>
          </cell>
          <cell r="F1041">
            <v>0</v>
          </cell>
          <cell r="G1041">
            <v>0</v>
          </cell>
          <cell r="H1041">
            <v>0</v>
          </cell>
          <cell r="J1041">
            <v>1</v>
          </cell>
          <cell r="K1041">
            <v>0</v>
          </cell>
          <cell r="L1041">
            <v>0</v>
          </cell>
          <cell r="M1041">
            <v>0</v>
          </cell>
          <cell r="O1041">
            <v>0</v>
          </cell>
          <cell r="P1041">
            <v>0</v>
          </cell>
          <cell r="R1041">
            <v>0</v>
          </cell>
          <cell r="S1041">
            <v>0</v>
          </cell>
          <cell r="U1041">
            <v>2</v>
          </cell>
          <cell r="V1041">
            <v>0</v>
          </cell>
        </row>
        <row r="1042">
          <cell r="D1042" t="str">
            <v>Laguna Hills 2015</v>
          </cell>
          <cell r="E1042">
            <v>1</v>
          </cell>
          <cell r="F1042">
            <v>0</v>
          </cell>
          <cell r="G1042">
            <v>0</v>
          </cell>
          <cell r="H1042">
            <v>0</v>
          </cell>
          <cell r="J1042">
            <v>1</v>
          </cell>
          <cell r="K1042">
            <v>0</v>
          </cell>
          <cell r="L1042">
            <v>0</v>
          </cell>
          <cell r="M1042">
            <v>0</v>
          </cell>
          <cell r="O1042">
            <v>0</v>
          </cell>
          <cell r="P1042">
            <v>0</v>
          </cell>
          <cell r="R1042">
            <v>0</v>
          </cell>
          <cell r="S1042">
            <v>0</v>
          </cell>
          <cell r="U1042">
            <v>2</v>
          </cell>
          <cell r="V1042">
            <v>0</v>
          </cell>
        </row>
        <row r="1043">
          <cell r="D1043" t="str">
            <v>Laguna Hills 2016</v>
          </cell>
          <cell r="E1043">
            <v>1</v>
          </cell>
          <cell r="F1043">
            <v>0</v>
          </cell>
          <cell r="G1043">
            <v>0</v>
          </cell>
          <cell r="H1043">
            <v>0</v>
          </cell>
          <cell r="J1043">
            <v>1</v>
          </cell>
          <cell r="K1043">
            <v>0</v>
          </cell>
          <cell r="L1043">
            <v>0</v>
          </cell>
          <cell r="M1043">
            <v>0</v>
          </cell>
          <cell r="O1043">
            <v>0</v>
          </cell>
          <cell r="P1043">
            <v>291</v>
          </cell>
          <cell r="R1043">
            <v>0</v>
          </cell>
          <cell r="S1043">
            <v>1</v>
          </cell>
          <cell r="U1043">
            <v>2</v>
          </cell>
          <cell r="V1043">
            <v>292</v>
          </cell>
        </row>
        <row r="1044">
          <cell r="D1044" t="str">
            <v>Laguna Hills 2017</v>
          </cell>
          <cell r="E1044">
            <v>1</v>
          </cell>
          <cell r="F1044">
            <v>0</v>
          </cell>
          <cell r="G1044">
            <v>0</v>
          </cell>
          <cell r="H1044">
            <v>0</v>
          </cell>
          <cell r="J1044">
            <v>1</v>
          </cell>
          <cell r="K1044">
            <v>0</v>
          </cell>
          <cell r="L1044">
            <v>0</v>
          </cell>
          <cell r="M1044">
            <v>0</v>
          </cell>
          <cell r="O1044">
            <v>0</v>
          </cell>
          <cell r="P1044">
            <v>1</v>
          </cell>
          <cell r="R1044">
            <v>0</v>
          </cell>
          <cell r="S1044">
            <v>1</v>
          </cell>
          <cell r="U1044">
            <v>2</v>
          </cell>
          <cell r="V1044">
            <v>2</v>
          </cell>
        </row>
        <row r="1045">
          <cell r="D1045" t="str">
            <v>Laguna Niguel 2013</v>
          </cell>
        </row>
        <row r="1046">
          <cell r="D1046" t="str">
            <v>Laguna Niguel 2014</v>
          </cell>
          <cell r="E1046">
            <v>43</v>
          </cell>
          <cell r="F1046">
            <v>14</v>
          </cell>
          <cell r="G1046">
            <v>14</v>
          </cell>
          <cell r="H1046">
            <v>0</v>
          </cell>
          <cell r="J1046">
            <v>30</v>
          </cell>
          <cell r="K1046">
            <v>14</v>
          </cell>
          <cell r="L1046">
            <v>14</v>
          </cell>
          <cell r="M1046">
            <v>0</v>
          </cell>
          <cell r="O1046">
            <v>34</v>
          </cell>
          <cell r="P1046">
            <v>0</v>
          </cell>
          <cell r="R1046">
            <v>75</v>
          </cell>
          <cell r="S1046">
            <v>427</v>
          </cell>
          <cell r="U1046">
            <v>182</v>
          </cell>
          <cell r="V1046">
            <v>455</v>
          </cell>
        </row>
        <row r="1047">
          <cell r="D1047" t="str">
            <v>Laguna Niguel 2015</v>
          </cell>
          <cell r="E1047">
            <v>43</v>
          </cell>
          <cell r="F1047">
            <v>0</v>
          </cell>
          <cell r="G1047">
            <v>0</v>
          </cell>
          <cell r="H1047">
            <v>0</v>
          </cell>
          <cell r="J1047">
            <v>30</v>
          </cell>
          <cell r="K1047">
            <v>0</v>
          </cell>
          <cell r="L1047">
            <v>0</v>
          </cell>
          <cell r="M1047">
            <v>0</v>
          </cell>
          <cell r="O1047">
            <v>34</v>
          </cell>
          <cell r="P1047">
            <v>2</v>
          </cell>
          <cell r="R1047">
            <v>75</v>
          </cell>
          <cell r="S1047">
            <v>4</v>
          </cell>
          <cell r="U1047">
            <v>182</v>
          </cell>
          <cell r="V1047">
            <v>6</v>
          </cell>
        </row>
        <row r="1048">
          <cell r="D1048" t="str">
            <v>Laguna Niguel 2016</v>
          </cell>
          <cell r="E1048">
            <v>43</v>
          </cell>
          <cell r="F1048">
            <v>18</v>
          </cell>
          <cell r="G1048">
            <v>18</v>
          </cell>
          <cell r="H1048">
            <v>0</v>
          </cell>
          <cell r="J1048">
            <v>30</v>
          </cell>
          <cell r="K1048">
            <v>0</v>
          </cell>
          <cell r="L1048">
            <v>0</v>
          </cell>
          <cell r="M1048">
            <v>0</v>
          </cell>
          <cell r="O1048">
            <v>34</v>
          </cell>
          <cell r="P1048">
            <v>0</v>
          </cell>
          <cell r="R1048">
            <v>75</v>
          </cell>
          <cell r="S1048">
            <v>508</v>
          </cell>
          <cell r="U1048">
            <v>182</v>
          </cell>
          <cell r="V1048">
            <v>526</v>
          </cell>
        </row>
        <row r="1049">
          <cell r="D1049" t="str">
            <v>Laguna Niguel 2017</v>
          </cell>
          <cell r="E1049">
            <v>43</v>
          </cell>
          <cell r="F1049">
            <v>0</v>
          </cell>
          <cell r="G1049">
            <v>0</v>
          </cell>
          <cell r="H1049">
            <v>0</v>
          </cell>
          <cell r="J1049">
            <v>30</v>
          </cell>
          <cell r="K1049">
            <v>24</v>
          </cell>
          <cell r="L1049">
            <v>24</v>
          </cell>
          <cell r="M1049">
            <v>0</v>
          </cell>
          <cell r="O1049">
            <v>34</v>
          </cell>
          <cell r="P1049">
            <v>0</v>
          </cell>
          <cell r="R1049">
            <v>75</v>
          </cell>
          <cell r="S1049">
            <v>211</v>
          </cell>
          <cell r="U1049">
            <v>182</v>
          </cell>
          <cell r="V1049">
            <v>235</v>
          </cell>
        </row>
        <row r="1050">
          <cell r="D1050" t="str">
            <v>Laguna Woods 2013</v>
          </cell>
        </row>
        <row r="1051">
          <cell r="D1051" t="str">
            <v>Laguna Woods 2014</v>
          </cell>
          <cell r="E1051">
            <v>1</v>
          </cell>
          <cell r="F1051">
            <v>0</v>
          </cell>
          <cell r="G1051">
            <v>0</v>
          </cell>
          <cell r="H1051">
            <v>0</v>
          </cell>
          <cell r="J1051">
            <v>1</v>
          </cell>
          <cell r="K1051">
            <v>0</v>
          </cell>
          <cell r="L1051">
            <v>0</v>
          </cell>
          <cell r="M1051">
            <v>0</v>
          </cell>
          <cell r="O1051">
            <v>0</v>
          </cell>
          <cell r="P1051">
            <v>0</v>
          </cell>
          <cell r="R1051">
            <v>0</v>
          </cell>
          <cell r="S1051">
            <v>0</v>
          </cell>
          <cell r="U1051">
            <v>2</v>
          </cell>
          <cell r="V1051">
            <v>0</v>
          </cell>
        </row>
        <row r="1052">
          <cell r="D1052" t="str">
            <v>Laguna Woods 2015</v>
          </cell>
          <cell r="E1052">
            <v>1</v>
          </cell>
          <cell r="F1052">
            <v>0</v>
          </cell>
          <cell r="G1052">
            <v>0</v>
          </cell>
          <cell r="H1052">
            <v>0</v>
          </cell>
          <cell r="J1052">
            <v>1</v>
          </cell>
          <cell r="K1052">
            <v>0</v>
          </cell>
          <cell r="L1052">
            <v>0</v>
          </cell>
          <cell r="M1052">
            <v>0</v>
          </cell>
          <cell r="O1052">
            <v>0</v>
          </cell>
          <cell r="P1052">
            <v>0</v>
          </cell>
          <cell r="R1052">
            <v>0</v>
          </cell>
          <cell r="S1052">
            <v>0</v>
          </cell>
          <cell r="U1052">
            <v>2</v>
          </cell>
          <cell r="V1052">
            <v>0</v>
          </cell>
        </row>
        <row r="1053">
          <cell r="D1053" t="str">
            <v>Laguna Woods 2016</v>
          </cell>
          <cell r="E1053">
            <v>1</v>
          </cell>
          <cell r="F1053">
            <v>0</v>
          </cell>
          <cell r="G1053">
            <v>0</v>
          </cell>
          <cell r="H1053">
            <v>0</v>
          </cell>
          <cell r="J1053">
            <v>1</v>
          </cell>
          <cell r="K1053">
            <v>0</v>
          </cell>
          <cell r="L1053">
            <v>0</v>
          </cell>
          <cell r="M1053">
            <v>0</v>
          </cell>
          <cell r="O1053">
            <v>0</v>
          </cell>
          <cell r="P1053">
            <v>0</v>
          </cell>
          <cell r="R1053">
            <v>0</v>
          </cell>
          <cell r="S1053">
            <v>0</v>
          </cell>
          <cell r="U1053">
            <v>2</v>
          </cell>
          <cell r="V1053">
            <v>0</v>
          </cell>
        </row>
        <row r="1054">
          <cell r="D1054" t="str">
            <v>Laguna Woods 2017</v>
          </cell>
          <cell r="E1054">
            <v>1</v>
          </cell>
          <cell r="F1054">
            <v>0</v>
          </cell>
          <cell r="G1054">
            <v>0</v>
          </cell>
          <cell r="H1054">
            <v>0</v>
          </cell>
          <cell r="J1054">
            <v>1</v>
          </cell>
          <cell r="K1054">
            <v>0</v>
          </cell>
          <cell r="L1054">
            <v>0</v>
          </cell>
          <cell r="M1054">
            <v>0</v>
          </cell>
          <cell r="O1054">
            <v>0</v>
          </cell>
          <cell r="P1054">
            <v>0</v>
          </cell>
          <cell r="R1054">
            <v>0</v>
          </cell>
          <cell r="S1054">
            <v>0</v>
          </cell>
          <cell r="U1054">
            <v>2</v>
          </cell>
          <cell r="V1054">
            <v>0</v>
          </cell>
        </row>
        <row r="1055">
          <cell r="D1055" t="str">
            <v>Lake County - Unincorporated 2014</v>
          </cell>
          <cell r="E1055">
            <v>0</v>
          </cell>
          <cell r="F1055">
            <v>0</v>
          </cell>
          <cell r="G1055">
            <v>0</v>
          </cell>
          <cell r="H1055">
            <v>0</v>
          </cell>
          <cell r="I1055">
            <v>0</v>
          </cell>
          <cell r="J1055">
            <v>0</v>
          </cell>
          <cell r="K1055">
            <v>0</v>
          </cell>
          <cell r="L1055">
            <v>0</v>
          </cell>
          <cell r="M1055">
            <v>0</v>
          </cell>
          <cell r="N1055">
            <v>0</v>
          </cell>
          <cell r="O1055">
            <v>0</v>
          </cell>
          <cell r="P1055">
            <v>0</v>
          </cell>
          <cell r="Q1055">
            <v>0</v>
          </cell>
          <cell r="R1055">
            <v>0</v>
          </cell>
          <cell r="S1055">
            <v>0</v>
          </cell>
          <cell r="T1055">
            <v>0</v>
          </cell>
          <cell r="U1055">
            <v>0</v>
          </cell>
          <cell r="V1055">
            <v>0</v>
          </cell>
        </row>
        <row r="1056">
          <cell r="D1056" t="str">
            <v>Lake County - Unincorporated 2015</v>
          </cell>
        </row>
        <row r="1057">
          <cell r="D1057" t="str">
            <v>Lake County - Unincorporated 2016</v>
          </cell>
        </row>
        <row r="1058">
          <cell r="D1058" t="str">
            <v>Lake County - Unincorporated 2017</v>
          </cell>
        </row>
        <row r="1059">
          <cell r="D1059" t="str">
            <v>Lake Elsinore 2013</v>
          </cell>
        </row>
        <row r="1060">
          <cell r="D1060" t="str">
            <v>Lake Elsinore 2014</v>
          </cell>
          <cell r="E1060">
            <v>978</v>
          </cell>
          <cell r="F1060">
            <v>0</v>
          </cell>
          <cell r="G1060">
            <v>0</v>
          </cell>
          <cell r="H1060">
            <v>0</v>
          </cell>
          <cell r="J1060">
            <v>639</v>
          </cell>
          <cell r="K1060">
            <v>0</v>
          </cell>
          <cell r="L1060">
            <v>0</v>
          </cell>
          <cell r="M1060">
            <v>0</v>
          </cell>
          <cell r="O1060">
            <v>829</v>
          </cell>
          <cell r="P1060">
            <v>0</v>
          </cell>
          <cell r="R1060">
            <v>1317</v>
          </cell>
          <cell r="S1060">
            <v>0</v>
          </cell>
          <cell r="U1060">
            <v>3763</v>
          </cell>
          <cell r="V1060">
            <v>0</v>
          </cell>
        </row>
        <row r="1061">
          <cell r="D1061" t="str">
            <v>Lake Elsinore 2015</v>
          </cell>
          <cell r="E1061">
            <v>978</v>
          </cell>
          <cell r="F1061">
            <v>0</v>
          </cell>
          <cell r="G1061">
            <v>0</v>
          </cell>
          <cell r="H1061">
            <v>0</v>
          </cell>
          <cell r="J1061">
            <v>639</v>
          </cell>
          <cell r="K1061">
            <v>0</v>
          </cell>
          <cell r="L1061">
            <v>0</v>
          </cell>
          <cell r="M1061">
            <v>0</v>
          </cell>
          <cell r="O1061">
            <v>829</v>
          </cell>
          <cell r="P1061">
            <v>341</v>
          </cell>
          <cell r="R1061">
            <v>1317</v>
          </cell>
          <cell r="S1061">
            <v>2</v>
          </cell>
          <cell r="U1061">
            <v>3763</v>
          </cell>
          <cell r="V1061">
            <v>343</v>
          </cell>
        </row>
        <row r="1062">
          <cell r="D1062" t="str">
            <v>Lake Elsinore 2016</v>
          </cell>
          <cell r="E1062">
            <v>978</v>
          </cell>
          <cell r="F1062">
            <v>0</v>
          </cell>
          <cell r="G1062">
            <v>0</v>
          </cell>
          <cell r="H1062">
            <v>0</v>
          </cell>
          <cell r="J1062">
            <v>639</v>
          </cell>
          <cell r="K1062">
            <v>0</v>
          </cell>
          <cell r="L1062">
            <v>0</v>
          </cell>
          <cell r="M1062">
            <v>0</v>
          </cell>
          <cell r="O1062">
            <v>829</v>
          </cell>
          <cell r="P1062">
            <v>203</v>
          </cell>
          <cell r="R1062">
            <v>1317</v>
          </cell>
          <cell r="S1062">
            <v>258</v>
          </cell>
          <cell r="U1062">
            <v>3763</v>
          </cell>
          <cell r="V1062">
            <v>461</v>
          </cell>
        </row>
        <row r="1063">
          <cell r="D1063" t="str">
            <v>Lake Elsinore 2017</v>
          </cell>
          <cell r="E1063">
            <v>978</v>
          </cell>
          <cell r="F1063">
            <v>2</v>
          </cell>
          <cell r="G1063">
            <v>0</v>
          </cell>
          <cell r="H1063">
            <v>2</v>
          </cell>
          <cell r="J1063">
            <v>639</v>
          </cell>
          <cell r="K1063">
            <v>0</v>
          </cell>
          <cell r="L1063">
            <v>0</v>
          </cell>
          <cell r="M1063">
            <v>0</v>
          </cell>
          <cell r="O1063">
            <v>829</v>
          </cell>
          <cell r="P1063">
            <v>129</v>
          </cell>
          <cell r="R1063">
            <v>1317</v>
          </cell>
          <cell r="S1063">
            <v>435</v>
          </cell>
          <cell r="U1063">
            <v>3763</v>
          </cell>
          <cell r="V1063">
            <v>566</v>
          </cell>
        </row>
        <row r="1064">
          <cell r="D1064" t="str">
            <v>Lake Forest 2013</v>
          </cell>
        </row>
        <row r="1065">
          <cell r="D1065" t="str">
            <v>Lake Forest 2014</v>
          </cell>
          <cell r="E1065">
            <v>647</v>
          </cell>
          <cell r="F1065">
            <v>0</v>
          </cell>
          <cell r="G1065">
            <v>0</v>
          </cell>
          <cell r="H1065">
            <v>0</v>
          </cell>
          <cell r="J1065">
            <v>450</v>
          </cell>
          <cell r="K1065">
            <v>0</v>
          </cell>
          <cell r="L1065">
            <v>0</v>
          </cell>
          <cell r="M1065">
            <v>0</v>
          </cell>
          <cell r="O1065">
            <v>497</v>
          </cell>
          <cell r="P1065">
            <v>145</v>
          </cell>
          <cell r="R1065">
            <v>1133</v>
          </cell>
          <cell r="S1065">
            <v>688</v>
          </cell>
          <cell r="U1065">
            <v>2727</v>
          </cell>
          <cell r="V1065">
            <v>833</v>
          </cell>
        </row>
        <row r="1066">
          <cell r="D1066" t="str">
            <v>Lake Forest 2015</v>
          </cell>
          <cell r="E1066">
            <v>647</v>
          </cell>
          <cell r="F1066">
            <v>0</v>
          </cell>
          <cell r="G1066">
            <v>0</v>
          </cell>
          <cell r="H1066">
            <v>0</v>
          </cell>
          <cell r="J1066">
            <v>450</v>
          </cell>
          <cell r="K1066">
            <v>0</v>
          </cell>
          <cell r="L1066">
            <v>0</v>
          </cell>
          <cell r="M1066">
            <v>0</v>
          </cell>
          <cell r="O1066">
            <v>497</v>
          </cell>
          <cell r="P1066">
            <v>48</v>
          </cell>
          <cell r="R1066">
            <v>1133</v>
          </cell>
          <cell r="S1066">
            <v>461</v>
          </cell>
          <cell r="U1066">
            <v>2727</v>
          </cell>
          <cell r="V1066">
            <v>509</v>
          </cell>
        </row>
        <row r="1067">
          <cell r="D1067" t="str">
            <v>Lake Forest 2016</v>
          </cell>
          <cell r="E1067">
            <v>647</v>
          </cell>
          <cell r="F1067">
            <v>0</v>
          </cell>
          <cell r="G1067">
            <v>0</v>
          </cell>
          <cell r="H1067">
            <v>0</v>
          </cell>
          <cell r="J1067">
            <v>450</v>
          </cell>
          <cell r="K1067">
            <v>0</v>
          </cell>
          <cell r="L1067">
            <v>0</v>
          </cell>
          <cell r="M1067">
            <v>0</v>
          </cell>
          <cell r="O1067">
            <v>497</v>
          </cell>
          <cell r="P1067">
            <v>8</v>
          </cell>
          <cell r="R1067">
            <v>1133</v>
          </cell>
          <cell r="S1067">
            <v>489</v>
          </cell>
          <cell r="U1067">
            <v>2727</v>
          </cell>
          <cell r="V1067">
            <v>497</v>
          </cell>
        </row>
        <row r="1068">
          <cell r="D1068" t="str">
            <v>Lake Forest 2017</v>
          </cell>
          <cell r="E1068">
            <v>647</v>
          </cell>
          <cell r="F1068">
            <v>0</v>
          </cell>
          <cell r="G1068">
            <v>0</v>
          </cell>
          <cell r="H1068">
            <v>0</v>
          </cell>
          <cell r="J1068">
            <v>450</v>
          </cell>
          <cell r="K1068">
            <v>0</v>
          </cell>
          <cell r="L1068">
            <v>0</v>
          </cell>
          <cell r="M1068">
            <v>0</v>
          </cell>
          <cell r="O1068">
            <v>497</v>
          </cell>
          <cell r="P1068">
            <v>0</v>
          </cell>
          <cell r="R1068">
            <v>1133</v>
          </cell>
          <cell r="S1068">
            <v>749</v>
          </cell>
          <cell r="U1068">
            <v>2727</v>
          </cell>
          <cell r="V1068">
            <v>749</v>
          </cell>
        </row>
        <row r="1069">
          <cell r="D1069" t="str">
            <v>Lakeport 2014</v>
          </cell>
        </row>
        <row r="1070">
          <cell r="D1070" t="str">
            <v>Lakeport 2015</v>
          </cell>
        </row>
        <row r="1071">
          <cell r="D1071" t="str">
            <v>Lakeport 2016</v>
          </cell>
        </row>
        <row r="1072">
          <cell r="D1072" t="str">
            <v>Lakeport 2017</v>
          </cell>
          <cell r="E1072">
            <v>38</v>
          </cell>
          <cell r="F1072">
            <v>0</v>
          </cell>
          <cell r="G1072">
            <v>0</v>
          </cell>
          <cell r="H1072">
            <v>0</v>
          </cell>
          <cell r="J1072">
            <v>24</v>
          </cell>
          <cell r="K1072">
            <v>0</v>
          </cell>
          <cell r="L1072">
            <v>0</v>
          </cell>
          <cell r="M1072">
            <v>0</v>
          </cell>
          <cell r="O1072">
            <v>27</v>
          </cell>
          <cell r="P1072">
            <v>0</v>
          </cell>
          <cell r="R1072">
            <v>64</v>
          </cell>
          <cell r="S1072">
            <v>4</v>
          </cell>
          <cell r="U1072">
            <v>153</v>
          </cell>
          <cell r="V1072">
            <v>4</v>
          </cell>
        </row>
        <row r="1073">
          <cell r="D1073" t="str">
            <v>Lakewood 2013</v>
          </cell>
        </row>
        <row r="1074">
          <cell r="D1074" t="str">
            <v>Lakewood 2014</v>
          </cell>
          <cell r="E1074">
            <v>107</v>
          </cell>
          <cell r="F1074">
            <v>0</v>
          </cell>
          <cell r="G1074">
            <v>0</v>
          </cell>
          <cell r="H1074">
            <v>0</v>
          </cell>
          <cell r="J1074">
            <v>63</v>
          </cell>
          <cell r="K1074">
            <v>0</v>
          </cell>
          <cell r="L1074">
            <v>0</v>
          </cell>
          <cell r="M1074">
            <v>0</v>
          </cell>
          <cell r="O1074">
            <v>67</v>
          </cell>
          <cell r="P1074">
            <v>0</v>
          </cell>
          <cell r="R1074">
            <v>166</v>
          </cell>
          <cell r="S1074">
            <v>0</v>
          </cell>
          <cell r="U1074">
            <v>403</v>
          </cell>
          <cell r="V1074">
            <v>0</v>
          </cell>
        </row>
        <row r="1075">
          <cell r="D1075" t="str">
            <v>Lakewood 2015</v>
          </cell>
          <cell r="E1075">
            <v>107</v>
          </cell>
          <cell r="F1075">
            <v>0</v>
          </cell>
          <cell r="G1075">
            <v>0</v>
          </cell>
          <cell r="H1075">
            <v>0</v>
          </cell>
          <cell r="J1075">
            <v>63</v>
          </cell>
          <cell r="K1075">
            <v>0</v>
          </cell>
          <cell r="L1075">
            <v>0</v>
          </cell>
          <cell r="M1075">
            <v>0</v>
          </cell>
          <cell r="O1075">
            <v>67</v>
          </cell>
          <cell r="P1075">
            <v>0</v>
          </cell>
          <cell r="R1075">
            <v>166</v>
          </cell>
          <cell r="S1075">
            <v>52</v>
          </cell>
          <cell r="U1075">
            <v>403</v>
          </cell>
          <cell r="V1075">
            <v>52</v>
          </cell>
        </row>
        <row r="1076">
          <cell r="D1076" t="str">
            <v>Lakewood 2016</v>
          </cell>
          <cell r="E1076">
            <v>107</v>
          </cell>
          <cell r="F1076">
            <v>0</v>
          </cell>
          <cell r="G1076">
            <v>0</v>
          </cell>
          <cell r="H1076">
            <v>0</v>
          </cell>
          <cell r="J1076">
            <v>63</v>
          </cell>
          <cell r="K1076">
            <v>0</v>
          </cell>
          <cell r="L1076">
            <v>0</v>
          </cell>
          <cell r="M1076">
            <v>0</v>
          </cell>
          <cell r="O1076">
            <v>67</v>
          </cell>
          <cell r="P1076">
            <v>0</v>
          </cell>
          <cell r="R1076">
            <v>166</v>
          </cell>
          <cell r="S1076">
            <v>20</v>
          </cell>
          <cell r="U1076">
            <v>403</v>
          </cell>
          <cell r="V1076">
            <v>20</v>
          </cell>
        </row>
        <row r="1077">
          <cell r="D1077" t="str">
            <v>Lakewood 2017</v>
          </cell>
          <cell r="E1077">
            <v>107</v>
          </cell>
          <cell r="F1077">
            <v>0</v>
          </cell>
          <cell r="G1077">
            <v>0</v>
          </cell>
          <cell r="H1077">
            <v>0</v>
          </cell>
          <cell r="J1077">
            <v>63</v>
          </cell>
          <cell r="K1077">
            <v>0</v>
          </cell>
          <cell r="L1077">
            <v>0</v>
          </cell>
          <cell r="M1077">
            <v>0</v>
          </cell>
          <cell r="O1077">
            <v>67</v>
          </cell>
          <cell r="P1077">
            <v>0</v>
          </cell>
          <cell r="R1077">
            <v>166</v>
          </cell>
          <cell r="S1077">
            <v>47</v>
          </cell>
          <cell r="U1077">
            <v>403</v>
          </cell>
          <cell r="V1077">
            <v>47</v>
          </cell>
        </row>
        <row r="1078">
          <cell r="D1078" t="str">
            <v>Lancaster 2013</v>
          </cell>
        </row>
        <row r="1079">
          <cell r="D1079" t="str">
            <v>Lancaster 2014</v>
          </cell>
          <cell r="E1079">
            <v>0</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row>
        <row r="1080">
          <cell r="D1080" t="str">
            <v>Lancaster 2015</v>
          </cell>
        </row>
        <row r="1081">
          <cell r="D1081" t="str">
            <v>Lancaster 2016</v>
          </cell>
        </row>
        <row r="1082">
          <cell r="D1082" t="str">
            <v>Lancaster 2017</v>
          </cell>
        </row>
        <row r="1083">
          <cell r="D1083" t="str">
            <v>Larkspur 2014</v>
          </cell>
          <cell r="E1083">
            <v>40</v>
          </cell>
          <cell r="F1083">
            <v>3</v>
          </cell>
          <cell r="G1083">
            <v>3</v>
          </cell>
          <cell r="H1083">
            <v>0</v>
          </cell>
          <cell r="J1083">
            <v>20</v>
          </cell>
          <cell r="K1083">
            <v>9</v>
          </cell>
          <cell r="L1083">
            <v>9</v>
          </cell>
          <cell r="M1083">
            <v>0</v>
          </cell>
          <cell r="O1083">
            <v>21</v>
          </cell>
          <cell r="P1083">
            <v>8</v>
          </cell>
          <cell r="R1083">
            <v>51</v>
          </cell>
          <cell r="S1083">
            <v>76</v>
          </cell>
          <cell r="U1083">
            <v>132</v>
          </cell>
          <cell r="V1083">
            <v>96</v>
          </cell>
        </row>
        <row r="1084">
          <cell r="D1084" t="str">
            <v>Larkspur 2015</v>
          </cell>
          <cell r="E1084">
            <v>40</v>
          </cell>
          <cell r="F1084">
            <v>0</v>
          </cell>
          <cell r="G1084">
            <v>0</v>
          </cell>
          <cell r="H1084">
            <v>0</v>
          </cell>
          <cell r="J1084">
            <v>20</v>
          </cell>
          <cell r="K1084">
            <v>0</v>
          </cell>
          <cell r="L1084">
            <v>0</v>
          </cell>
          <cell r="M1084">
            <v>0</v>
          </cell>
          <cell r="O1084">
            <v>21</v>
          </cell>
          <cell r="P1084">
            <v>0</v>
          </cell>
          <cell r="R1084">
            <v>51</v>
          </cell>
          <cell r="S1084">
            <v>7</v>
          </cell>
          <cell r="U1084">
            <v>132</v>
          </cell>
          <cell r="V1084">
            <v>7</v>
          </cell>
        </row>
        <row r="1085">
          <cell r="D1085" t="str">
            <v>Larkspur 2016</v>
          </cell>
          <cell r="E1085">
            <v>40</v>
          </cell>
          <cell r="F1085">
            <v>0</v>
          </cell>
          <cell r="G1085">
            <v>0</v>
          </cell>
          <cell r="H1085">
            <v>0</v>
          </cell>
          <cell r="J1085">
            <v>20</v>
          </cell>
          <cell r="K1085">
            <v>0</v>
          </cell>
          <cell r="L1085">
            <v>0</v>
          </cell>
          <cell r="M1085">
            <v>0</v>
          </cell>
          <cell r="O1085">
            <v>21</v>
          </cell>
          <cell r="P1085">
            <v>1</v>
          </cell>
          <cell r="R1085">
            <v>51</v>
          </cell>
          <cell r="S1085">
            <v>3</v>
          </cell>
          <cell r="U1085">
            <v>132</v>
          </cell>
          <cell r="V1085">
            <v>4</v>
          </cell>
        </row>
        <row r="1086">
          <cell r="D1086" t="str">
            <v>Larkspur 2017</v>
          </cell>
          <cell r="E1086">
            <v>40</v>
          </cell>
          <cell r="F1086">
            <v>0</v>
          </cell>
          <cell r="G1086">
            <v>0</v>
          </cell>
          <cell r="H1086">
            <v>0</v>
          </cell>
          <cell r="J1086">
            <v>20</v>
          </cell>
          <cell r="K1086">
            <v>1</v>
          </cell>
          <cell r="L1086">
            <v>0</v>
          </cell>
          <cell r="M1086">
            <v>1</v>
          </cell>
          <cell r="O1086">
            <v>21</v>
          </cell>
          <cell r="P1086">
            <v>0</v>
          </cell>
          <cell r="R1086">
            <v>51</v>
          </cell>
          <cell r="S1086">
            <v>0</v>
          </cell>
          <cell r="U1086">
            <v>132</v>
          </cell>
          <cell r="V1086">
            <v>1</v>
          </cell>
        </row>
        <row r="1087">
          <cell r="D1087" t="str">
            <v>Lassen County - Unincorporated 2014</v>
          </cell>
          <cell r="E1087">
            <v>0</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row>
        <row r="1088">
          <cell r="D1088" t="str">
            <v>Lassen County - Unincorporated 2015</v>
          </cell>
        </row>
        <row r="1089">
          <cell r="D1089" t="str">
            <v>Lassen County - Unincorporated 2016</v>
          </cell>
        </row>
        <row r="1090">
          <cell r="D1090" t="str">
            <v>Lassen County - Unincorporated 2017</v>
          </cell>
        </row>
        <row r="1091">
          <cell r="D1091" t="str">
            <v>Lathrop 2014</v>
          </cell>
        </row>
        <row r="1092">
          <cell r="D1092" t="str">
            <v>Lathrop 2015</v>
          </cell>
        </row>
        <row r="1093">
          <cell r="D1093" t="str">
            <v>Lathrop 2016</v>
          </cell>
          <cell r="E1093">
            <v>1019</v>
          </cell>
          <cell r="F1093">
            <v>0</v>
          </cell>
          <cell r="G1093">
            <v>0</v>
          </cell>
          <cell r="H1093">
            <v>0</v>
          </cell>
          <cell r="J1093">
            <v>759</v>
          </cell>
          <cell r="K1093">
            <v>0</v>
          </cell>
          <cell r="L1093">
            <v>0</v>
          </cell>
          <cell r="M1093">
            <v>0</v>
          </cell>
          <cell r="O1093">
            <v>957</v>
          </cell>
          <cell r="P1093">
            <v>0</v>
          </cell>
          <cell r="R1093">
            <v>2421</v>
          </cell>
          <cell r="S1093">
            <v>170</v>
          </cell>
          <cell r="U1093">
            <v>5156</v>
          </cell>
          <cell r="V1093">
            <v>170</v>
          </cell>
        </row>
        <row r="1094">
          <cell r="D1094" t="str">
            <v>Lathrop 2017</v>
          </cell>
          <cell r="E1094">
            <v>1019</v>
          </cell>
          <cell r="F1094">
            <v>0</v>
          </cell>
          <cell r="G1094">
            <v>0</v>
          </cell>
          <cell r="H1094">
            <v>0</v>
          </cell>
          <cell r="J1094">
            <v>759</v>
          </cell>
          <cell r="K1094">
            <v>0</v>
          </cell>
          <cell r="L1094">
            <v>0</v>
          </cell>
          <cell r="M1094">
            <v>0</v>
          </cell>
          <cell r="O1094">
            <v>957</v>
          </cell>
          <cell r="P1094">
            <v>0</v>
          </cell>
          <cell r="R1094">
            <v>2421</v>
          </cell>
          <cell r="S1094">
            <v>297</v>
          </cell>
          <cell r="U1094">
            <v>5156</v>
          </cell>
          <cell r="V1094">
            <v>297</v>
          </cell>
        </row>
        <row r="1095">
          <cell r="D1095" t="str">
            <v>Lawndale 2013</v>
          </cell>
        </row>
        <row r="1096">
          <cell r="D1096" t="str">
            <v>Lawndale 2014</v>
          </cell>
          <cell r="E1096">
            <v>96</v>
          </cell>
          <cell r="F1096">
            <v>0</v>
          </cell>
          <cell r="G1096">
            <v>0</v>
          </cell>
          <cell r="H1096">
            <v>0</v>
          </cell>
          <cell r="J1096">
            <v>57</v>
          </cell>
          <cell r="K1096">
            <v>0</v>
          </cell>
          <cell r="L1096">
            <v>0</v>
          </cell>
          <cell r="M1096">
            <v>0</v>
          </cell>
          <cell r="O1096">
            <v>62</v>
          </cell>
          <cell r="P1096">
            <v>0</v>
          </cell>
          <cell r="R1096">
            <v>166</v>
          </cell>
          <cell r="S1096">
            <v>5</v>
          </cell>
          <cell r="U1096">
            <v>381</v>
          </cell>
          <cell r="V1096">
            <v>5</v>
          </cell>
        </row>
        <row r="1097">
          <cell r="D1097" t="str">
            <v>Lawndale 2015</v>
          </cell>
        </row>
        <row r="1098">
          <cell r="D1098" t="str">
            <v>Lawndale 2016</v>
          </cell>
          <cell r="E1098">
            <v>96</v>
          </cell>
          <cell r="F1098">
            <v>0</v>
          </cell>
          <cell r="G1098">
            <v>0</v>
          </cell>
          <cell r="H1098">
            <v>0</v>
          </cell>
          <cell r="J1098">
            <v>57</v>
          </cell>
          <cell r="K1098">
            <v>0</v>
          </cell>
          <cell r="L1098">
            <v>0</v>
          </cell>
          <cell r="M1098">
            <v>0</v>
          </cell>
          <cell r="O1098">
            <v>62</v>
          </cell>
          <cell r="P1098">
            <v>0</v>
          </cell>
          <cell r="R1098">
            <v>166</v>
          </cell>
          <cell r="S1098">
            <v>3</v>
          </cell>
          <cell r="U1098">
            <v>381</v>
          </cell>
          <cell r="V1098">
            <v>3</v>
          </cell>
        </row>
        <row r="1099">
          <cell r="D1099" t="str">
            <v>Lawndale 2017</v>
          </cell>
          <cell r="E1099">
            <v>96</v>
          </cell>
          <cell r="F1099">
            <v>0</v>
          </cell>
          <cell r="G1099">
            <v>0</v>
          </cell>
          <cell r="H1099">
            <v>0</v>
          </cell>
          <cell r="J1099">
            <v>57</v>
          </cell>
          <cell r="K1099">
            <v>0</v>
          </cell>
          <cell r="L1099">
            <v>0</v>
          </cell>
          <cell r="M1099">
            <v>0</v>
          </cell>
          <cell r="O1099">
            <v>62</v>
          </cell>
          <cell r="P1099">
            <v>0</v>
          </cell>
          <cell r="R1099">
            <v>166</v>
          </cell>
          <cell r="S1099">
            <v>13</v>
          </cell>
          <cell r="U1099">
            <v>381</v>
          </cell>
          <cell r="V1099">
            <v>13</v>
          </cell>
        </row>
        <row r="1100">
          <cell r="D1100" t="str">
            <v>Lemon Grove 2013</v>
          </cell>
          <cell r="E1100">
            <v>77</v>
          </cell>
          <cell r="F1100">
            <v>89</v>
          </cell>
          <cell r="G1100">
            <v>89</v>
          </cell>
          <cell r="H1100">
            <v>0</v>
          </cell>
          <cell r="J1100">
            <v>59</v>
          </cell>
          <cell r="K1100">
            <v>81</v>
          </cell>
          <cell r="L1100">
            <v>81</v>
          </cell>
          <cell r="M1100">
            <v>0</v>
          </cell>
          <cell r="O1100">
            <v>54</v>
          </cell>
          <cell r="P1100">
            <v>6</v>
          </cell>
          <cell r="R1100">
            <v>119</v>
          </cell>
          <cell r="S1100">
            <v>1</v>
          </cell>
          <cell r="U1100">
            <v>309</v>
          </cell>
          <cell r="V1100">
            <v>177</v>
          </cell>
        </row>
        <row r="1101">
          <cell r="D1101" t="str">
            <v>Lemon Grove 2014</v>
          </cell>
          <cell r="E1101">
            <v>77</v>
          </cell>
          <cell r="F1101">
            <v>0</v>
          </cell>
          <cell r="G1101">
            <v>0</v>
          </cell>
          <cell r="H1101">
            <v>0</v>
          </cell>
          <cell r="J1101">
            <v>59</v>
          </cell>
          <cell r="K1101">
            <v>0</v>
          </cell>
          <cell r="L1101">
            <v>0</v>
          </cell>
          <cell r="M1101">
            <v>0</v>
          </cell>
          <cell r="O1101">
            <v>54</v>
          </cell>
          <cell r="P1101">
            <v>0</v>
          </cell>
          <cell r="R1101">
            <v>119</v>
          </cell>
          <cell r="S1101">
            <v>23</v>
          </cell>
          <cell r="U1101">
            <v>309</v>
          </cell>
          <cell r="V1101">
            <v>23</v>
          </cell>
        </row>
        <row r="1102">
          <cell r="D1102" t="str">
            <v>Lemon Grove 2015</v>
          </cell>
          <cell r="E1102">
            <v>77</v>
          </cell>
          <cell r="F1102">
            <v>0</v>
          </cell>
          <cell r="G1102">
            <v>0</v>
          </cell>
          <cell r="H1102">
            <v>0</v>
          </cell>
          <cell r="J1102">
            <v>59</v>
          </cell>
          <cell r="K1102">
            <v>5</v>
          </cell>
          <cell r="L1102">
            <v>5</v>
          </cell>
          <cell r="M1102">
            <v>0</v>
          </cell>
          <cell r="O1102">
            <v>54</v>
          </cell>
          <cell r="P1102">
            <v>0</v>
          </cell>
          <cell r="R1102">
            <v>119</v>
          </cell>
          <cell r="S1102">
            <v>72</v>
          </cell>
          <cell r="U1102">
            <v>309</v>
          </cell>
          <cell r="V1102">
            <v>77</v>
          </cell>
        </row>
        <row r="1103">
          <cell r="D1103" t="str">
            <v>Lemon Grove 2016</v>
          </cell>
          <cell r="E1103">
            <v>77</v>
          </cell>
          <cell r="F1103">
            <v>1</v>
          </cell>
          <cell r="G1103">
            <v>1</v>
          </cell>
          <cell r="H1103">
            <v>0</v>
          </cell>
          <cell r="J1103">
            <v>59</v>
          </cell>
          <cell r="K1103">
            <v>2</v>
          </cell>
          <cell r="L1103">
            <v>2</v>
          </cell>
          <cell r="M1103">
            <v>0</v>
          </cell>
          <cell r="O1103">
            <v>54</v>
          </cell>
          <cell r="P1103">
            <v>15</v>
          </cell>
          <cell r="R1103">
            <v>119</v>
          </cell>
          <cell r="S1103">
            <v>0</v>
          </cell>
          <cell r="U1103">
            <v>309</v>
          </cell>
          <cell r="V1103">
            <v>18</v>
          </cell>
        </row>
        <row r="1104">
          <cell r="D1104" t="str">
            <v>Lemon Grove 2017</v>
          </cell>
          <cell r="E1104">
            <v>77</v>
          </cell>
          <cell r="F1104">
            <v>0</v>
          </cell>
          <cell r="G1104">
            <v>0</v>
          </cell>
          <cell r="H1104">
            <v>0</v>
          </cell>
          <cell r="J1104">
            <v>59</v>
          </cell>
          <cell r="K1104">
            <v>5</v>
          </cell>
          <cell r="L1104">
            <v>5</v>
          </cell>
          <cell r="M1104">
            <v>0</v>
          </cell>
          <cell r="O1104">
            <v>54</v>
          </cell>
          <cell r="P1104">
            <v>14</v>
          </cell>
          <cell r="R1104">
            <v>119</v>
          </cell>
          <cell r="S1104">
            <v>7</v>
          </cell>
          <cell r="U1104">
            <v>309</v>
          </cell>
          <cell r="V1104">
            <v>26</v>
          </cell>
        </row>
        <row r="1105">
          <cell r="D1105" t="str">
            <v>Lemoore 2014</v>
          </cell>
          <cell r="E1105">
            <v>0</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row>
        <row r="1106">
          <cell r="D1106" t="str">
            <v>Lemoore 2015</v>
          </cell>
        </row>
        <row r="1107">
          <cell r="D1107" t="str">
            <v>Lemoore 2016</v>
          </cell>
        </row>
        <row r="1108">
          <cell r="D1108" t="str">
            <v>Lemoore 2017</v>
          </cell>
        </row>
        <row r="1109">
          <cell r="D1109" t="str">
            <v>Lincoln 2013</v>
          </cell>
          <cell r="E1109">
            <v>953</v>
          </cell>
          <cell r="F1109">
            <v>0</v>
          </cell>
          <cell r="G1109">
            <v>0</v>
          </cell>
          <cell r="H1109">
            <v>0</v>
          </cell>
          <cell r="J1109">
            <v>668</v>
          </cell>
          <cell r="K1109">
            <v>0</v>
          </cell>
          <cell r="L1109">
            <v>0</v>
          </cell>
          <cell r="M1109">
            <v>0</v>
          </cell>
          <cell r="O1109">
            <v>705</v>
          </cell>
          <cell r="P1109">
            <v>0</v>
          </cell>
          <cell r="R1109">
            <v>1464</v>
          </cell>
          <cell r="S1109">
            <v>246</v>
          </cell>
          <cell r="U1109">
            <v>3790</v>
          </cell>
          <cell r="V1109">
            <v>246</v>
          </cell>
        </row>
        <row r="1110">
          <cell r="D1110" t="str">
            <v>Lincoln 2014</v>
          </cell>
          <cell r="E1110">
            <v>953</v>
          </cell>
          <cell r="F1110">
            <v>0</v>
          </cell>
          <cell r="G1110">
            <v>0</v>
          </cell>
          <cell r="H1110">
            <v>0</v>
          </cell>
          <cell r="J1110">
            <v>668</v>
          </cell>
          <cell r="K1110">
            <v>0</v>
          </cell>
          <cell r="L1110">
            <v>0</v>
          </cell>
          <cell r="M1110">
            <v>0</v>
          </cell>
          <cell r="O1110">
            <v>705</v>
          </cell>
          <cell r="P1110">
            <v>0</v>
          </cell>
          <cell r="R1110">
            <v>1464</v>
          </cell>
          <cell r="S1110">
            <v>286</v>
          </cell>
          <cell r="U1110">
            <v>3790</v>
          </cell>
          <cell r="V1110">
            <v>286</v>
          </cell>
        </row>
        <row r="1111">
          <cell r="D1111" t="str">
            <v>Lincoln 2015</v>
          </cell>
          <cell r="E1111">
            <v>953</v>
          </cell>
          <cell r="F1111">
            <v>0</v>
          </cell>
          <cell r="G1111">
            <v>0</v>
          </cell>
          <cell r="H1111">
            <v>0</v>
          </cell>
          <cell r="J1111">
            <v>668</v>
          </cell>
          <cell r="K1111">
            <v>0</v>
          </cell>
          <cell r="L1111">
            <v>0</v>
          </cell>
          <cell r="M1111">
            <v>0</v>
          </cell>
          <cell r="O1111">
            <v>705</v>
          </cell>
          <cell r="P1111">
            <v>0</v>
          </cell>
          <cell r="R1111">
            <v>1464</v>
          </cell>
          <cell r="S1111">
            <v>234</v>
          </cell>
          <cell r="U1111">
            <v>3790</v>
          </cell>
          <cell r="V1111">
            <v>234</v>
          </cell>
        </row>
        <row r="1112">
          <cell r="D1112" t="str">
            <v>Lincoln 2016</v>
          </cell>
          <cell r="E1112">
            <v>953</v>
          </cell>
          <cell r="F1112">
            <v>0</v>
          </cell>
          <cell r="G1112">
            <v>0</v>
          </cell>
          <cell r="H1112">
            <v>0</v>
          </cell>
          <cell r="J1112">
            <v>668</v>
          </cell>
          <cell r="K1112">
            <v>0</v>
          </cell>
          <cell r="L1112">
            <v>0</v>
          </cell>
          <cell r="M1112">
            <v>0</v>
          </cell>
          <cell r="O1112">
            <v>705</v>
          </cell>
          <cell r="P1112">
            <v>0</v>
          </cell>
          <cell r="R1112">
            <v>1464</v>
          </cell>
          <cell r="S1112">
            <v>217</v>
          </cell>
          <cell r="U1112">
            <v>3790</v>
          </cell>
          <cell r="V1112">
            <v>217</v>
          </cell>
        </row>
        <row r="1113">
          <cell r="D1113" t="str">
            <v>Lincoln 2017</v>
          </cell>
          <cell r="E1113">
            <v>953</v>
          </cell>
          <cell r="F1113">
            <v>0</v>
          </cell>
          <cell r="G1113">
            <v>0</v>
          </cell>
          <cell r="H1113">
            <v>0</v>
          </cell>
          <cell r="J1113">
            <v>668</v>
          </cell>
          <cell r="K1113">
            <v>0</v>
          </cell>
          <cell r="L1113">
            <v>0</v>
          </cell>
          <cell r="M1113">
            <v>0</v>
          </cell>
          <cell r="O1113">
            <v>705</v>
          </cell>
          <cell r="P1113">
            <v>4</v>
          </cell>
          <cell r="R1113">
            <v>1464</v>
          </cell>
          <cell r="S1113">
            <v>223</v>
          </cell>
          <cell r="U1113">
            <v>3790</v>
          </cell>
          <cell r="V1113">
            <v>227</v>
          </cell>
        </row>
        <row r="1114">
          <cell r="D1114" t="str">
            <v>Lindsay 2014</v>
          </cell>
        </row>
        <row r="1115">
          <cell r="D1115" t="str">
            <v>Lindsay 2015</v>
          </cell>
          <cell r="E1115">
            <v>80</v>
          </cell>
          <cell r="F1115">
            <v>4</v>
          </cell>
          <cell r="G1115">
            <v>4</v>
          </cell>
          <cell r="H1115">
            <v>0</v>
          </cell>
          <cell r="J1115">
            <v>80</v>
          </cell>
          <cell r="K1115">
            <v>28</v>
          </cell>
          <cell r="L1115">
            <v>27</v>
          </cell>
          <cell r="M1115">
            <v>1</v>
          </cell>
          <cell r="O1115">
            <v>82</v>
          </cell>
          <cell r="P1115">
            <v>7</v>
          </cell>
          <cell r="R1115">
            <v>348</v>
          </cell>
          <cell r="S1115">
            <v>9</v>
          </cell>
          <cell r="U1115">
            <v>590</v>
          </cell>
          <cell r="V1115">
            <v>48</v>
          </cell>
        </row>
        <row r="1116">
          <cell r="D1116" t="str">
            <v>Lindsay 2016</v>
          </cell>
          <cell r="E1116">
            <v>80</v>
          </cell>
          <cell r="F1116">
            <v>3</v>
          </cell>
          <cell r="G1116">
            <v>3</v>
          </cell>
          <cell r="H1116">
            <v>0</v>
          </cell>
          <cell r="J1116">
            <v>80</v>
          </cell>
          <cell r="K1116">
            <v>20</v>
          </cell>
          <cell r="L1116">
            <v>20</v>
          </cell>
          <cell r="M1116">
            <v>0</v>
          </cell>
          <cell r="O1116">
            <v>82</v>
          </cell>
          <cell r="P1116">
            <v>0</v>
          </cell>
          <cell r="R1116">
            <v>348</v>
          </cell>
          <cell r="S1116">
            <v>1</v>
          </cell>
          <cell r="U1116">
            <v>590</v>
          </cell>
          <cell r="V1116">
            <v>24</v>
          </cell>
        </row>
        <row r="1117">
          <cell r="D1117" t="str">
            <v>Lindsay 2017</v>
          </cell>
          <cell r="E1117">
            <v>80</v>
          </cell>
          <cell r="F1117">
            <v>33</v>
          </cell>
          <cell r="G1117">
            <v>32</v>
          </cell>
          <cell r="H1117">
            <v>1</v>
          </cell>
          <cell r="J1117">
            <v>80</v>
          </cell>
          <cell r="K1117">
            <v>19</v>
          </cell>
          <cell r="L1117">
            <v>18</v>
          </cell>
          <cell r="M1117">
            <v>1</v>
          </cell>
          <cell r="O1117">
            <v>82</v>
          </cell>
          <cell r="P1117">
            <v>20</v>
          </cell>
          <cell r="R1117">
            <v>348</v>
          </cell>
          <cell r="S1117">
            <v>0</v>
          </cell>
          <cell r="U1117">
            <v>590</v>
          </cell>
          <cell r="V1117">
            <v>72</v>
          </cell>
        </row>
        <row r="1118">
          <cell r="D1118" t="str">
            <v>Live Oak 2013</v>
          </cell>
          <cell r="E1118">
            <v>104</v>
          </cell>
          <cell r="F1118">
            <v>0</v>
          </cell>
          <cell r="G1118">
            <v>0</v>
          </cell>
          <cell r="H1118">
            <v>0</v>
          </cell>
          <cell r="J1118">
            <v>72</v>
          </cell>
          <cell r="K1118">
            <v>0</v>
          </cell>
          <cell r="L1118">
            <v>0</v>
          </cell>
          <cell r="M1118">
            <v>0</v>
          </cell>
          <cell r="O1118">
            <v>83</v>
          </cell>
          <cell r="P1118">
            <v>0</v>
          </cell>
          <cell r="R1118">
            <v>190</v>
          </cell>
          <cell r="S1118">
            <v>0</v>
          </cell>
          <cell r="U1118">
            <v>449</v>
          </cell>
          <cell r="V1118">
            <v>0</v>
          </cell>
        </row>
        <row r="1119">
          <cell r="D1119" t="str">
            <v>Live Oak 2014</v>
          </cell>
          <cell r="E1119">
            <v>104</v>
          </cell>
          <cell r="F1119">
            <v>0</v>
          </cell>
          <cell r="G1119">
            <v>0</v>
          </cell>
          <cell r="H1119">
            <v>0</v>
          </cell>
          <cell r="J1119">
            <v>72</v>
          </cell>
          <cell r="K1119">
            <v>0</v>
          </cell>
          <cell r="L1119">
            <v>0</v>
          </cell>
          <cell r="M1119">
            <v>0</v>
          </cell>
          <cell r="O1119">
            <v>83</v>
          </cell>
          <cell r="P1119">
            <v>1</v>
          </cell>
          <cell r="R1119">
            <v>190</v>
          </cell>
          <cell r="S1119">
            <v>0</v>
          </cell>
          <cell r="U1119">
            <v>449</v>
          </cell>
          <cell r="V1119">
            <v>1</v>
          </cell>
        </row>
        <row r="1120">
          <cell r="D1120" t="str">
            <v>Live Oak 2015</v>
          </cell>
          <cell r="E1120">
            <v>104</v>
          </cell>
          <cell r="F1120">
            <v>46</v>
          </cell>
          <cell r="G1120">
            <v>46</v>
          </cell>
          <cell r="H1120">
            <v>0</v>
          </cell>
          <cell r="J1120">
            <v>72</v>
          </cell>
          <cell r="K1120">
            <v>37</v>
          </cell>
          <cell r="L1120">
            <v>37</v>
          </cell>
          <cell r="M1120">
            <v>0</v>
          </cell>
          <cell r="O1120">
            <v>83</v>
          </cell>
          <cell r="P1120">
            <v>2</v>
          </cell>
          <cell r="R1120">
            <v>190</v>
          </cell>
          <cell r="S1120">
            <v>2</v>
          </cell>
          <cell r="U1120">
            <v>449</v>
          </cell>
          <cell r="V1120">
            <v>87</v>
          </cell>
        </row>
        <row r="1121">
          <cell r="D1121" t="str">
            <v>Live Oak 2016</v>
          </cell>
          <cell r="E1121">
            <v>104</v>
          </cell>
          <cell r="F1121">
            <v>0</v>
          </cell>
          <cell r="G1121">
            <v>0</v>
          </cell>
          <cell r="H1121">
            <v>0</v>
          </cell>
          <cell r="J1121">
            <v>72</v>
          </cell>
          <cell r="K1121">
            <v>0</v>
          </cell>
          <cell r="L1121">
            <v>0</v>
          </cell>
          <cell r="M1121">
            <v>0</v>
          </cell>
          <cell r="O1121">
            <v>83</v>
          </cell>
          <cell r="P1121">
            <v>0</v>
          </cell>
          <cell r="R1121">
            <v>190</v>
          </cell>
          <cell r="S1121">
            <v>2</v>
          </cell>
          <cell r="U1121">
            <v>449</v>
          </cell>
          <cell r="V1121">
            <v>2</v>
          </cell>
        </row>
        <row r="1122">
          <cell r="D1122" t="str">
            <v>Live Oak 2017</v>
          </cell>
          <cell r="E1122">
            <v>104</v>
          </cell>
          <cell r="F1122">
            <v>0</v>
          </cell>
          <cell r="G1122">
            <v>0</v>
          </cell>
          <cell r="H1122">
            <v>0</v>
          </cell>
          <cell r="J1122">
            <v>72</v>
          </cell>
          <cell r="K1122">
            <v>0</v>
          </cell>
          <cell r="L1122">
            <v>0</v>
          </cell>
          <cell r="M1122">
            <v>0</v>
          </cell>
          <cell r="O1122">
            <v>83</v>
          </cell>
          <cell r="P1122">
            <v>0</v>
          </cell>
          <cell r="R1122">
            <v>190</v>
          </cell>
          <cell r="S1122">
            <v>1</v>
          </cell>
          <cell r="U1122">
            <v>449</v>
          </cell>
          <cell r="V1122">
            <v>1</v>
          </cell>
        </row>
        <row r="1123">
          <cell r="D1123" t="str">
            <v>Livermore 2014</v>
          </cell>
          <cell r="E1123">
            <v>839</v>
          </cell>
          <cell r="F1123">
            <v>0</v>
          </cell>
          <cell r="G1123">
            <v>0</v>
          </cell>
          <cell r="H1123">
            <v>0</v>
          </cell>
          <cell r="J1123">
            <v>474</v>
          </cell>
          <cell r="K1123">
            <v>1</v>
          </cell>
          <cell r="L1123">
            <v>1</v>
          </cell>
          <cell r="M1123">
            <v>0</v>
          </cell>
          <cell r="O1123">
            <v>496</v>
          </cell>
          <cell r="P1123">
            <v>15</v>
          </cell>
          <cell r="R1123">
            <v>920</v>
          </cell>
          <cell r="S1123">
            <v>80</v>
          </cell>
          <cell r="U1123">
            <v>2729</v>
          </cell>
          <cell r="V1123">
            <v>96</v>
          </cell>
        </row>
        <row r="1124">
          <cell r="D1124" t="str">
            <v>Livermore 2015</v>
          </cell>
          <cell r="E1124">
            <v>839</v>
          </cell>
          <cell r="F1124">
            <v>0</v>
          </cell>
          <cell r="G1124">
            <v>0</v>
          </cell>
          <cell r="H1124">
            <v>0</v>
          </cell>
          <cell r="J1124">
            <v>474</v>
          </cell>
          <cell r="K1124">
            <v>2</v>
          </cell>
          <cell r="L1124">
            <v>2</v>
          </cell>
          <cell r="M1124">
            <v>0</v>
          </cell>
          <cell r="O1124">
            <v>496</v>
          </cell>
          <cell r="P1124">
            <v>14</v>
          </cell>
          <cell r="R1124">
            <v>920</v>
          </cell>
          <cell r="S1124">
            <v>420</v>
          </cell>
          <cell r="U1124">
            <v>2729</v>
          </cell>
          <cell r="V1124">
            <v>436</v>
          </cell>
        </row>
        <row r="1125">
          <cell r="D1125" t="str">
            <v>Livermore 2016</v>
          </cell>
          <cell r="E1125">
            <v>839</v>
          </cell>
          <cell r="F1125">
            <v>0</v>
          </cell>
          <cell r="G1125">
            <v>0</v>
          </cell>
          <cell r="H1125">
            <v>0</v>
          </cell>
          <cell r="J1125">
            <v>474</v>
          </cell>
          <cell r="K1125">
            <v>16</v>
          </cell>
          <cell r="L1125">
            <v>4</v>
          </cell>
          <cell r="M1125">
            <v>12</v>
          </cell>
          <cell r="O1125">
            <v>496</v>
          </cell>
          <cell r="P1125">
            <v>395</v>
          </cell>
          <cell r="R1125">
            <v>920</v>
          </cell>
          <cell r="S1125">
            <v>15</v>
          </cell>
          <cell r="U1125">
            <v>2729</v>
          </cell>
          <cell r="V1125">
            <v>426</v>
          </cell>
        </row>
        <row r="1126">
          <cell r="D1126" t="str">
            <v>Livermore 2017</v>
          </cell>
          <cell r="E1126">
            <v>839</v>
          </cell>
          <cell r="F1126">
            <v>52</v>
          </cell>
          <cell r="G1126">
            <v>52</v>
          </cell>
          <cell r="H1126">
            <v>0</v>
          </cell>
          <cell r="J1126">
            <v>474</v>
          </cell>
          <cell r="K1126">
            <v>24</v>
          </cell>
          <cell r="L1126">
            <v>24</v>
          </cell>
          <cell r="M1126">
            <v>0</v>
          </cell>
          <cell r="O1126">
            <v>496</v>
          </cell>
          <cell r="P1126">
            <v>15</v>
          </cell>
          <cell r="R1126">
            <v>920</v>
          </cell>
          <cell r="S1126">
            <v>311</v>
          </cell>
          <cell r="U1126">
            <v>2729</v>
          </cell>
          <cell r="V1126">
            <v>402</v>
          </cell>
        </row>
        <row r="1127">
          <cell r="D1127" t="str">
            <v>Livingston 2014</v>
          </cell>
        </row>
        <row r="1128">
          <cell r="D1128" t="str">
            <v>Livingston 2015</v>
          </cell>
        </row>
        <row r="1129">
          <cell r="D1129" t="str">
            <v>Livingston 2016</v>
          </cell>
          <cell r="E1129">
            <v>247</v>
          </cell>
          <cell r="F1129">
            <v>0</v>
          </cell>
          <cell r="G1129">
            <v>0</v>
          </cell>
          <cell r="H1129">
            <v>0</v>
          </cell>
          <cell r="J1129">
            <v>178</v>
          </cell>
          <cell r="K1129">
            <v>0</v>
          </cell>
          <cell r="L1129">
            <v>0</v>
          </cell>
          <cell r="M1129">
            <v>0</v>
          </cell>
          <cell r="O1129">
            <v>163</v>
          </cell>
          <cell r="P1129">
            <v>0</v>
          </cell>
          <cell r="R1129">
            <v>435</v>
          </cell>
          <cell r="S1129">
            <v>34</v>
          </cell>
          <cell r="U1129">
            <v>1023</v>
          </cell>
          <cell r="V1129">
            <v>34</v>
          </cell>
        </row>
        <row r="1130">
          <cell r="D1130" t="str">
            <v>Livingston 2017</v>
          </cell>
          <cell r="E1130">
            <v>247</v>
          </cell>
          <cell r="F1130">
            <v>0</v>
          </cell>
          <cell r="G1130">
            <v>0</v>
          </cell>
          <cell r="H1130">
            <v>0</v>
          </cell>
          <cell r="J1130">
            <v>178</v>
          </cell>
          <cell r="K1130">
            <v>5</v>
          </cell>
          <cell r="L1130">
            <v>5</v>
          </cell>
          <cell r="M1130">
            <v>0</v>
          </cell>
          <cell r="O1130">
            <v>163</v>
          </cell>
          <cell r="P1130">
            <v>0</v>
          </cell>
          <cell r="R1130">
            <v>435</v>
          </cell>
          <cell r="S1130">
            <v>69</v>
          </cell>
          <cell r="U1130">
            <v>1023</v>
          </cell>
          <cell r="V1130">
            <v>74</v>
          </cell>
        </row>
        <row r="1131">
          <cell r="D1131" t="str">
            <v>Lodi 2014</v>
          </cell>
        </row>
        <row r="1132">
          <cell r="D1132" t="str">
            <v>Lodi 2015</v>
          </cell>
        </row>
        <row r="1133">
          <cell r="D1133" t="str">
            <v>Lodi 2016</v>
          </cell>
        </row>
        <row r="1134">
          <cell r="D1134" t="str">
            <v>Lodi 2017</v>
          </cell>
          <cell r="E1134">
            <v>497</v>
          </cell>
          <cell r="F1134">
            <v>52</v>
          </cell>
          <cell r="G1134">
            <v>52</v>
          </cell>
          <cell r="H1134">
            <v>0</v>
          </cell>
          <cell r="J1134">
            <v>331</v>
          </cell>
          <cell r="K1134">
            <v>27</v>
          </cell>
          <cell r="L1134">
            <v>27</v>
          </cell>
          <cell r="M1134">
            <v>0</v>
          </cell>
          <cell r="O1134">
            <v>333</v>
          </cell>
          <cell r="P1134">
            <v>0</v>
          </cell>
          <cell r="R1134">
            <v>770</v>
          </cell>
          <cell r="S1134">
            <v>211</v>
          </cell>
          <cell r="U1134">
            <v>1931</v>
          </cell>
          <cell r="V1134">
            <v>290</v>
          </cell>
        </row>
        <row r="1135">
          <cell r="D1135" t="str">
            <v>Loma Linda 2013</v>
          </cell>
        </row>
        <row r="1136">
          <cell r="D1136" t="str">
            <v>Loma Linda 2014</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row>
        <row r="1137">
          <cell r="D1137" t="str">
            <v>Loma Linda 2015</v>
          </cell>
        </row>
        <row r="1138">
          <cell r="D1138" t="str">
            <v>Loma Linda 2016</v>
          </cell>
        </row>
        <row r="1139">
          <cell r="D1139" t="str">
            <v>Loma Linda 2017</v>
          </cell>
        </row>
        <row r="1140">
          <cell r="D1140" t="str">
            <v>Lomita 2013</v>
          </cell>
        </row>
        <row r="1141">
          <cell r="D1141" t="str">
            <v>Lomita 2014</v>
          </cell>
          <cell r="E1141">
            <v>12</v>
          </cell>
          <cell r="F1141">
            <v>0</v>
          </cell>
          <cell r="G1141">
            <v>0</v>
          </cell>
          <cell r="H1141">
            <v>0</v>
          </cell>
          <cell r="J1141">
            <v>7</v>
          </cell>
          <cell r="K1141">
            <v>0</v>
          </cell>
          <cell r="L1141">
            <v>0</v>
          </cell>
          <cell r="M1141">
            <v>0</v>
          </cell>
          <cell r="O1141">
            <v>8</v>
          </cell>
          <cell r="P1141">
            <v>16</v>
          </cell>
          <cell r="R1141">
            <v>20</v>
          </cell>
          <cell r="S1141">
            <v>0</v>
          </cell>
          <cell r="U1141">
            <v>47</v>
          </cell>
          <cell r="V1141">
            <v>16</v>
          </cell>
        </row>
        <row r="1142">
          <cell r="D1142" t="str">
            <v>Lomita 2015</v>
          </cell>
          <cell r="E1142">
            <v>12</v>
          </cell>
          <cell r="F1142">
            <v>0</v>
          </cell>
          <cell r="G1142">
            <v>0</v>
          </cell>
          <cell r="H1142">
            <v>0</v>
          </cell>
          <cell r="J1142">
            <v>7</v>
          </cell>
          <cell r="K1142">
            <v>2</v>
          </cell>
          <cell r="L1142">
            <v>0</v>
          </cell>
          <cell r="M1142">
            <v>2</v>
          </cell>
          <cell r="O1142">
            <v>8</v>
          </cell>
          <cell r="P1142">
            <v>0</v>
          </cell>
          <cell r="R1142">
            <v>20</v>
          </cell>
          <cell r="S1142">
            <v>0</v>
          </cell>
          <cell r="U1142">
            <v>47</v>
          </cell>
          <cell r="V1142">
            <v>2</v>
          </cell>
        </row>
        <row r="1143">
          <cell r="D1143" t="str">
            <v>Lomita 2016</v>
          </cell>
          <cell r="E1143">
            <v>12</v>
          </cell>
          <cell r="F1143">
            <v>0</v>
          </cell>
          <cell r="G1143">
            <v>0</v>
          </cell>
          <cell r="H1143">
            <v>0</v>
          </cell>
          <cell r="J1143">
            <v>7</v>
          </cell>
          <cell r="K1143">
            <v>2</v>
          </cell>
          <cell r="L1143">
            <v>0</v>
          </cell>
          <cell r="M1143">
            <v>2</v>
          </cell>
          <cell r="O1143">
            <v>8</v>
          </cell>
          <cell r="P1143">
            <v>13</v>
          </cell>
          <cell r="R1143">
            <v>20</v>
          </cell>
          <cell r="S1143">
            <v>6</v>
          </cell>
          <cell r="U1143">
            <v>47</v>
          </cell>
          <cell r="V1143">
            <v>21</v>
          </cell>
        </row>
        <row r="1144">
          <cell r="D1144" t="str">
            <v>Lomita 2017</v>
          </cell>
          <cell r="E1144">
            <v>12</v>
          </cell>
          <cell r="F1144">
            <v>0</v>
          </cell>
          <cell r="G1144">
            <v>0</v>
          </cell>
          <cell r="H1144">
            <v>0</v>
          </cell>
          <cell r="J1144">
            <v>7</v>
          </cell>
          <cell r="K1144">
            <v>2</v>
          </cell>
          <cell r="L1144">
            <v>0</v>
          </cell>
          <cell r="M1144">
            <v>2</v>
          </cell>
          <cell r="O1144">
            <v>8</v>
          </cell>
          <cell r="P1144">
            <v>5</v>
          </cell>
          <cell r="R1144">
            <v>20</v>
          </cell>
          <cell r="S1144">
            <v>11</v>
          </cell>
          <cell r="U1144">
            <v>47</v>
          </cell>
          <cell r="V1144">
            <v>18</v>
          </cell>
        </row>
        <row r="1145">
          <cell r="D1145" t="str">
            <v>Lompoc 2014</v>
          </cell>
        </row>
        <row r="1146">
          <cell r="D1146" t="str">
            <v>Lompoc 2015</v>
          </cell>
          <cell r="E1146">
            <v>127</v>
          </cell>
          <cell r="F1146">
            <v>0</v>
          </cell>
          <cell r="G1146">
            <v>0</v>
          </cell>
          <cell r="H1146">
            <v>0</v>
          </cell>
          <cell r="J1146">
            <v>85</v>
          </cell>
          <cell r="K1146">
            <v>0</v>
          </cell>
          <cell r="L1146">
            <v>0</v>
          </cell>
          <cell r="M1146">
            <v>0</v>
          </cell>
          <cell r="O1146">
            <v>95</v>
          </cell>
          <cell r="P1146">
            <v>44</v>
          </cell>
          <cell r="R1146">
            <v>220</v>
          </cell>
          <cell r="S1146">
            <v>0</v>
          </cell>
          <cell r="U1146">
            <v>527</v>
          </cell>
          <cell r="V1146">
            <v>44</v>
          </cell>
        </row>
        <row r="1147">
          <cell r="D1147" t="str">
            <v>Lompoc 2016</v>
          </cell>
          <cell r="E1147">
            <v>127</v>
          </cell>
          <cell r="F1147">
            <v>0</v>
          </cell>
          <cell r="G1147">
            <v>0</v>
          </cell>
          <cell r="H1147">
            <v>0</v>
          </cell>
          <cell r="J1147">
            <v>85</v>
          </cell>
          <cell r="K1147">
            <v>0</v>
          </cell>
          <cell r="L1147">
            <v>0</v>
          </cell>
          <cell r="M1147">
            <v>0</v>
          </cell>
          <cell r="O1147">
            <v>95</v>
          </cell>
          <cell r="P1147">
            <v>0</v>
          </cell>
          <cell r="R1147">
            <v>220</v>
          </cell>
          <cell r="S1147">
            <v>0</v>
          </cell>
          <cell r="U1147">
            <v>527</v>
          </cell>
          <cell r="V1147">
            <v>0</v>
          </cell>
        </row>
        <row r="1148">
          <cell r="D1148" t="str">
            <v>Lompoc 2017</v>
          </cell>
          <cell r="E1148">
            <v>127</v>
          </cell>
          <cell r="F1148">
            <v>0</v>
          </cell>
          <cell r="G1148">
            <v>0</v>
          </cell>
          <cell r="H1148">
            <v>0</v>
          </cell>
          <cell r="J1148">
            <v>85</v>
          </cell>
          <cell r="K1148">
            <v>0</v>
          </cell>
          <cell r="L1148">
            <v>0</v>
          </cell>
          <cell r="M1148">
            <v>0</v>
          </cell>
          <cell r="O1148">
            <v>95</v>
          </cell>
          <cell r="P1148">
            <v>0</v>
          </cell>
          <cell r="R1148">
            <v>220</v>
          </cell>
          <cell r="S1148">
            <v>4</v>
          </cell>
          <cell r="U1148">
            <v>527</v>
          </cell>
          <cell r="V1148">
            <v>4</v>
          </cell>
        </row>
        <row r="1149">
          <cell r="D1149" t="str">
            <v>Long Beach 2013</v>
          </cell>
        </row>
        <row r="1150">
          <cell r="D1150" t="str">
            <v>Long Beach 2014</v>
          </cell>
          <cell r="E1150">
            <v>1773</v>
          </cell>
          <cell r="F1150">
            <v>26</v>
          </cell>
          <cell r="G1150">
            <v>26</v>
          </cell>
          <cell r="H1150">
            <v>0</v>
          </cell>
          <cell r="J1150">
            <v>1066</v>
          </cell>
          <cell r="K1150">
            <v>14</v>
          </cell>
          <cell r="L1150">
            <v>14</v>
          </cell>
          <cell r="M1150">
            <v>0</v>
          </cell>
          <cell r="O1150">
            <v>1170</v>
          </cell>
          <cell r="P1150">
            <v>0</v>
          </cell>
          <cell r="R1150">
            <v>3039</v>
          </cell>
          <cell r="S1150">
            <v>260</v>
          </cell>
          <cell r="U1150">
            <v>7048</v>
          </cell>
          <cell r="V1150">
            <v>300</v>
          </cell>
        </row>
        <row r="1151">
          <cell r="D1151" t="str">
            <v>Long Beach 2015</v>
          </cell>
          <cell r="E1151">
            <v>1773</v>
          </cell>
          <cell r="F1151">
            <v>111</v>
          </cell>
          <cell r="G1151">
            <v>111</v>
          </cell>
          <cell r="H1151">
            <v>0</v>
          </cell>
          <cell r="J1151">
            <v>1066</v>
          </cell>
          <cell r="K1151">
            <v>8</v>
          </cell>
          <cell r="L1151">
            <v>8</v>
          </cell>
          <cell r="M1151">
            <v>0</v>
          </cell>
          <cell r="O1151">
            <v>1170</v>
          </cell>
          <cell r="P1151">
            <v>0</v>
          </cell>
          <cell r="R1151">
            <v>3039</v>
          </cell>
          <cell r="S1151">
            <v>31</v>
          </cell>
          <cell r="U1151">
            <v>7048</v>
          </cell>
          <cell r="V1151">
            <v>150</v>
          </cell>
        </row>
        <row r="1152">
          <cell r="D1152" t="str">
            <v>Long Beach 2016</v>
          </cell>
          <cell r="E1152">
            <v>1773</v>
          </cell>
          <cell r="F1152">
            <v>0</v>
          </cell>
          <cell r="G1152">
            <v>0</v>
          </cell>
          <cell r="H1152">
            <v>0</v>
          </cell>
          <cell r="J1152">
            <v>1066</v>
          </cell>
          <cell r="K1152">
            <v>0</v>
          </cell>
          <cell r="L1152">
            <v>0</v>
          </cell>
          <cell r="M1152">
            <v>0</v>
          </cell>
          <cell r="O1152">
            <v>1170</v>
          </cell>
          <cell r="P1152">
            <v>0</v>
          </cell>
          <cell r="R1152">
            <v>3039</v>
          </cell>
          <cell r="S1152">
            <v>675</v>
          </cell>
          <cell r="U1152">
            <v>7048</v>
          </cell>
          <cell r="V1152">
            <v>675</v>
          </cell>
        </row>
        <row r="1153">
          <cell r="D1153" t="str">
            <v>Long Beach 2017</v>
          </cell>
          <cell r="E1153">
            <v>1773</v>
          </cell>
          <cell r="F1153">
            <v>158</v>
          </cell>
          <cell r="G1153">
            <v>158</v>
          </cell>
          <cell r="H1153">
            <v>0</v>
          </cell>
          <cell r="J1153">
            <v>1066</v>
          </cell>
          <cell r="K1153">
            <v>4</v>
          </cell>
          <cell r="L1153">
            <v>4</v>
          </cell>
          <cell r="M1153">
            <v>0</v>
          </cell>
          <cell r="O1153">
            <v>1170</v>
          </cell>
          <cell r="P1153">
            <v>0</v>
          </cell>
          <cell r="R1153">
            <v>3039</v>
          </cell>
          <cell r="S1153">
            <v>363</v>
          </cell>
          <cell r="U1153">
            <v>7048</v>
          </cell>
          <cell r="V1153">
            <v>525</v>
          </cell>
        </row>
        <row r="1154">
          <cell r="D1154" t="str">
            <v>Loomis 2013</v>
          </cell>
        </row>
        <row r="1155">
          <cell r="D1155" t="str">
            <v>Loomis 2014</v>
          </cell>
        </row>
        <row r="1156">
          <cell r="D1156" t="str">
            <v>Loomis 2015</v>
          </cell>
        </row>
        <row r="1157">
          <cell r="D1157" t="str">
            <v>Loomis 2016</v>
          </cell>
        </row>
        <row r="1158">
          <cell r="D1158" t="str">
            <v>Loomis 2017</v>
          </cell>
          <cell r="E1158">
            <v>83</v>
          </cell>
          <cell r="F1158">
            <v>0</v>
          </cell>
          <cell r="G1158">
            <v>0</v>
          </cell>
          <cell r="H1158">
            <v>0</v>
          </cell>
          <cell r="J1158">
            <v>46</v>
          </cell>
          <cell r="K1158">
            <v>0</v>
          </cell>
          <cell r="L1158">
            <v>0</v>
          </cell>
          <cell r="M1158">
            <v>0</v>
          </cell>
          <cell r="O1158">
            <v>55</v>
          </cell>
          <cell r="P1158">
            <v>1</v>
          </cell>
          <cell r="R1158">
            <v>59</v>
          </cell>
          <cell r="S1158">
            <v>11</v>
          </cell>
          <cell r="U1158">
            <v>243</v>
          </cell>
          <cell r="V1158">
            <v>12</v>
          </cell>
        </row>
        <row r="1159">
          <cell r="D1159" t="str">
            <v>Los Alamitos 2013</v>
          </cell>
        </row>
        <row r="1160">
          <cell r="D1160" t="str">
            <v>Los Alamitos 2014</v>
          </cell>
        </row>
        <row r="1161">
          <cell r="D1161" t="str">
            <v>Los Alamitos 2015</v>
          </cell>
        </row>
        <row r="1162">
          <cell r="D1162" t="str">
            <v>Los Alamitos 2016</v>
          </cell>
        </row>
        <row r="1163">
          <cell r="D1163" t="str">
            <v>Los Alamitos 2017</v>
          </cell>
          <cell r="E1163">
            <v>14</v>
          </cell>
          <cell r="F1163">
            <v>0</v>
          </cell>
          <cell r="G1163">
            <v>0</v>
          </cell>
          <cell r="H1163">
            <v>0</v>
          </cell>
          <cell r="J1163">
            <v>10</v>
          </cell>
          <cell r="K1163">
            <v>0</v>
          </cell>
          <cell r="L1163">
            <v>0</v>
          </cell>
          <cell r="M1163">
            <v>0</v>
          </cell>
          <cell r="O1163">
            <v>11</v>
          </cell>
          <cell r="P1163">
            <v>0</v>
          </cell>
          <cell r="R1163">
            <v>26</v>
          </cell>
          <cell r="S1163">
            <v>5</v>
          </cell>
          <cell r="U1163">
            <v>61</v>
          </cell>
          <cell r="V1163">
            <v>5</v>
          </cell>
        </row>
        <row r="1164">
          <cell r="D1164" t="str">
            <v>Los Altos 2014</v>
          </cell>
        </row>
        <row r="1165">
          <cell r="D1165" t="str">
            <v>Los Altos 2015</v>
          </cell>
          <cell r="E1165">
            <v>169</v>
          </cell>
          <cell r="F1165">
            <v>1</v>
          </cell>
          <cell r="G1165">
            <v>1</v>
          </cell>
          <cell r="H1165">
            <v>0</v>
          </cell>
          <cell r="J1165">
            <v>99</v>
          </cell>
          <cell r="K1165">
            <v>17</v>
          </cell>
          <cell r="L1165">
            <v>17</v>
          </cell>
          <cell r="M1165">
            <v>0</v>
          </cell>
          <cell r="O1165">
            <v>112</v>
          </cell>
          <cell r="P1165">
            <v>1</v>
          </cell>
          <cell r="R1165">
            <v>97</v>
          </cell>
          <cell r="S1165">
            <v>267</v>
          </cell>
          <cell r="U1165">
            <v>477</v>
          </cell>
          <cell r="V1165">
            <v>286</v>
          </cell>
        </row>
        <row r="1166">
          <cell r="D1166" t="str">
            <v>Los Altos 2016</v>
          </cell>
          <cell r="E1166">
            <v>169</v>
          </cell>
          <cell r="F1166">
            <v>1</v>
          </cell>
          <cell r="G1166">
            <v>1</v>
          </cell>
          <cell r="H1166">
            <v>0</v>
          </cell>
          <cell r="J1166">
            <v>99</v>
          </cell>
          <cell r="K1166">
            <v>1</v>
          </cell>
          <cell r="L1166">
            <v>1</v>
          </cell>
          <cell r="M1166">
            <v>0</v>
          </cell>
          <cell r="O1166">
            <v>112</v>
          </cell>
          <cell r="P1166">
            <v>0</v>
          </cell>
          <cell r="R1166">
            <v>97</v>
          </cell>
          <cell r="S1166">
            <v>52</v>
          </cell>
          <cell r="U1166">
            <v>477</v>
          </cell>
          <cell r="V1166">
            <v>54</v>
          </cell>
        </row>
        <row r="1167">
          <cell r="D1167" t="str">
            <v>Los Altos 2017</v>
          </cell>
          <cell r="E1167">
            <v>169</v>
          </cell>
          <cell r="F1167">
            <v>0</v>
          </cell>
          <cell r="G1167">
            <v>0</v>
          </cell>
          <cell r="H1167">
            <v>0</v>
          </cell>
          <cell r="J1167">
            <v>99</v>
          </cell>
          <cell r="K1167">
            <v>0</v>
          </cell>
          <cell r="L1167">
            <v>0</v>
          </cell>
          <cell r="M1167">
            <v>0</v>
          </cell>
          <cell r="O1167">
            <v>112</v>
          </cell>
          <cell r="P1167">
            <v>0</v>
          </cell>
          <cell r="R1167">
            <v>97</v>
          </cell>
          <cell r="S1167">
            <v>49</v>
          </cell>
          <cell r="U1167">
            <v>477</v>
          </cell>
          <cell r="V1167">
            <v>49</v>
          </cell>
        </row>
        <row r="1168">
          <cell r="D1168" t="str">
            <v>Los Altos Hills 2014</v>
          </cell>
        </row>
        <row r="1169">
          <cell r="D1169" t="str">
            <v>Los Altos Hills 2015</v>
          </cell>
        </row>
        <row r="1170">
          <cell r="D1170" t="str">
            <v>Los Altos Hills 2016</v>
          </cell>
        </row>
        <row r="1171">
          <cell r="D1171" t="str">
            <v>Los Altos Hills 2017</v>
          </cell>
          <cell r="E1171">
            <v>46</v>
          </cell>
          <cell r="F1171">
            <v>5</v>
          </cell>
          <cell r="G1171">
            <v>5</v>
          </cell>
          <cell r="H1171">
            <v>0</v>
          </cell>
          <cell r="J1171">
            <v>28</v>
          </cell>
          <cell r="K1171">
            <v>2</v>
          </cell>
          <cell r="L1171">
            <v>2</v>
          </cell>
          <cell r="M1171">
            <v>0</v>
          </cell>
          <cell r="O1171">
            <v>32</v>
          </cell>
          <cell r="P1171">
            <v>2</v>
          </cell>
          <cell r="R1171">
            <v>15</v>
          </cell>
          <cell r="S1171">
            <v>4</v>
          </cell>
          <cell r="U1171">
            <v>121</v>
          </cell>
          <cell r="V1171">
            <v>13</v>
          </cell>
        </row>
        <row r="1172">
          <cell r="D1172" t="str">
            <v>Los Angeles 2013</v>
          </cell>
        </row>
        <row r="1173">
          <cell r="D1173" t="str">
            <v>Los Angeles 2014</v>
          </cell>
          <cell r="E1173">
            <v>20427</v>
          </cell>
          <cell r="F1173">
            <v>856</v>
          </cell>
          <cell r="G1173">
            <v>856</v>
          </cell>
          <cell r="H1173">
            <v>0</v>
          </cell>
          <cell r="J1173">
            <v>12435</v>
          </cell>
          <cell r="K1173">
            <v>867</v>
          </cell>
          <cell r="L1173">
            <v>867</v>
          </cell>
          <cell r="M1173">
            <v>0</v>
          </cell>
          <cell r="O1173">
            <v>13728</v>
          </cell>
          <cell r="P1173">
            <v>47</v>
          </cell>
          <cell r="R1173">
            <v>35412</v>
          </cell>
          <cell r="S1173">
            <v>13047</v>
          </cell>
          <cell r="U1173">
            <v>82002</v>
          </cell>
          <cell r="V1173">
            <v>14817</v>
          </cell>
        </row>
        <row r="1174">
          <cell r="D1174" t="str">
            <v>Los Angeles 2015</v>
          </cell>
          <cell r="E1174">
            <v>20427</v>
          </cell>
          <cell r="F1174">
            <v>893</v>
          </cell>
          <cell r="G1174">
            <v>893</v>
          </cell>
          <cell r="H1174">
            <v>0</v>
          </cell>
          <cell r="J1174">
            <v>12435</v>
          </cell>
          <cell r="K1174">
            <v>536</v>
          </cell>
          <cell r="L1174">
            <v>536</v>
          </cell>
          <cell r="M1174">
            <v>0</v>
          </cell>
          <cell r="O1174">
            <v>13728</v>
          </cell>
          <cell r="P1174">
            <v>45</v>
          </cell>
          <cell r="R1174">
            <v>35412</v>
          </cell>
          <cell r="S1174">
            <v>15833</v>
          </cell>
          <cell r="U1174">
            <v>82002</v>
          </cell>
          <cell r="V1174">
            <v>17307</v>
          </cell>
        </row>
        <row r="1175">
          <cell r="D1175" t="str">
            <v>Los Angeles 2016</v>
          </cell>
          <cell r="E1175">
            <v>20427</v>
          </cell>
          <cell r="F1175">
            <v>718</v>
          </cell>
          <cell r="G1175">
            <v>718</v>
          </cell>
          <cell r="H1175">
            <v>0</v>
          </cell>
          <cell r="J1175">
            <v>12435</v>
          </cell>
          <cell r="K1175">
            <v>604</v>
          </cell>
          <cell r="L1175">
            <v>604</v>
          </cell>
          <cell r="M1175">
            <v>0</v>
          </cell>
          <cell r="O1175">
            <v>13728</v>
          </cell>
          <cell r="P1175">
            <v>143</v>
          </cell>
          <cell r="R1175">
            <v>35412</v>
          </cell>
          <cell r="S1175">
            <v>12231</v>
          </cell>
          <cell r="U1175">
            <v>82002</v>
          </cell>
          <cell r="V1175">
            <v>13696</v>
          </cell>
        </row>
        <row r="1176">
          <cell r="D1176" t="str">
            <v>Los Angeles 2017</v>
          </cell>
          <cell r="E1176">
            <v>20427</v>
          </cell>
          <cell r="F1176">
            <v>697</v>
          </cell>
          <cell r="G1176">
            <v>697</v>
          </cell>
          <cell r="H1176">
            <v>0</v>
          </cell>
          <cell r="J1176">
            <v>12435</v>
          </cell>
          <cell r="K1176">
            <v>255</v>
          </cell>
          <cell r="L1176">
            <v>255</v>
          </cell>
          <cell r="M1176">
            <v>0</v>
          </cell>
          <cell r="O1176">
            <v>13728</v>
          </cell>
          <cell r="P1176">
            <v>27</v>
          </cell>
          <cell r="R1176">
            <v>35412</v>
          </cell>
          <cell r="S1176">
            <v>13040</v>
          </cell>
          <cell r="U1176">
            <v>82002</v>
          </cell>
          <cell r="V1176">
            <v>14019</v>
          </cell>
        </row>
        <row r="1177">
          <cell r="D1177" t="str">
            <v>Los Angeles County - Unincorporated 2013</v>
          </cell>
        </row>
        <row r="1178">
          <cell r="D1178" t="str">
            <v>Los Angeles County - Unincorporated 2014</v>
          </cell>
          <cell r="E1178">
            <v>7841</v>
          </cell>
          <cell r="F1178">
            <v>159</v>
          </cell>
          <cell r="G1178">
            <v>159</v>
          </cell>
          <cell r="H1178">
            <v>0</v>
          </cell>
          <cell r="J1178">
            <v>4644</v>
          </cell>
          <cell r="K1178">
            <v>0</v>
          </cell>
          <cell r="L1178">
            <v>0</v>
          </cell>
          <cell r="M1178">
            <v>0</v>
          </cell>
          <cell r="O1178">
            <v>5052</v>
          </cell>
          <cell r="P1178">
            <v>0</v>
          </cell>
          <cell r="R1178">
            <v>12562</v>
          </cell>
          <cell r="S1178">
            <v>513</v>
          </cell>
          <cell r="U1178">
            <v>30099</v>
          </cell>
          <cell r="V1178">
            <v>672</v>
          </cell>
        </row>
        <row r="1179">
          <cell r="D1179" t="str">
            <v>Los Angeles County - Unincorporated 2015</v>
          </cell>
          <cell r="E1179">
            <v>7841</v>
          </cell>
          <cell r="F1179">
            <v>32</v>
          </cell>
          <cell r="G1179">
            <v>32</v>
          </cell>
          <cell r="H1179">
            <v>0</v>
          </cell>
          <cell r="J1179">
            <v>4644</v>
          </cell>
          <cell r="K1179">
            <v>0</v>
          </cell>
          <cell r="L1179">
            <v>0</v>
          </cell>
          <cell r="M1179">
            <v>0</v>
          </cell>
          <cell r="O1179">
            <v>5052</v>
          </cell>
          <cell r="P1179">
            <v>0</v>
          </cell>
          <cell r="R1179">
            <v>12562</v>
          </cell>
          <cell r="S1179">
            <v>1790</v>
          </cell>
          <cell r="U1179">
            <v>30099</v>
          </cell>
          <cell r="V1179">
            <v>1822</v>
          </cell>
        </row>
        <row r="1180">
          <cell r="D1180" t="str">
            <v>Los Angeles County - Unincorporated 2016</v>
          </cell>
          <cell r="E1180">
            <v>7841</v>
          </cell>
          <cell r="F1180">
            <v>35</v>
          </cell>
          <cell r="G1180">
            <v>35</v>
          </cell>
          <cell r="H1180">
            <v>0</v>
          </cell>
          <cell r="J1180">
            <v>4644</v>
          </cell>
          <cell r="K1180">
            <v>0</v>
          </cell>
          <cell r="L1180">
            <v>0</v>
          </cell>
          <cell r="M1180">
            <v>0</v>
          </cell>
          <cell r="O1180">
            <v>5052</v>
          </cell>
          <cell r="P1180">
            <v>0</v>
          </cell>
          <cell r="R1180">
            <v>12562</v>
          </cell>
          <cell r="S1180">
            <v>620</v>
          </cell>
          <cell r="U1180">
            <v>30099</v>
          </cell>
          <cell r="V1180">
            <v>655</v>
          </cell>
        </row>
        <row r="1181">
          <cell r="D1181" t="str">
            <v>Los Angeles County - Unincorporated 2017</v>
          </cell>
          <cell r="E1181">
            <v>7841</v>
          </cell>
          <cell r="F1181">
            <v>354</v>
          </cell>
          <cell r="G1181">
            <v>354</v>
          </cell>
          <cell r="H1181">
            <v>0</v>
          </cell>
          <cell r="J1181">
            <v>4644</v>
          </cell>
          <cell r="K1181">
            <v>108</v>
          </cell>
          <cell r="L1181">
            <v>108</v>
          </cell>
          <cell r="M1181">
            <v>0</v>
          </cell>
          <cell r="O1181">
            <v>5052</v>
          </cell>
          <cell r="P1181">
            <v>0</v>
          </cell>
          <cell r="R1181">
            <v>12562</v>
          </cell>
          <cell r="S1181">
            <v>622</v>
          </cell>
          <cell r="U1181">
            <v>30099</v>
          </cell>
          <cell r="V1181">
            <v>1084</v>
          </cell>
        </row>
        <row r="1182">
          <cell r="D1182" t="str">
            <v>Los Banos 2014</v>
          </cell>
        </row>
        <row r="1183">
          <cell r="D1183" t="str">
            <v>Los Banos 2015</v>
          </cell>
        </row>
        <row r="1184">
          <cell r="D1184" t="str">
            <v>Los Banos 2016</v>
          </cell>
          <cell r="E1184">
            <v>604</v>
          </cell>
          <cell r="F1184">
            <v>41</v>
          </cell>
          <cell r="G1184">
            <v>41</v>
          </cell>
          <cell r="H1184">
            <v>0</v>
          </cell>
          <cell r="J1184">
            <v>431</v>
          </cell>
          <cell r="K1184">
            <v>21</v>
          </cell>
          <cell r="L1184">
            <v>21</v>
          </cell>
          <cell r="M1184">
            <v>0</v>
          </cell>
          <cell r="O1184">
            <v>306</v>
          </cell>
          <cell r="P1184">
            <v>7</v>
          </cell>
          <cell r="R1184">
            <v>1049</v>
          </cell>
          <cell r="S1184">
            <v>0</v>
          </cell>
          <cell r="U1184">
            <v>2390</v>
          </cell>
          <cell r="V1184">
            <v>69</v>
          </cell>
        </row>
        <row r="1185">
          <cell r="D1185" t="str">
            <v>Los Banos 2017</v>
          </cell>
          <cell r="E1185">
            <v>604</v>
          </cell>
          <cell r="F1185">
            <v>0</v>
          </cell>
          <cell r="G1185">
            <v>0</v>
          </cell>
          <cell r="H1185">
            <v>0</v>
          </cell>
          <cell r="J1185">
            <v>431</v>
          </cell>
          <cell r="K1185">
            <v>0</v>
          </cell>
          <cell r="L1185">
            <v>0</v>
          </cell>
          <cell r="M1185">
            <v>0</v>
          </cell>
          <cell r="O1185">
            <v>306</v>
          </cell>
          <cell r="P1185">
            <v>0</v>
          </cell>
          <cell r="R1185">
            <v>1049</v>
          </cell>
          <cell r="S1185">
            <v>217</v>
          </cell>
          <cell r="U1185">
            <v>2390</v>
          </cell>
          <cell r="V1185">
            <v>217</v>
          </cell>
        </row>
        <row r="1186">
          <cell r="D1186" t="str">
            <v>Los Gatos 2014</v>
          </cell>
          <cell r="E1186">
            <v>201</v>
          </cell>
          <cell r="F1186">
            <v>0</v>
          </cell>
          <cell r="G1186">
            <v>0</v>
          </cell>
          <cell r="H1186">
            <v>0</v>
          </cell>
          <cell r="J1186">
            <v>112</v>
          </cell>
          <cell r="K1186">
            <v>0</v>
          </cell>
          <cell r="L1186">
            <v>0</v>
          </cell>
          <cell r="M1186">
            <v>0</v>
          </cell>
          <cell r="O1186">
            <v>132</v>
          </cell>
          <cell r="P1186">
            <v>0</v>
          </cell>
          <cell r="R1186">
            <v>174</v>
          </cell>
          <cell r="S1186">
            <v>9</v>
          </cell>
          <cell r="U1186">
            <v>619</v>
          </cell>
          <cell r="V1186">
            <v>9</v>
          </cell>
        </row>
        <row r="1187">
          <cell r="D1187" t="str">
            <v>Los Gatos 2015</v>
          </cell>
          <cell r="E1187">
            <v>201</v>
          </cell>
          <cell r="F1187">
            <v>0</v>
          </cell>
          <cell r="G1187">
            <v>0</v>
          </cell>
          <cell r="H1187">
            <v>0</v>
          </cell>
          <cell r="J1187">
            <v>112</v>
          </cell>
          <cell r="K1187">
            <v>0</v>
          </cell>
          <cell r="L1187">
            <v>0</v>
          </cell>
          <cell r="M1187">
            <v>0</v>
          </cell>
          <cell r="O1187">
            <v>132</v>
          </cell>
          <cell r="P1187">
            <v>2</v>
          </cell>
          <cell r="R1187">
            <v>174</v>
          </cell>
          <cell r="S1187">
            <v>13</v>
          </cell>
          <cell r="U1187">
            <v>619</v>
          </cell>
          <cell r="V1187">
            <v>15</v>
          </cell>
        </row>
        <row r="1188">
          <cell r="D1188" t="str">
            <v>Los Gatos 2016</v>
          </cell>
          <cell r="E1188">
            <v>201</v>
          </cell>
          <cell r="F1188">
            <v>0</v>
          </cell>
          <cell r="G1188">
            <v>0</v>
          </cell>
          <cell r="H1188">
            <v>0</v>
          </cell>
          <cell r="J1188">
            <v>112</v>
          </cell>
          <cell r="K1188">
            <v>2</v>
          </cell>
          <cell r="L1188">
            <v>2</v>
          </cell>
          <cell r="M1188">
            <v>0</v>
          </cell>
          <cell r="O1188">
            <v>132</v>
          </cell>
          <cell r="P1188">
            <v>3</v>
          </cell>
          <cell r="R1188">
            <v>174</v>
          </cell>
          <cell r="S1188">
            <v>38</v>
          </cell>
          <cell r="U1188">
            <v>619</v>
          </cell>
          <cell r="V1188">
            <v>43</v>
          </cell>
        </row>
        <row r="1189">
          <cell r="D1189" t="str">
            <v>Los Gatos 2017</v>
          </cell>
          <cell r="E1189">
            <v>201</v>
          </cell>
          <cell r="F1189">
            <v>0</v>
          </cell>
          <cell r="G1189">
            <v>0</v>
          </cell>
          <cell r="H1189">
            <v>0</v>
          </cell>
          <cell r="J1189">
            <v>112</v>
          </cell>
          <cell r="K1189">
            <v>0</v>
          </cell>
          <cell r="L1189">
            <v>0</v>
          </cell>
          <cell r="M1189">
            <v>0</v>
          </cell>
          <cell r="O1189">
            <v>132</v>
          </cell>
          <cell r="P1189">
            <v>4</v>
          </cell>
          <cell r="R1189">
            <v>174</v>
          </cell>
          <cell r="S1189">
            <v>9</v>
          </cell>
          <cell r="U1189">
            <v>619</v>
          </cell>
          <cell r="V1189">
            <v>13</v>
          </cell>
        </row>
        <row r="1190">
          <cell r="D1190" t="str">
            <v>Loyalton 2014</v>
          </cell>
          <cell r="E1190">
            <v>0</v>
          </cell>
          <cell r="F1190">
            <v>0</v>
          </cell>
          <cell r="G1190">
            <v>0</v>
          </cell>
          <cell r="H1190">
            <v>0</v>
          </cell>
          <cell r="I1190">
            <v>0</v>
          </cell>
          <cell r="J1190">
            <v>0</v>
          </cell>
          <cell r="K1190">
            <v>0</v>
          </cell>
          <cell r="L1190">
            <v>0</v>
          </cell>
          <cell r="M1190">
            <v>0</v>
          </cell>
          <cell r="N1190">
            <v>0</v>
          </cell>
          <cell r="O1190">
            <v>0</v>
          </cell>
          <cell r="P1190">
            <v>0</v>
          </cell>
          <cell r="Q1190">
            <v>0</v>
          </cell>
          <cell r="R1190">
            <v>0</v>
          </cell>
          <cell r="S1190">
            <v>0</v>
          </cell>
          <cell r="T1190">
            <v>0</v>
          </cell>
          <cell r="U1190">
            <v>0</v>
          </cell>
          <cell r="V1190">
            <v>0</v>
          </cell>
        </row>
        <row r="1191">
          <cell r="D1191" t="str">
            <v>Loyalton 2015</v>
          </cell>
        </row>
        <row r="1192">
          <cell r="D1192" t="str">
            <v>Loyalton 2016</v>
          </cell>
        </row>
        <row r="1193">
          <cell r="D1193" t="str">
            <v>Loyalton 2017</v>
          </cell>
        </row>
        <row r="1194">
          <cell r="D1194" t="str">
            <v>Lynwood 2013</v>
          </cell>
        </row>
        <row r="1195">
          <cell r="D1195" t="str">
            <v>Lynwood 2014</v>
          </cell>
          <cell r="E1195">
            <v>0</v>
          </cell>
          <cell r="F1195">
            <v>0</v>
          </cell>
          <cell r="G1195">
            <v>0</v>
          </cell>
          <cell r="H1195">
            <v>0</v>
          </cell>
          <cell r="I1195">
            <v>0</v>
          </cell>
          <cell r="J1195">
            <v>0</v>
          </cell>
          <cell r="K1195">
            <v>0</v>
          </cell>
          <cell r="L1195">
            <v>0</v>
          </cell>
          <cell r="M1195">
            <v>0</v>
          </cell>
          <cell r="N1195">
            <v>0</v>
          </cell>
          <cell r="O1195">
            <v>0</v>
          </cell>
          <cell r="P1195">
            <v>0</v>
          </cell>
          <cell r="Q1195">
            <v>0</v>
          </cell>
          <cell r="R1195">
            <v>0</v>
          </cell>
          <cell r="S1195">
            <v>0</v>
          </cell>
          <cell r="T1195">
            <v>0</v>
          </cell>
          <cell r="U1195">
            <v>0</v>
          </cell>
          <cell r="V1195">
            <v>0</v>
          </cell>
        </row>
        <row r="1196">
          <cell r="D1196" t="str">
            <v>Lynwood 2015</v>
          </cell>
        </row>
        <row r="1197">
          <cell r="D1197" t="str">
            <v>Lynwood 2016</v>
          </cell>
        </row>
        <row r="1198">
          <cell r="D1198" t="str">
            <v>Lynwood 2017</v>
          </cell>
        </row>
        <row r="1199">
          <cell r="D1199" t="str">
            <v>Madera 2014</v>
          </cell>
          <cell r="E1199">
            <v>1352</v>
          </cell>
          <cell r="F1199">
            <v>15</v>
          </cell>
          <cell r="G1199">
            <v>15</v>
          </cell>
          <cell r="H1199">
            <v>0</v>
          </cell>
          <cell r="J1199">
            <v>1056</v>
          </cell>
          <cell r="K1199">
            <v>113</v>
          </cell>
          <cell r="L1199">
            <v>113</v>
          </cell>
          <cell r="M1199">
            <v>0</v>
          </cell>
          <cell r="O1199">
            <v>1091</v>
          </cell>
          <cell r="P1199">
            <v>21</v>
          </cell>
          <cell r="R1199">
            <v>2600</v>
          </cell>
          <cell r="S1199">
            <v>1</v>
          </cell>
          <cell r="U1199">
            <v>6099</v>
          </cell>
          <cell r="V1199">
            <v>150</v>
          </cell>
        </row>
        <row r="1200">
          <cell r="D1200" t="str">
            <v>Madera 2015</v>
          </cell>
          <cell r="E1200">
            <v>1352</v>
          </cell>
          <cell r="F1200">
            <v>2</v>
          </cell>
          <cell r="G1200">
            <v>2</v>
          </cell>
          <cell r="H1200">
            <v>0</v>
          </cell>
          <cell r="J1200">
            <v>1056</v>
          </cell>
          <cell r="K1200">
            <v>140</v>
          </cell>
          <cell r="L1200">
            <v>140</v>
          </cell>
          <cell r="M1200">
            <v>0</v>
          </cell>
          <cell r="O1200">
            <v>1091</v>
          </cell>
          <cell r="P1200">
            <v>17</v>
          </cell>
          <cell r="R1200">
            <v>2600</v>
          </cell>
          <cell r="S1200">
            <v>1</v>
          </cell>
          <cell r="U1200">
            <v>6099</v>
          </cell>
          <cell r="V1200">
            <v>160</v>
          </cell>
        </row>
        <row r="1201">
          <cell r="D1201" t="str">
            <v>Madera 2016</v>
          </cell>
          <cell r="E1201">
            <v>1352</v>
          </cell>
          <cell r="F1201">
            <v>0</v>
          </cell>
          <cell r="G1201">
            <v>0</v>
          </cell>
          <cell r="H1201">
            <v>0</v>
          </cell>
          <cell r="J1201">
            <v>1056</v>
          </cell>
          <cell r="K1201">
            <v>0</v>
          </cell>
          <cell r="L1201">
            <v>0</v>
          </cell>
          <cell r="M1201">
            <v>0</v>
          </cell>
          <cell r="O1201">
            <v>1091</v>
          </cell>
          <cell r="P1201">
            <v>55</v>
          </cell>
          <cell r="R1201">
            <v>2600</v>
          </cell>
          <cell r="S1201">
            <v>4</v>
          </cell>
          <cell r="U1201">
            <v>6099</v>
          </cell>
          <cell r="V1201">
            <v>59</v>
          </cell>
        </row>
        <row r="1202">
          <cell r="D1202" t="str">
            <v>Madera 2017</v>
          </cell>
          <cell r="E1202">
            <v>1352</v>
          </cell>
          <cell r="F1202">
            <v>6</v>
          </cell>
          <cell r="G1202">
            <v>0</v>
          </cell>
          <cell r="H1202">
            <v>6</v>
          </cell>
          <cell r="J1202">
            <v>1056</v>
          </cell>
          <cell r="K1202">
            <v>56</v>
          </cell>
          <cell r="L1202">
            <v>0</v>
          </cell>
          <cell r="M1202">
            <v>56</v>
          </cell>
          <cell r="O1202">
            <v>1091</v>
          </cell>
          <cell r="P1202">
            <v>88</v>
          </cell>
          <cell r="R1202">
            <v>2600</v>
          </cell>
          <cell r="S1202">
            <v>0</v>
          </cell>
          <cell r="U1202">
            <v>6099</v>
          </cell>
          <cell r="V1202">
            <v>150</v>
          </cell>
        </row>
        <row r="1203">
          <cell r="D1203" t="str">
            <v>Madera County - Unincorporated 2014</v>
          </cell>
        </row>
        <row r="1204">
          <cell r="D1204" t="str">
            <v>Madera County - Unincorporated 2015</v>
          </cell>
          <cell r="E1204">
            <v>1285</v>
          </cell>
          <cell r="F1204">
            <v>0</v>
          </cell>
          <cell r="G1204">
            <v>0</v>
          </cell>
          <cell r="H1204">
            <v>0</v>
          </cell>
          <cell r="J1204">
            <v>984</v>
          </cell>
          <cell r="K1204">
            <v>0</v>
          </cell>
          <cell r="L1204">
            <v>0</v>
          </cell>
          <cell r="M1204">
            <v>0</v>
          </cell>
          <cell r="O1204">
            <v>1015</v>
          </cell>
          <cell r="P1204">
            <v>0</v>
          </cell>
          <cell r="R1204">
            <v>2398</v>
          </cell>
          <cell r="S1204">
            <v>0</v>
          </cell>
          <cell r="U1204">
            <v>3432</v>
          </cell>
          <cell r="V1204">
            <v>0</v>
          </cell>
        </row>
        <row r="1205">
          <cell r="D1205" t="str">
            <v>Madera County - Unincorporated 2016</v>
          </cell>
          <cell r="E1205">
            <v>1285</v>
          </cell>
          <cell r="F1205">
            <v>0</v>
          </cell>
          <cell r="G1205">
            <v>0</v>
          </cell>
          <cell r="H1205">
            <v>0</v>
          </cell>
          <cell r="J1205">
            <v>984</v>
          </cell>
          <cell r="K1205">
            <v>20</v>
          </cell>
          <cell r="L1205">
            <v>20</v>
          </cell>
          <cell r="M1205">
            <v>0</v>
          </cell>
          <cell r="O1205">
            <v>1015</v>
          </cell>
          <cell r="P1205">
            <v>0</v>
          </cell>
          <cell r="R1205">
            <v>2398</v>
          </cell>
          <cell r="S1205">
            <v>0</v>
          </cell>
          <cell r="U1205">
            <v>3432</v>
          </cell>
          <cell r="V1205">
            <v>20</v>
          </cell>
        </row>
        <row r="1206">
          <cell r="D1206" t="str">
            <v>Madera County - Unincorporated 2017</v>
          </cell>
          <cell r="E1206">
            <v>1285</v>
          </cell>
          <cell r="F1206">
            <v>0</v>
          </cell>
          <cell r="G1206">
            <v>0</v>
          </cell>
          <cell r="H1206">
            <v>0</v>
          </cell>
          <cell r="J1206">
            <v>984</v>
          </cell>
          <cell r="K1206">
            <v>11</v>
          </cell>
          <cell r="L1206">
            <v>0</v>
          </cell>
          <cell r="M1206">
            <v>11</v>
          </cell>
          <cell r="O1206">
            <v>1015</v>
          </cell>
          <cell r="P1206">
            <v>0</v>
          </cell>
          <cell r="R1206">
            <v>2398</v>
          </cell>
          <cell r="S1206">
            <v>148</v>
          </cell>
          <cell r="U1206">
            <v>3432</v>
          </cell>
          <cell r="V1206">
            <v>159</v>
          </cell>
        </row>
        <row r="1207">
          <cell r="D1207" t="str">
            <v>Malibu 2013</v>
          </cell>
        </row>
        <row r="1208">
          <cell r="D1208" t="str">
            <v>Malibu 2014</v>
          </cell>
          <cell r="E1208">
            <v>1</v>
          </cell>
          <cell r="F1208">
            <v>0</v>
          </cell>
          <cell r="G1208">
            <v>0</v>
          </cell>
          <cell r="H1208">
            <v>0</v>
          </cell>
          <cell r="J1208">
            <v>1</v>
          </cell>
          <cell r="K1208">
            <v>0</v>
          </cell>
          <cell r="L1208">
            <v>0</v>
          </cell>
          <cell r="M1208">
            <v>0</v>
          </cell>
          <cell r="O1208">
            <v>0</v>
          </cell>
          <cell r="P1208">
            <v>0</v>
          </cell>
          <cell r="R1208">
            <v>0</v>
          </cell>
          <cell r="S1208">
            <v>13</v>
          </cell>
          <cell r="U1208">
            <v>2</v>
          </cell>
          <cell r="V1208">
            <v>13</v>
          </cell>
        </row>
        <row r="1209">
          <cell r="D1209" t="str">
            <v>Malibu 2015</v>
          </cell>
          <cell r="E1209">
            <v>1</v>
          </cell>
          <cell r="F1209">
            <v>0</v>
          </cell>
          <cell r="G1209">
            <v>0</v>
          </cell>
          <cell r="H1209">
            <v>0</v>
          </cell>
          <cell r="J1209">
            <v>1</v>
          </cell>
          <cell r="K1209">
            <v>0</v>
          </cell>
          <cell r="L1209">
            <v>0</v>
          </cell>
          <cell r="M1209">
            <v>0</v>
          </cell>
          <cell r="O1209">
            <v>0</v>
          </cell>
          <cell r="P1209">
            <v>0</v>
          </cell>
          <cell r="R1209">
            <v>0</v>
          </cell>
          <cell r="S1209">
            <v>16</v>
          </cell>
          <cell r="U1209">
            <v>2</v>
          </cell>
          <cell r="V1209">
            <v>16</v>
          </cell>
        </row>
        <row r="1210">
          <cell r="D1210" t="str">
            <v>Malibu 2016</v>
          </cell>
          <cell r="E1210">
            <v>1</v>
          </cell>
          <cell r="F1210">
            <v>0</v>
          </cell>
          <cell r="G1210">
            <v>0</v>
          </cell>
          <cell r="H1210">
            <v>0</v>
          </cell>
          <cell r="J1210">
            <v>1</v>
          </cell>
          <cell r="K1210">
            <v>0</v>
          </cell>
          <cell r="L1210">
            <v>0</v>
          </cell>
          <cell r="M1210">
            <v>0</v>
          </cell>
          <cell r="O1210">
            <v>0</v>
          </cell>
          <cell r="P1210">
            <v>0</v>
          </cell>
          <cell r="R1210">
            <v>0</v>
          </cell>
          <cell r="S1210">
            <v>3</v>
          </cell>
          <cell r="U1210">
            <v>2</v>
          </cell>
          <cell r="V1210">
            <v>3</v>
          </cell>
        </row>
        <row r="1211">
          <cell r="D1211" t="str">
            <v>Malibu 2017</v>
          </cell>
          <cell r="E1211">
            <v>1</v>
          </cell>
          <cell r="F1211">
            <v>0</v>
          </cell>
          <cell r="G1211">
            <v>0</v>
          </cell>
          <cell r="H1211">
            <v>0</v>
          </cell>
          <cell r="J1211">
            <v>1</v>
          </cell>
          <cell r="K1211">
            <v>0</v>
          </cell>
          <cell r="L1211">
            <v>0</v>
          </cell>
          <cell r="M1211">
            <v>0</v>
          </cell>
          <cell r="O1211">
            <v>0</v>
          </cell>
          <cell r="P1211">
            <v>0</v>
          </cell>
          <cell r="R1211">
            <v>0</v>
          </cell>
          <cell r="S1211">
            <v>17</v>
          </cell>
          <cell r="U1211">
            <v>2</v>
          </cell>
          <cell r="V1211">
            <v>17</v>
          </cell>
        </row>
        <row r="1212">
          <cell r="D1212" t="str">
            <v>Mammoth Lakes 2014</v>
          </cell>
          <cell r="E1212">
            <v>17</v>
          </cell>
          <cell r="F1212">
            <v>0</v>
          </cell>
          <cell r="G1212">
            <v>0</v>
          </cell>
          <cell r="H1212">
            <v>0</v>
          </cell>
          <cell r="J1212">
            <v>12</v>
          </cell>
          <cell r="K1212">
            <v>0</v>
          </cell>
          <cell r="L1212">
            <v>0</v>
          </cell>
          <cell r="M1212">
            <v>0</v>
          </cell>
          <cell r="O1212">
            <v>14</v>
          </cell>
          <cell r="P1212">
            <v>0</v>
          </cell>
          <cell r="R1212">
            <v>31</v>
          </cell>
          <cell r="S1212">
            <v>12</v>
          </cell>
          <cell r="U1212">
            <v>74</v>
          </cell>
          <cell r="V1212">
            <v>12</v>
          </cell>
        </row>
        <row r="1213">
          <cell r="D1213" t="str">
            <v>Mammoth Lakes 2015</v>
          </cell>
          <cell r="E1213">
            <v>17</v>
          </cell>
          <cell r="F1213">
            <v>0</v>
          </cell>
          <cell r="G1213">
            <v>0</v>
          </cell>
          <cell r="H1213">
            <v>0</v>
          </cell>
          <cell r="J1213">
            <v>12</v>
          </cell>
          <cell r="K1213">
            <v>0</v>
          </cell>
          <cell r="L1213">
            <v>0</v>
          </cell>
          <cell r="M1213">
            <v>0</v>
          </cell>
          <cell r="O1213">
            <v>14</v>
          </cell>
          <cell r="P1213">
            <v>0</v>
          </cell>
          <cell r="R1213">
            <v>31</v>
          </cell>
          <cell r="S1213">
            <v>22</v>
          </cell>
          <cell r="U1213">
            <v>74</v>
          </cell>
          <cell r="V1213">
            <v>22</v>
          </cell>
        </row>
        <row r="1214">
          <cell r="D1214" t="str">
            <v>Mammoth Lakes 2016</v>
          </cell>
          <cell r="E1214">
            <v>17</v>
          </cell>
          <cell r="F1214">
            <v>0</v>
          </cell>
          <cell r="G1214">
            <v>0</v>
          </cell>
          <cell r="H1214">
            <v>0</v>
          </cell>
          <cell r="J1214">
            <v>12</v>
          </cell>
          <cell r="K1214">
            <v>0</v>
          </cell>
          <cell r="L1214">
            <v>0</v>
          </cell>
          <cell r="M1214">
            <v>0</v>
          </cell>
          <cell r="O1214">
            <v>14</v>
          </cell>
          <cell r="P1214">
            <v>0</v>
          </cell>
          <cell r="R1214">
            <v>31</v>
          </cell>
          <cell r="S1214">
            <v>23</v>
          </cell>
          <cell r="U1214">
            <v>74</v>
          </cell>
          <cell r="V1214">
            <v>23</v>
          </cell>
        </row>
        <row r="1215">
          <cell r="D1215" t="str">
            <v>Mammoth Lakes 2017</v>
          </cell>
          <cell r="E1215">
            <v>17</v>
          </cell>
          <cell r="F1215">
            <v>0</v>
          </cell>
          <cell r="G1215">
            <v>0</v>
          </cell>
          <cell r="H1215">
            <v>0</v>
          </cell>
          <cell r="J1215">
            <v>12</v>
          </cell>
          <cell r="K1215">
            <v>0</v>
          </cell>
          <cell r="L1215">
            <v>0</v>
          </cell>
          <cell r="M1215">
            <v>0</v>
          </cell>
          <cell r="O1215">
            <v>14</v>
          </cell>
          <cell r="P1215">
            <v>0</v>
          </cell>
          <cell r="R1215">
            <v>31</v>
          </cell>
          <cell r="S1215">
            <v>14</v>
          </cell>
          <cell r="U1215">
            <v>74</v>
          </cell>
          <cell r="V1215">
            <v>14</v>
          </cell>
        </row>
        <row r="1216">
          <cell r="D1216" t="str">
            <v>Manhattan Beach 2013</v>
          </cell>
        </row>
        <row r="1217">
          <cell r="D1217" t="str">
            <v>Manhattan Beach 2014</v>
          </cell>
          <cell r="E1217">
            <v>0</v>
          </cell>
          <cell r="F1217">
            <v>0</v>
          </cell>
          <cell r="G1217">
            <v>0</v>
          </cell>
          <cell r="H1217">
            <v>0</v>
          </cell>
          <cell r="I1217">
            <v>0</v>
          </cell>
          <cell r="J1217">
            <v>0</v>
          </cell>
          <cell r="K1217">
            <v>0</v>
          </cell>
          <cell r="L1217">
            <v>0</v>
          </cell>
          <cell r="M1217">
            <v>0</v>
          </cell>
          <cell r="N1217">
            <v>0</v>
          </cell>
          <cell r="O1217">
            <v>0</v>
          </cell>
          <cell r="P1217">
            <v>0</v>
          </cell>
          <cell r="Q1217">
            <v>0</v>
          </cell>
          <cell r="R1217">
            <v>0</v>
          </cell>
          <cell r="S1217">
            <v>0</v>
          </cell>
          <cell r="T1217">
            <v>0</v>
          </cell>
          <cell r="U1217">
            <v>0</v>
          </cell>
          <cell r="V1217">
            <v>0</v>
          </cell>
        </row>
        <row r="1218">
          <cell r="D1218" t="str">
            <v>Manhattan Beach 2015</v>
          </cell>
        </row>
        <row r="1219">
          <cell r="D1219" t="str">
            <v>Manhattan Beach 2016</v>
          </cell>
        </row>
        <row r="1220">
          <cell r="D1220" t="str">
            <v>Manhattan Beach 2017</v>
          </cell>
        </row>
        <row r="1221">
          <cell r="D1221" t="str">
            <v>Manteca 2014</v>
          </cell>
          <cell r="E1221">
            <v>0</v>
          </cell>
          <cell r="F1221">
            <v>0</v>
          </cell>
          <cell r="G1221">
            <v>0</v>
          </cell>
          <cell r="H1221">
            <v>0</v>
          </cell>
          <cell r="I1221">
            <v>0</v>
          </cell>
          <cell r="J1221">
            <v>0</v>
          </cell>
          <cell r="K1221">
            <v>0</v>
          </cell>
          <cell r="L1221">
            <v>0</v>
          </cell>
          <cell r="M1221">
            <v>0</v>
          </cell>
          <cell r="N1221">
            <v>0</v>
          </cell>
          <cell r="O1221">
            <v>0</v>
          </cell>
          <cell r="P1221">
            <v>0</v>
          </cell>
          <cell r="Q1221">
            <v>0</v>
          </cell>
          <cell r="R1221">
            <v>0</v>
          </cell>
          <cell r="S1221">
            <v>0</v>
          </cell>
          <cell r="T1221">
            <v>0</v>
          </cell>
          <cell r="U1221">
            <v>0</v>
          </cell>
          <cell r="V1221">
            <v>0</v>
          </cell>
        </row>
        <row r="1222">
          <cell r="D1222" t="str">
            <v>Manteca 2015</v>
          </cell>
        </row>
        <row r="1223">
          <cell r="D1223" t="str">
            <v>Manteca 2016</v>
          </cell>
        </row>
        <row r="1224">
          <cell r="D1224" t="str">
            <v>Manteca 2017</v>
          </cell>
        </row>
        <row r="1225">
          <cell r="D1225" t="str">
            <v>Maricopa 2013</v>
          </cell>
        </row>
        <row r="1226">
          <cell r="D1226" t="str">
            <v>Maricopa 2014</v>
          </cell>
          <cell r="E1226">
            <v>0</v>
          </cell>
          <cell r="F1226">
            <v>0</v>
          </cell>
          <cell r="G1226">
            <v>0</v>
          </cell>
          <cell r="H1226">
            <v>0</v>
          </cell>
          <cell r="I1226">
            <v>0</v>
          </cell>
          <cell r="J1226">
            <v>0</v>
          </cell>
          <cell r="K1226">
            <v>0</v>
          </cell>
          <cell r="L1226">
            <v>0</v>
          </cell>
          <cell r="M1226">
            <v>0</v>
          </cell>
          <cell r="N1226">
            <v>0</v>
          </cell>
          <cell r="O1226">
            <v>0</v>
          </cell>
          <cell r="P1226">
            <v>0</v>
          </cell>
          <cell r="Q1226">
            <v>0</v>
          </cell>
          <cell r="R1226">
            <v>0</v>
          </cell>
          <cell r="S1226">
            <v>0</v>
          </cell>
          <cell r="T1226">
            <v>0</v>
          </cell>
          <cell r="U1226">
            <v>0</v>
          </cell>
          <cell r="V1226">
            <v>0</v>
          </cell>
        </row>
        <row r="1227">
          <cell r="D1227" t="str">
            <v>Maricopa 2015</v>
          </cell>
        </row>
        <row r="1228">
          <cell r="D1228" t="str">
            <v>Maricopa 2016</v>
          </cell>
        </row>
        <row r="1229">
          <cell r="D1229" t="str">
            <v>Maricopa 2017</v>
          </cell>
        </row>
        <row r="1230">
          <cell r="D1230" t="str">
            <v>Marin County - Unincorporated 2014</v>
          </cell>
          <cell r="E1230">
            <v>55</v>
          </cell>
          <cell r="F1230">
            <v>1</v>
          </cell>
          <cell r="G1230">
            <v>0</v>
          </cell>
          <cell r="H1230">
            <v>1</v>
          </cell>
          <cell r="J1230">
            <v>32</v>
          </cell>
          <cell r="K1230">
            <v>3</v>
          </cell>
          <cell r="L1230">
            <v>0</v>
          </cell>
          <cell r="M1230">
            <v>3</v>
          </cell>
          <cell r="O1230">
            <v>37</v>
          </cell>
          <cell r="P1230">
            <v>10</v>
          </cell>
          <cell r="R1230">
            <v>61</v>
          </cell>
          <cell r="S1230">
            <v>29</v>
          </cell>
          <cell r="U1230">
            <v>185</v>
          </cell>
          <cell r="V1230">
            <v>43</v>
          </cell>
        </row>
        <row r="1231">
          <cell r="D1231" t="str">
            <v>Marin County - Unincorporated 2015</v>
          </cell>
          <cell r="E1231">
            <v>55</v>
          </cell>
          <cell r="F1231">
            <v>7</v>
          </cell>
          <cell r="G1231">
            <v>6</v>
          </cell>
          <cell r="H1231">
            <v>1</v>
          </cell>
          <cell r="J1231">
            <v>32</v>
          </cell>
          <cell r="K1231">
            <v>6</v>
          </cell>
          <cell r="L1231">
            <v>3</v>
          </cell>
          <cell r="M1231">
            <v>3</v>
          </cell>
          <cell r="O1231">
            <v>37</v>
          </cell>
          <cell r="P1231">
            <v>3</v>
          </cell>
          <cell r="R1231">
            <v>61</v>
          </cell>
          <cell r="S1231">
            <v>23</v>
          </cell>
          <cell r="U1231">
            <v>185</v>
          </cell>
          <cell r="V1231">
            <v>39</v>
          </cell>
        </row>
        <row r="1232">
          <cell r="D1232" t="str">
            <v>Marin County - Unincorporated 2016</v>
          </cell>
          <cell r="E1232">
            <v>55</v>
          </cell>
          <cell r="F1232">
            <v>2</v>
          </cell>
          <cell r="G1232">
            <v>1</v>
          </cell>
          <cell r="H1232">
            <v>1</v>
          </cell>
          <cell r="J1232">
            <v>32</v>
          </cell>
          <cell r="K1232">
            <v>5</v>
          </cell>
          <cell r="L1232">
            <v>2</v>
          </cell>
          <cell r="M1232">
            <v>3</v>
          </cell>
          <cell r="O1232">
            <v>37</v>
          </cell>
          <cell r="P1232">
            <v>2</v>
          </cell>
          <cell r="R1232">
            <v>61</v>
          </cell>
          <cell r="S1232">
            <v>21</v>
          </cell>
          <cell r="U1232">
            <v>185</v>
          </cell>
          <cell r="V1232">
            <v>30</v>
          </cell>
        </row>
        <row r="1233">
          <cell r="D1233" t="str">
            <v>Marin County - Unincorporated 2017</v>
          </cell>
          <cell r="E1233">
            <v>55</v>
          </cell>
          <cell r="F1233">
            <v>1</v>
          </cell>
          <cell r="G1233">
            <v>0</v>
          </cell>
          <cell r="H1233">
            <v>1</v>
          </cell>
          <cell r="J1233">
            <v>32</v>
          </cell>
          <cell r="K1233">
            <v>5</v>
          </cell>
          <cell r="L1233">
            <v>2</v>
          </cell>
          <cell r="M1233">
            <v>3</v>
          </cell>
          <cell r="O1233">
            <v>37</v>
          </cell>
          <cell r="P1233">
            <v>1</v>
          </cell>
          <cell r="R1233">
            <v>61</v>
          </cell>
          <cell r="S1233">
            <v>26</v>
          </cell>
          <cell r="U1233">
            <v>185</v>
          </cell>
          <cell r="V1233">
            <v>33</v>
          </cell>
        </row>
        <row r="1234">
          <cell r="D1234" t="str">
            <v>Marina 2014</v>
          </cell>
        </row>
        <row r="1235">
          <cell r="D1235" t="str">
            <v>Marina 2015</v>
          </cell>
        </row>
        <row r="1236">
          <cell r="D1236" t="str">
            <v>Marina 2016</v>
          </cell>
        </row>
        <row r="1237">
          <cell r="D1237" t="str">
            <v>Marina 2017</v>
          </cell>
          <cell r="E1237">
            <v>315</v>
          </cell>
          <cell r="F1237">
            <v>42</v>
          </cell>
          <cell r="G1237">
            <v>1</v>
          </cell>
          <cell r="H1237">
            <v>41</v>
          </cell>
          <cell r="J1237">
            <v>206</v>
          </cell>
          <cell r="K1237">
            <v>6</v>
          </cell>
          <cell r="L1237">
            <v>1</v>
          </cell>
          <cell r="M1237">
            <v>5</v>
          </cell>
          <cell r="O1237">
            <v>239</v>
          </cell>
          <cell r="P1237">
            <v>147</v>
          </cell>
          <cell r="R1237">
            <v>548</v>
          </cell>
          <cell r="S1237">
            <v>22</v>
          </cell>
          <cell r="U1237">
            <v>1308</v>
          </cell>
          <cell r="V1237">
            <v>217</v>
          </cell>
        </row>
        <row r="1238">
          <cell r="D1238" t="str">
            <v>Mariposa County - Unincorporated 2014</v>
          </cell>
          <cell r="E1238">
            <v>265</v>
          </cell>
          <cell r="F1238">
            <v>0</v>
          </cell>
          <cell r="G1238">
            <v>0</v>
          </cell>
          <cell r="H1238">
            <v>0</v>
          </cell>
          <cell r="J1238">
            <v>130</v>
          </cell>
          <cell r="K1238">
            <v>0</v>
          </cell>
          <cell r="L1238">
            <v>0</v>
          </cell>
          <cell r="M1238">
            <v>0</v>
          </cell>
          <cell r="O1238">
            <v>180</v>
          </cell>
          <cell r="P1238">
            <v>35</v>
          </cell>
          <cell r="R1238">
            <v>420</v>
          </cell>
          <cell r="S1238">
            <v>14</v>
          </cell>
          <cell r="U1238">
            <v>995</v>
          </cell>
          <cell r="V1238">
            <v>49</v>
          </cell>
        </row>
        <row r="1239">
          <cell r="D1239" t="str">
            <v>Mariposa County - Unincorporated 2015</v>
          </cell>
          <cell r="E1239">
            <v>265</v>
          </cell>
          <cell r="F1239">
            <v>0</v>
          </cell>
          <cell r="G1239">
            <v>0</v>
          </cell>
          <cell r="H1239">
            <v>0</v>
          </cell>
          <cell r="J1239">
            <v>130</v>
          </cell>
          <cell r="K1239">
            <v>0</v>
          </cell>
          <cell r="L1239">
            <v>0</v>
          </cell>
          <cell r="M1239">
            <v>0</v>
          </cell>
          <cell r="O1239">
            <v>180</v>
          </cell>
          <cell r="P1239">
            <v>44</v>
          </cell>
          <cell r="R1239">
            <v>420</v>
          </cell>
          <cell r="S1239">
            <v>10</v>
          </cell>
          <cell r="U1239">
            <v>995</v>
          </cell>
          <cell r="V1239">
            <v>54</v>
          </cell>
        </row>
        <row r="1240">
          <cell r="D1240" t="str">
            <v>Mariposa County - Unincorporated 2016</v>
          </cell>
          <cell r="E1240">
            <v>265</v>
          </cell>
          <cell r="F1240">
            <v>0</v>
          </cell>
          <cell r="G1240">
            <v>0</v>
          </cell>
          <cell r="H1240">
            <v>0</v>
          </cell>
          <cell r="J1240">
            <v>130</v>
          </cell>
          <cell r="K1240">
            <v>0</v>
          </cell>
          <cell r="L1240">
            <v>0</v>
          </cell>
          <cell r="M1240">
            <v>0</v>
          </cell>
          <cell r="O1240">
            <v>180</v>
          </cell>
          <cell r="P1240">
            <v>19</v>
          </cell>
          <cell r="R1240">
            <v>420</v>
          </cell>
          <cell r="S1240">
            <v>28</v>
          </cell>
          <cell r="U1240">
            <v>995</v>
          </cell>
          <cell r="V1240">
            <v>47</v>
          </cell>
        </row>
        <row r="1241">
          <cell r="D1241" t="str">
            <v>Mariposa County - Unincorporated 2017</v>
          </cell>
          <cell r="E1241">
            <v>265</v>
          </cell>
          <cell r="F1241">
            <v>0</v>
          </cell>
          <cell r="G1241">
            <v>0</v>
          </cell>
          <cell r="H1241">
            <v>0</v>
          </cell>
          <cell r="J1241">
            <v>130</v>
          </cell>
          <cell r="K1241">
            <v>0</v>
          </cell>
          <cell r="L1241">
            <v>0</v>
          </cell>
          <cell r="M1241">
            <v>0</v>
          </cell>
          <cell r="O1241">
            <v>180</v>
          </cell>
          <cell r="P1241">
            <v>28</v>
          </cell>
          <cell r="R1241">
            <v>420</v>
          </cell>
          <cell r="S1241">
            <v>9</v>
          </cell>
          <cell r="U1241">
            <v>995</v>
          </cell>
          <cell r="V1241">
            <v>37</v>
          </cell>
        </row>
        <row r="1242">
          <cell r="D1242" t="str">
            <v>Martinez 2014</v>
          </cell>
        </row>
        <row r="1243">
          <cell r="D1243" t="str">
            <v>Martinez 2015</v>
          </cell>
        </row>
        <row r="1244">
          <cell r="D1244" t="str">
            <v>Martinez 2016</v>
          </cell>
          <cell r="E1244">
            <v>124</v>
          </cell>
          <cell r="F1244">
            <v>0</v>
          </cell>
          <cell r="G1244">
            <v>0</v>
          </cell>
          <cell r="H1244">
            <v>0</v>
          </cell>
          <cell r="J1244">
            <v>72</v>
          </cell>
          <cell r="K1244">
            <v>0</v>
          </cell>
          <cell r="L1244">
            <v>0</v>
          </cell>
          <cell r="M1244">
            <v>0</v>
          </cell>
          <cell r="O1244">
            <v>78</v>
          </cell>
          <cell r="P1244">
            <v>1</v>
          </cell>
          <cell r="R1244">
            <v>195</v>
          </cell>
          <cell r="S1244">
            <v>40</v>
          </cell>
          <cell r="U1244">
            <v>469</v>
          </cell>
          <cell r="V1244">
            <v>41</v>
          </cell>
        </row>
        <row r="1245">
          <cell r="D1245" t="str">
            <v>Martinez 2017</v>
          </cell>
          <cell r="E1245">
            <v>124</v>
          </cell>
          <cell r="F1245">
            <v>0</v>
          </cell>
          <cell r="G1245">
            <v>0</v>
          </cell>
          <cell r="H1245">
            <v>0</v>
          </cell>
          <cell r="J1245">
            <v>72</v>
          </cell>
          <cell r="K1245">
            <v>0</v>
          </cell>
          <cell r="L1245">
            <v>0</v>
          </cell>
          <cell r="M1245">
            <v>0</v>
          </cell>
          <cell r="O1245">
            <v>78</v>
          </cell>
          <cell r="P1245">
            <v>0</v>
          </cell>
          <cell r="R1245">
            <v>195</v>
          </cell>
          <cell r="S1245">
            <v>4</v>
          </cell>
          <cell r="U1245">
            <v>469</v>
          </cell>
          <cell r="V1245">
            <v>4</v>
          </cell>
        </row>
        <row r="1246">
          <cell r="D1246" t="str">
            <v>Marysville 2013</v>
          </cell>
        </row>
        <row r="1247">
          <cell r="D1247" t="str">
            <v>Marysville 2014</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row>
        <row r="1248">
          <cell r="D1248" t="str">
            <v>Marysville 2015</v>
          </cell>
        </row>
        <row r="1249">
          <cell r="D1249" t="str">
            <v>Marysville 2016</v>
          </cell>
        </row>
        <row r="1250">
          <cell r="D1250" t="str">
            <v>Marysville 2017</v>
          </cell>
        </row>
        <row r="1251">
          <cell r="D1251" t="str">
            <v>Maywood 2013</v>
          </cell>
        </row>
        <row r="1252">
          <cell r="D1252" t="str">
            <v>Maywood 2014</v>
          </cell>
          <cell r="E1252">
            <v>0</v>
          </cell>
          <cell r="F1252">
            <v>0</v>
          </cell>
          <cell r="G1252">
            <v>0</v>
          </cell>
          <cell r="H1252">
            <v>0</v>
          </cell>
          <cell r="I1252">
            <v>0</v>
          </cell>
          <cell r="J1252">
            <v>0</v>
          </cell>
          <cell r="K1252">
            <v>0</v>
          </cell>
          <cell r="L1252">
            <v>0</v>
          </cell>
          <cell r="M1252">
            <v>0</v>
          </cell>
          <cell r="N1252">
            <v>0</v>
          </cell>
          <cell r="O1252">
            <v>0</v>
          </cell>
          <cell r="P1252">
            <v>0</v>
          </cell>
          <cell r="Q1252">
            <v>0</v>
          </cell>
          <cell r="R1252">
            <v>0</v>
          </cell>
          <cell r="S1252">
            <v>0</v>
          </cell>
          <cell r="T1252">
            <v>0</v>
          </cell>
          <cell r="U1252">
            <v>0</v>
          </cell>
          <cell r="V1252">
            <v>0</v>
          </cell>
        </row>
        <row r="1253">
          <cell r="D1253" t="str">
            <v>Maywood 2015</v>
          </cell>
        </row>
        <row r="1254">
          <cell r="D1254" t="str">
            <v>Maywood 2016</v>
          </cell>
        </row>
        <row r="1255">
          <cell r="D1255" t="str">
            <v>Maywood 2017</v>
          </cell>
        </row>
        <row r="1256">
          <cell r="D1256" t="str">
            <v>Mcfarland 2013</v>
          </cell>
        </row>
        <row r="1257">
          <cell r="D1257" t="str">
            <v>Mcfarland 2014</v>
          </cell>
        </row>
        <row r="1258">
          <cell r="D1258" t="str">
            <v>Mcfarland 2015</v>
          </cell>
        </row>
        <row r="1259">
          <cell r="D1259" t="str">
            <v>Mcfarland 2016</v>
          </cell>
          <cell r="E1259">
            <v>188</v>
          </cell>
          <cell r="F1259">
            <v>6</v>
          </cell>
          <cell r="G1259">
            <v>0</v>
          </cell>
          <cell r="H1259">
            <v>6</v>
          </cell>
          <cell r="J1259">
            <v>158</v>
          </cell>
          <cell r="K1259">
            <v>6</v>
          </cell>
          <cell r="L1259">
            <v>0</v>
          </cell>
          <cell r="M1259">
            <v>6</v>
          </cell>
          <cell r="O1259">
            <v>141</v>
          </cell>
          <cell r="P1259">
            <v>7</v>
          </cell>
          <cell r="R1259">
            <v>318</v>
          </cell>
          <cell r="S1259">
            <v>0</v>
          </cell>
          <cell r="U1259">
            <v>805</v>
          </cell>
          <cell r="V1259">
            <v>19</v>
          </cell>
        </row>
        <row r="1260">
          <cell r="D1260" t="str">
            <v>Mcfarland 2017</v>
          </cell>
        </row>
        <row r="1261">
          <cell r="D1261" t="str">
            <v>Mendocino County - Unincorporated 2014</v>
          </cell>
        </row>
        <row r="1262">
          <cell r="D1262" t="str">
            <v>Mendocino County - Unincorporated 2015</v>
          </cell>
          <cell r="E1262">
            <v>40</v>
          </cell>
          <cell r="F1262">
            <v>0</v>
          </cell>
          <cell r="G1262">
            <v>0</v>
          </cell>
          <cell r="H1262">
            <v>0</v>
          </cell>
          <cell r="J1262">
            <v>27</v>
          </cell>
          <cell r="K1262">
            <v>0</v>
          </cell>
          <cell r="L1262">
            <v>0</v>
          </cell>
          <cell r="M1262">
            <v>0</v>
          </cell>
          <cell r="O1262">
            <v>27</v>
          </cell>
          <cell r="P1262">
            <v>56</v>
          </cell>
          <cell r="R1262">
            <v>74</v>
          </cell>
          <cell r="S1262">
            <v>52</v>
          </cell>
          <cell r="U1262">
            <v>168</v>
          </cell>
          <cell r="V1262">
            <v>108</v>
          </cell>
        </row>
        <row r="1263">
          <cell r="D1263" t="str">
            <v>Mendocino County - Unincorporated 2016</v>
          </cell>
        </row>
        <row r="1264">
          <cell r="D1264" t="str">
            <v>Mendocino County - Unincorporated 2017</v>
          </cell>
        </row>
        <row r="1265">
          <cell r="D1265" t="str">
            <v>Mendota 2013</v>
          </cell>
        </row>
        <row r="1266">
          <cell r="D1266" t="str">
            <v>Mendota 2014</v>
          </cell>
          <cell r="E1266">
            <v>0</v>
          </cell>
          <cell r="F1266">
            <v>0</v>
          </cell>
          <cell r="G1266">
            <v>0</v>
          </cell>
          <cell r="H1266">
            <v>0</v>
          </cell>
          <cell r="I1266">
            <v>0</v>
          </cell>
          <cell r="J1266">
            <v>0</v>
          </cell>
          <cell r="K1266">
            <v>0</v>
          </cell>
          <cell r="L1266">
            <v>0</v>
          </cell>
          <cell r="M1266">
            <v>0</v>
          </cell>
          <cell r="N1266">
            <v>0</v>
          </cell>
          <cell r="O1266">
            <v>0</v>
          </cell>
          <cell r="P1266">
            <v>0</v>
          </cell>
          <cell r="Q1266">
            <v>0</v>
          </cell>
          <cell r="R1266">
            <v>0</v>
          </cell>
          <cell r="S1266">
            <v>0</v>
          </cell>
          <cell r="T1266">
            <v>0</v>
          </cell>
          <cell r="U1266">
            <v>0</v>
          </cell>
          <cell r="V1266">
            <v>0</v>
          </cell>
        </row>
        <row r="1267">
          <cell r="D1267" t="str">
            <v>Mendota 2015</v>
          </cell>
        </row>
        <row r="1268">
          <cell r="D1268" t="str">
            <v>Mendota 2016</v>
          </cell>
        </row>
        <row r="1269">
          <cell r="D1269" t="str">
            <v>Mendota 2017</v>
          </cell>
        </row>
        <row r="1270">
          <cell r="D1270" t="str">
            <v>Menifee 2013</v>
          </cell>
        </row>
        <row r="1271">
          <cell r="D1271" t="str">
            <v>Menifee 2014</v>
          </cell>
          <cell r="E1271">
            <v>1488</v>
          </cell>
          <cell r="F1271">
            <v>1</v>
          </cell>
          <cell r="G1271">
            <v>0</v>
          </cell>
          <cell r="H1271">
            <v>1</v>
          </cell>
          <cell r="J1271">
            <v>1007</v>
          </cell>
          <cell r="K1271">
            <v>1</v>
          </cell>
          <cell r="L1271">
            <v>0</v>
          </cell>
          <cell r="M1271">
            <v>1</v>
          </cell>
          <cell r="O1271">
            <v>1140</v>
          </cell>
          <cell r="P1271">
            <v>158</v>
          </cell>
          <cell r="R1271">
            <v>2610</v>
          </cell>
          <cell r="S1271">
            <v>181</v>
          </cell>
          <cell r="U1271">
            <v>6245</v>
          </cell>
          <cell r="V1271">
            <v>341</v>
          </cell>
        </row>
        <row r="1272">
          <cell r="D1272" t="str">
            <v>Menifee 2015</v>
          </cell>
          <cell r="E1272">
            <v>1488</v>
          </cell>
          <cell r="F1272">
            <v>4</v>
          </cell>
          <cell r="G1272">
            <v>0</v>
          </cell>
          <cell r="H1272">
            <v>4</v>
          </cell>
          <cell r="J1272">
            <v>1007</v>
          </cell>
          <cell r="K1272">
            <v>0</v>
          </cell>
          <cell r="L1272">
            <v>0</v>
          </cell>
          <cell r="M1272">
            <v>0</v>
          </cell>
          <cell r="O1272">
            <v>1140</v>
          </cell>
          <cell r="P1272">
            <v>193</v>
          </cell>
          <cell r="R1272">
            <v>2610</v>
          </cell>
          <cell r="S1272">
            <v>215</v>
          </cell>
          <cell r="U1272">
            <v>6245</v>
          </cell>
          <cell r="V1272">
            <v>412</v>
          </cell>
        </row>
        <row r="1273">
          <cell r="D1273" t="str">
            <v>Menifee 2016</v>
          </cell>
          <cell r="E1273">
            <v>1488</v>
          </cell>
          <cell r="F1273">
            <v>3</v>
          </cell>
          <cell r="G1273">
            <v>0</v>
          </cell>
          <cell r="H1273">
            <v>3</v>
          </cell>
          <cell r="J1273">
            <v>1007</v>
          </cell>
          <cell r="K1273">
            <v>2</v>
          </cell>
          <cell r="L1273">
            <v>0</v>
          </cell>
          <cell r="M1273">
            <v>2</v>
          </cell>
          <cell r="O1273">
            <v>1140</v>
          </cell>
          <cell r="P1273">
            <v>184</v>
          </cell>
          <cell r="R1273">
            <v>2610</v>
          </cell>
          <cell r="S1273">
            <v>349</v>
          </cell>
          <cell r="U1273">
            <v>6245</v>
          </cell>
          <cell r="V1273">
            <v>538</v>
          </cell>
        </row>
        <row r="1274">
          <cell r="D1274" t="str">
            <v>Menifee 2017</v>
          </cell>
          <cell r="E1274">
            <v>1488</v>
          </cell>
          <cell r="F1274">
            <v>3</v>
          </cell>
          <cell r="G1274">
            <v>0</v>
          </cell>
          <cell r="H1274">
            <v>3</v>
          </cell>
          <cell r="J1274">
            <v>1007</v>
          </cell>
          <cell r="K1274">
            <v>9</v>
          </cell>
          <cell r="L1274">
            <v>0</v>
          </cell>
          <cell r="M1274">
            <v>9</v>
          </cell>
          <cell r="O1274">
            <v>1140</v>
          </cell>
          <cell r="P1274">
            <v>168</v>
          </cell>
          <cell r="R1274">
            <v>2610</v>
          </cell>
          <cell r="S1274">
            <v>514</v>
          </cell>
          <cell r="U1274">
            <v>6245</v>
          </cell>
          <cell r="V1274">
            <v>694</v>
          </cell>
        </row>
        <row r="1275">
          <cell r="D1275" t="str">
            <v>Menlo Park 2014</v>
          </cell>
        </row>
        <row r="1276">
          <cell r="D1276" t="str">
            <v>Menlo Park 2015</v>
          </cell>
          <cell r="E1276">
            <v>233</v>
          </cell>
          <cell r="F1276">
            <v>85</v>
          </cell>
          <cell r="G1276">
            <v>84</v>
          </cell>
          <cell r="H1276">
            <v>1</v>
          </cell>
          <cell r="J1276">
            <v>129</v>
          </cell>
          <cell r="K1276">
            <v>22</v>
          </cell>
          <cell r="L1276">
            <v>20</v>
          </cell>
          <cell r="M1276">
            <v>2</v>
          </cell>
          <cell r="O1276">
            <v>143</v>
          </cell>
          <cell r="P1276">
            <v>0</v>
          </cell>
          <cell r="R1276">
            <v>150</v>
          </cell>
          <cell r="S1276">
            <v>712</v>
          </cell>
          <cell r="U1276">
            <v>655</v>
          </cell>
          <cell r="V1276">
            <v>819</v>
          </cell>
        </row>
        <row r="1277">
          <cell r="D1277" t="str">
            <v>Menlo Park 2016</v>
          </cell>
          <cell r="E1277">
            <v>233</v>
          </cell>
          <cell r="F1277">
            <v>45</v>
          </cell>
          <cell r="G1277">
            <v>42</v>
          </cell>
          <cell r="H1277">
            <v>3</v>
          </cell>
          <cell r="J1277">
            <v>129</v>
          </cell>
          <cell r="K1277">
            <v>4</v>
          </cell>
          <cell r="L1277">
            <v>0</v>
          </cell>
          <cell r="M1277">
            <v>4</v>
          </cell>
          <cell r="O1277">
            <v>143</v>
          </cell>
          <cell r="P1277">
            <v>0</v>
          </cell>
          <cell r="R1277">
            <v>150</v>
          </cell>
          <cell r="S1277">
            <v>17</v>
          </cell>
          <cell r="U1277">
            <v>655</v>
          </cell>
          <cell r="V1277">
            <v>66</v>
          </cell>
        </row>
        <row r="1278">
          <cell r="D1278" t="str">
            <v>Menlo Park 2017</v>
          </cell>
          <cell r="E1278">
            <v>233</v>
          </cell>
          <cell r="F1278">
            <v>8</v>
          </cell>
          <cell r="G1278">
            <v>0</v>
          </cell>
          <cell r="H1278">
            <v>8</v>
          </cell>
          <cell r="J1278">
            <v>129</v>
          </cell>
          <cell r="K1278">
            <v>6</v>
          </cell>
          <cell r="L1278">
            <v>2</v>
          </cell>
          <cell r="M1278">
            <v>4</v>
          </cell>
          <cell r="O1278">
            <v>143</v>
          </cell>
          <cell r="P1278">
            <v>1</v>
          </cell>
          <cell r="R1278">
            <v>150</v>
          </cell>
          <cell r="S1278">
            <v>20</v>
          </cell>
          <cell r="U1278">
            <v>655</v>
          </cell>
          <cell r="V1278">
            <v>35</v>
          </cell>
        </row>
        <row r="1279">
          <cell r="D1279" t="str">
            <v>Merced 2014</v>
          </cell>
        </row>
        <row r="1280">
          <cell r="D1280" t="str">
            <v>Merced 2015</v>
          </cell>
        </row>
        <row r="1281">
          <cell r="D1281" t="str">
            <v>Merced 2016</v>
          </cell>
        </row>
        <row r="1282">
          <cell r="D1282" t="str">
            <v>Merced 2017</v>
          </cell>
          <cell r="E1282">
            <v>1085</v>
          </cell>
          <cell r="F1282">
            <v>0</v>
          </cell>
          <cell r="G1282">
            <v>0</v>
          </cell>
          <cell r="H1282">
            <v>0</v>
          </cell>
          <cell r="J1282">
            <v>775</v>
          </cell>
          <cell r="K1282">
            <v>0</v>
          </cell>
          <cell r="L1282">
            <v>0</v>
          </cell>
          <cell r="M1282">
            <v>0</v>
          </cell>
          <cell r="O1282">
            <v>711</v>
          </cell>
          <cell r="P1282">
            <v>145</v>
          </cell>
          <cell r="R1282">
            <v>1885</v>
          </cell>
          <cell r="S1282">
            <v>82</v>
          </cell>
          <cell r="U1282">
            <v>4456</v>
          </cell>
          <cell r="V1282">
            <v>227</v>
          </cell>
        </row>
        <row r="1283">
          <cell r="D1283" t="str">
            <v>Merced County - Unincorporated 2014</v>
          </cell>
        </row>
        <row r="1284">
          <cell r="D1284" t="str">
            <v>Merced County - Unincorporated 2015</v>
          </cell>
        </row>
        <row r="1285">
          <cell r="D1285" t="str">
            <v>Merced County - Unincorporated 2016</v>
          </cell>
          <cell r="E1285">
            <v>1085</v>
          </cell>
          <cell r="F1285">
            <v>0</v>
          </cell>
          <cell r="G1285">
            <v>0</v>
          </cell>
          <cell r="H1285">
            <v>0</v>
          </cell>
          <cell r="J1285">
            <v>775</v>
          </cell>
          <cell r="K1285">
            <v>0</v>
          </cell>
          <cell r="L1285">
            <v>0</v>
          </cell>
          <cell r="M1285">
            <v>0</v>
          </cell>
          <cell r="O1285">
            <v>711</v>
          </cell>
          <cell r="P1285">
            <v>37</v>
          </cell>
          <cell r="R1285">
            <v>1885</v>
          </cell>
          <cell r="S1285">
            <v>137</v>
          </cell>
          <cell r="U1285">
            <v>4456</v>
          </cell>
          <cell r="V1285">
            <v>174</v>
          </cell>
        </row>
        <row r="1286">
          <cell r="D1286" t="str">
            <v>Merced County - Unincorporated 2017</v>
          </cell>
          <cell r="E1286">
            <v>1085</v>
          </cell>
          <cell r="F1286">
            <v>0</v>
          </cell>
          <cell r="G1286">
            <v>0</v>
          </cell>
          <cell r="H1286">
            <v>0</v>
          </cell>
          <cell r="J1286">
            <v>775</v>
          </cell>
          <cell r="K1286">
            <v>0</v>
          </cell>
          <cell r="L1286">
            <v>0</v>
          </cell>
          <cell r="M1286">
            <v>0</v>
          </cell>
          <cell r="O1286">
            <v>711</v>
          </cell>
          <cell r="P1286">
            <v>52</v>
          </cell>
          <cell r="R1286">
            <v>1885</v>
          </cell>
          <cell r="S1286">
            <v>118</v>
          </cell>
          <cell r="U1286">
            <v>4456</v>
          </cell>
          <cell r="V1286">
            <v>170</v>
          </cell>
        </row>
        <row r="1287">
          <cell r="D1287" t="str">
            <v>Mill Valley 2014</v>
          </cell>
          <cell r="E1287">
            <v>41</v>
          </cell>
          <cell r="F1287">
            <v>3</v>
          </cell>
          <cell r="G1287">
            <v>1</v>
          </cell>
          <cell r="H1287">
            <v>2</v>
          </cell>
          <cell r="J1287">
            <v>24</v>
          </cell>
          <cell r="K1287">
            <v>3</v>
          </cell>
          <cell r="L1287">
            <v>0</v>
          </cell>
          <cell r="M1287">
            <v>3</v>
          </cell>
          <cell r="O1287">
            <v>26</v>
          </cell>
          <cell r="P1287">
            <v>1</v>
          </cell>
          <cell r="R1287">
            <v>38</v>
          </cell>
          <cell r="S1287">
            <v>3</v>
          </cell>
          <cell r="U1287">
            <v>129</v>
          </cell>
          <cell r="V1287">
            <v>10</v>
          </cell>
        </row>
        <row r="1288">
          <cell r="D1288" t="str">
            <v>Mill Valley 2015</v>
          </cell>
          <cell r="E1288">
            <v>41</v>
          </cell>
          <cell r="F1288">
            <v>6</v>
          </cell>
          <cell r="G1288">
            <v>0</v>
          </cell>
          <cell r="H1288">
            <v>6</v>
          </cell>
          <cell r="J1288">
            <v>24</v>
          </cell>
          <cell r="K1288">
            <v>8</v>
          </cell>
          <cell r="L1288">
            <v>0</v>
          </cell>
          <cell r="M1288">
            <v>8</v>
          </cell>
          <cell r="O1288">
            <v>26</v>
          </cell>
          <cell r="P1288">
            <v>3</v>
          </cell>
          <cell r="R1288">
            <v>38</v>
          </cell>
          <cell r="S1288">
            <v>9</v>
          </cell>
          <cell r="U1288">
            <v>129</v>
          </cell>
          <cell r="V1288">
            <v>26</v>
          </cell>
        </row>
        <row r="1289">
          <cell r="D1289" t="str">
            <v>Mill Valley 2016</v>
          </cell>
          <cell r="E1289">
            <v>41</v>
          </cell>
          <cell r="F1289">
            <v>3</v>
          </cell>
          <cell r="G1289">
            <v>0</v>
          </cell>
          <cell r="H1289">
            <v>3</v>
          </cell>
          <cell r="J1289">
            <v>24</v>
          </cell>
          <cell r="K1289">
            <v>3</v>
          </cell>
          <cell r="L1289">
            <v>0</v>
          </cell>
          <cell r="M1289">
            <v>3</v>
          </cell>
          <cell r="O1289">
            <v>26</v>
          </cell>
          <cell r="P1289">
            <v>2</v>
          </cell>
          <cell r="R1289">
            <v>38</v>
          </cell>
          <cell r="S1289">
            <v>2</v>
          </cell>
          <cell r="U1289">
            <v>129</v>
          </cell>
          <cell r="V1289">
            <v>10</v>
          </cell>
        </row>
        <row r="1290">
          <cell r="D1290" t="str">
            <v>Mill Valley 2017</v>
          </cell>
          <cell r="E1290">
            <v>41</v>
          </cell>
          <cell r="F1290">
            <v>6</v>
          </cell>
          <cell r="G1290">
            <v>0</v>
          </cell>
          <cell r="H1290">
            <v>6</v>
          </cell>
          <cell r="J1290">
            <v>24</v>
          </cell>
          <cell r="K1290">
            <v>6</v>
          </cell>
          <cell r="L1290">
            <v>0</v>
          </cell>
          <cell r="M1290">
            <v>6</v>
          </cell>
          <cell r="O1290">
            <v>26</v>
          </cell>
          <cell r="P1290">
            <v>5</v>
          </cell>
          <cell r="R1290">
            <v>38</v>
          </cell>
          <cell r="S1290">
            <v>4</v>
          </cell>
          <cell r="U1290">
            <v>129</v>
          </cell>
          <cell r="V1290">
            <v>21</v>
          </cell>
        </row>
        <row r="1291">
          <cell r="D1291" t="str">
            <v>Millbrae 2014</v>
          </cell>
        </row>
        <row r="1292">
          <cell r="D1292" t="str">
            <v>Millbrae 2015</v>
          </cell>
        </row>
        <row r="1293">
          <cell r="D1293" t="str">
            <v>Millbrae 2016</v>
          </cell>
          <cell r="E1293">
            <v>193</v>
          </cell>
          <cell r="F1293">
            <v>0</v>
          </cell>
          <cell r="G1293">
            <v>0</v>
          </cell>
          <cell r="H1293">
            <v>0</v>
          </cell>
          <cell r="J1293">
            <v>101</v>
          </cell>
          <cell r="K1293">
            <v>0</v>
          </cell>
          <cell r="L1293">
            <v>0</v>
          </cell>
          <cell r="M1293">
            <v>0</v>
          </cell>
          <cell r="O1293">
            <v>112</v>
          </cell>
          <cell r="P1293">
            <v>0</v>
          </cell>
          <cell r="R1293">
            <v>257</v>
          </cell>
          <cell r="S1293">
            <v>0</v>
          </cell>
          <cell r="U1293">
            <v>663</v>
          </cell>
          <cell r="V1293">
            <v>0</v>
          </cell>
        </row>
        <row r="1294">
          <cell r="D1294" t="str">
            <v>Millbrae 2017</v>
          </cell>
          <cell r="E1294">
            <v>193</v>
          </cell>
          <cell r="F1294">
            <v>0</v>
          </cell>
          <cell r="G1294">
            <v>0</v>
          </cell>
          <cell r="H1294">
            <v>0</v>
          </cell>
          <cell r="J1294">
            <v>101</v>
          </cell>
          <cell r="K1294">
            <v>0</v>
          </cell>
          <cell r="L1294">
            <v>0</v>
          </cell>
          <cell r="M1294">
            <v>0</v>
          </cell>
          <cell r="O1294">
            <v>112</v>
          </cell>
          <cell r="P1294">
            <v>0</v>
          </cell>
          <cell r="R1294">
            <v>257</v>
          </cell>
          <cell r="S1294">
            <v>3</v>
          </cell>
          <cell r="U1294">
            <v>663</v>
          </cell>
          <cell r="V1294">
            <v>3</v>
          </cell>
        </row>
        <row r="1295">
          <cell r="D1295" t="str">
            <v>Milpitas 2014</v>
          </cell>
          <cell r="E1295">
            <v>1004</v>
          </cell>
          <cell r="F1295">
            <v>0</v>
          </cell>
          <cell r="G1295">
            <v>0</v>
          </cell>
          <cell r="H1295">
            <v>0</v>
          </cell>
          <cell r="J1295">
            <v>570</v>
          </cell>
          <cell r="K1295">
            <v>0</v>
          </cell>
          <cell r="L1295">
            <v>0</v>
          </cell>
          <cell r="M1295">
            <v>0</v>
          </cell>
          <cell r="O1295">
            <v>565</v>
          </cell>
          <cell r="P1295">
            <v>0</v>
          </cell>
          <cell r="R1295">
            <v>1151</v>
          </cell>
          <cell r="S1295">
            <v>841</v>
          </cell>
          <cell r="U1295">
            <v>3290</v>
          </cell>
          <cell r="V1295">
            <v>841</v>
          </cell>
        </row>
        <row r="1296">
          <cell r="D1296" t="str">
            <v>Milpitas 2015</v>
          </cell>
          <cell r="E1296">
            <v>1004</v>
          </cell>
          <cell r="F1296">
            <v>0</v>
          </cell>
          <cell r="G1296">
            <v>0</v>
          </cell>
          <cell r="H1296">
            <v>0</v>
          </cell>
          <cell r="J1296">
            <v>570</v>
          </cell>
          <cell r="K1296">
            <v>0</v>
          </cell>
          <cell r="L1296">
            <v>0</v>
          </cell>
          <cell r="M1296">
            <v>0</v>
          </cell>
          <cell r="O1296">
            <v>565</v>
          </cell>
          <cell r="P1296">
            <v>0</v>
          </cell>
          <cell r="R1296">
            <v>1151</v>
          </cell>
          <cell r="S1296">
            <v>270</v>
          </cell>
          <cell r="U1296">
            <v>3290</v>
          </cell>
          <cell r="V1296">
            <v>270</v>
          </cell>
        </row>
        <row r="1297">
          <cell r="D1297" t="str">
            <v>Milpitas 2016</v>
          </cell>
          <cell r="E1297">
            <v>1004</v>
          </cell>
          <cell r="F1297">
            <v>0</v>
          </cell>
          <cell r="G1297">
            <v>0</v>
          </cell>
          <cell r="H1297">
            <v>0</v>
          </cell>
          <cell r="J1297">
            <v>570</v>
          </cell>
          <cell r="K1297">
            <v>0</v>
          </cell>
          <cell r="L1297">
            <v>0</v>
          </cell>
          <cell r="M1297">
            <v>0</v>
          </cell>
          <cell r="O1297">
            <v>565</v>
          </cell>
          <cell r="P1297">
            <v>0</v>
          </cell>
          <cell r="R1297">
            <v>1151</v>
          </cell>
          <cell r="S1297">
            <v>82</v>
          </cell>
          <cell r="U1297">
            <v>3290</v>
          </cell>
          <cell r="V1297">
            <v>82</v>
          </cell>
        </row>
        <row r="1298">
          <cell r="D1298" t="str">
            <v>Milpitas 2017</v>
          </cell>
          <cell r="E1298">
            <v>1004</v>
          </cell>
          <cell r="F1298">
            <v>0</v>
          </cell>
          <cell r="G1298">
            <v>0</v>
          </cell>
          <cell r="H1298">
            <v>0</v>
          </cell>
          <cell r="J1298">
            <v>570</v>
          </cell>
          <cell r="K1298">
            <v>0</v>
          </cell>
          <cell r="L1298">
            <v>0</v>
          </cell>
          <cell r="M1298">
            <v>0</v>
          </cell>
          <cell r="O1298">
            <v>565</v>
          </cell>
          <cell r="P1298">
            <v>0</v>
          </cell>
          <cell r="R1298">
            <v>1151</v>
          </cell>
          <cell r="S1298">
            <v>111</v>
          </cell>
          <cell r="U1298">
            <v>3290</v>
          </cell>
          <cell r="V1298">
            <v>111</v>
          </cell>
        </row>
        <row r="1299">
          <cell r="D1299" t="str">
            <v>Mission Viejo 2013</v>
          </cell>
        </row>
        <row r="1300">
          <cell r="D1300" t="str">
            <v>Mission Viejo 2014</v>
          </cell>
          <cell r="E1300">
            <v>42</v>
          </cell>
          <cell r="F1300">
            <v>9</v>
          </cell>
          <cell r="G1300">
            <v>9</v>
          </cell>
          <cell r="H1300">
            <v>0</v>
          </cell>
          <cell r="J1300">
            <v>29</v>
          </cell>
          <cell r="K1300">
            <v>6</v>
          </cell>
          <cell r="L1300">
            <v>6</v>
          </cell>
          <cell r="M1300">
            <v>0</v>
          </cell>
          <cell r="O1300">
            <v>33</v>
          </cell>
          <cell r="P1300">
            <v>16</v>
          </cell>
          <cell r="R1300">
            <v>73</v>
          </cell>
          <cell r="S1300">
            <v>296</v>
          </cell>
          <cell r="U1300">
            <v>177</v>
          </cell>
          <cell r="V1300">
            <v>327</v>
          </cell>
        </row>
        <row r="1301">
          <cell r="D1301" t="str">
            <v>Mission Viejo 2015</v>
          </cell>
          <cell r="E1301">
            <v>42</v>
          </cell>
          <cell r="F1301">
            <v>3</v>
          </cell>
          <cell r="G1301">
            <v>3</v>
          </cell>
          <cell r="H1301">
            <v>0</v>
          </cell>
          <cell r="J1301">
            <v>29</v>
          </cell>
          <cell r="K1301">
            <v>22</v>
          </cell>
          <cell r="L1301">
            <v>22</v>
          </cell>
          <cell r="M1301">
            <v>0</v>
          </cell>
          <cell r="O1301">
            <v>33</v>
          </cell>
          <cell r="P1301">
            <v>0</v>
          </cell>
          <cell r="R1301">
            <v>73</v>
          </cell>
          <cell r="S1301">
            <v>468</v>
          </cell>
          <cell r="U1301">
            <v>177</v>
          </cell>
          <cell r="V1301">
            <v>493</v>
          </cell>
        </row>
        <row r="1302">
          <cell r="D1302" t="str">
            <v>Mission Viejo 2016</v>
          </cell>
          <cell r="E1302">
            <v>42</v>
          </cell>
          <cell r="F1302">
            <v>1</v>
          </cell>
          <cell r="G1302">
            <v>1</v>
          </cell>
          <cell r="H1302">
            <v>0</v>
          </cell>
          <cell r="J1302">
            <v>29</v>
          </cell>
          <cell r="K1302">
            <v>0</v>
          </cell>
          <cell r="L1302">
            <v>0</v>
          </cell>
          <cell r="M1302">
            <v>0</v>
          </cell>
          <cell r="O1302">
            <v>33</v>
          </cell>
          <cell r="P1302">
            <v>0</v>
          </cell>
          <cell r="R1302">
            <v>73</v>
          </cell>
          <cell r="S1302">
            <v>6</v>
          </cell>
          <cell r="U1302">
            <v>177</v>
          </cell>
          <cell r="V1302">
            <v>7</v>
          </cell>
        </row>
        <row r="1303">
          <cell r="D1303" t="str">
            <v>Mission Viejo 2017</v>
          </cell>
          <cell r="E1303">
            <v>42</v>
          </cell>
          <cell r="F1303">
            <v>0</v>
          </cell>
          <cell r="G1303">
            <v>0</v>
          </cell>
          <cell r="H1303">
            <v>0</v>
          </cell>
          <cell r="J1303">
            <v>29</v>
          </cell>
          <cell r="K1303">
            <v>0</v>
          </cell>
          <cell r="L1303">
            <v>0</v>
          </cell>
          <cell r="M1303">
            <v>0</v>
          </cell>
          <cell r="O1303">
            <v>33</v>
          </cell>
          <cell r="P1303">
            <v>0</v>
          </cell>
          <cell r="R1303">
            <v>73</v>
          </cell>
          <cell r="S1303">
            <v>35</v>
          </cell>
          <cell r="U1303">
            <v>177</v>
          </cell>
          <cell r="V1303">
            <v>35</v>
          </cell>
        </row>
        <row r="1304">
          <cell r="D1304" t="str">
            <v>Modesto 2014</v>
          </cell>
        </row>
        <row r="1305">
          <cell r="D1305" t="str">
            <v>Modesto 2015</v>
          </cell>
          <cell r="E1305">
            <v>2574</v>
          </cell>
          <cell r="F1305">
            <v>0</v>
          </cell>
          <cell r="G1305">
            <v>0</v>
          </cell>
          <cell r="H1305">
            <v>0</v>
          </cell>
          <cell r="J1305">
            <v>1783</v>
          </cell>
          <cell r="K1305">
            <v>0</v>
          </cell>
          <cell r="L1305">
            <v>0</v>
          </cell>
          <cell r="M1305">
            <v>0</v>
          </cell>
          <cell r="O1305">
            <v>2122</v>
          </cell>
          <cell r="P1305">
            <v>0</v>
          </cell>
          <cell r="R1305">
            <v>3796</v>
          </cell>
          <cell r="S1305">
            <v>18</v>
          </cell>
          <cell r="U1305">
            <v>10275</v>
          </cell>
          <cell r="V1305">
            <v>18</v>
          </cell>
        </row>
        <row r="1306">
          <cell r="D1306" t="str">
            <v>Modesto 2016</v>
          </cell>
          <cell r="E1306">
            <v>2574</v>
          </cell>
          <cell r="F1306">
            <v>0</v>
          </cell>
          <cell r="G1306">
            <v>0</v>
          </cell>
          <cell r="H1306">
            <v>0</v>
          </cell>
          <cell r="J1306">
            <v>1783</v>
          </cell>
          <cell r="K1306">
            <v>50</v>
          </cell>
          <cell r="L1306">
            <v>50</v>
          </cell>
          <cell r="M1306">
            <v>0</v>
          </cell>
          <cell r="O1306">
            <v>2122</v>
          </cell>
          <cell r="P1306">
            <v>56</v>
          </cell>
          <cell r="R1306">
            <v>3796</v>
          </cell>
          <cell r="S1306">
            <v>150</v>
          </cell>
          <cell r="U1306">
            <v>10275</v>
          </cell>
          <cell r="V1306">
            <v>256</v>
          </cell>
        </row>
        <row r="1307">
          <cell r="D1307" t="str">
            <v>Modesto 2017</v>
          </cell>
          <cell r="E1307">
            <v>2574</v>
          </cell>
          <cell r="F1307">
            <v>0</v>
          </cell>
          <cell r="G1307">
            <v>0</v>
          </cell>
          <cell r="H1307">
            <v>0</v>
          </cell>
          <cell r="J1307">
            <v>1783</v>
          </cell>
          <cell r="K1307">
            <v>0</v>
          </cell>
          <cell r="L1307">
            <v>0</v>
          </cell>
          <cell r="M1307">
            <v>0</v>
          </cell>
          <cell r="O1307">
            <v>2122</v>
          </cell>
          <cell r="P1307">
            <v>3</v>
          </cell>
          <cell r="R1307">
            <v>3796</v>
          </cell>
          <cell r="S1307">
            <v>137</v>
          </cell>
          <cell r="U1307">
            <v>10275</v>
          </cell>
          <cell r="V1307">
            <v>140</v>
          </cell>
        </row>
        <row r="1308">
          <cell r="D1308" t="str">
            <v>Modoc County - Unincorporated 2014</v>
          </cell>
          <cell r="E1308">
            <v>0</v>
          </cell>
          <cell r="F1308">
            <v>0</v>
          </cell>
          <cell r="G1308">
            <v>0</v>
          </cell>
          <cell r="H1308">
            <v>0</v>
          </cell>
          <cell r="I1308">
            <v>0</v>
          </cell>
          <cell r="J1308">
            <v>0</v>
          </cell>
          <cell r="K1308">
            <v>0</v>
          </cell>
          <cell r="L1308">
            <v>0</v>
          </cell>
          <cell r="M1308">
            <v>0</v>
          </cell>
          <cell r="N1308">
            <v>0</v>
          </cell>
          <cell r="O1308">
            <v>0</v>
          </cell>
          <cell r="P1308">
            <v>0</v>
          </cell>
          <cell r="Q1308">
            <v>0</v>
          </cell>
          <cell r="R1308">
            <v>0</v>
          </cell>
          <cell r="S1308">
            <v>0</v>
          </cell>
          <cell r="T1308">
            <v>0</v>
          </cell>
          <cell r="U1308">
            <v>0</v>
          </cell>
          <cell r="V1308">
            <v>0</v>
          </cell>
        </row>
        <row r="1309">
          <cell r="D1309" t="str">
            <v>Modoc County - Unincorporated 2015</v>
          </cell>
        </row>
        <row r="1310">
          <cell r="D1310" t="str">
            <v>Modoc County - Unincorporated 2016</v>
          </cell>
        </row>
        <row r="1311">
          <cell r="D1311" t="str">
            <v>Modoc County - Unincorporated 2017</v>
          </cell>
        </row>
        <row r="1312">
          <cell r="D1312" t="str">
            <v>Mono County - Unincorporated 2014</v>
          </cell>
          <cell r="E1312">
            <v>11</v>
          </cell>
          <cell r="F1312">
            <v>0</v>
          </cell>
          <cell r="G1312">
            <v>0</v>
          </cell>
          <cell r="H1312">
            <v>0</v>
          </cell>
          <cell r="J1312">
            <v>7</v>
          </cell>
          <cell r="K1312">
            <v>0</v>
          </cell>
          <cell r="L1312">
            <v>0</v>
          </cell>
          <cell r="M1312">
            <v>0</v>
          </cell>
          <cell r="O1312">
            <v>9</v>
          </cell>
          <cell r="P1312">
            <v>9</v>
          </cell>
          <cell r="R1312">
            <v>19</v>
          </cell>
          <cell r="S1312">
            <v>4</v>
          </cell>
          <cell r="U1312">
            <v>46</v>
          </cell>
          <cell r="V1312">
            <v>13</v>
          </cell>
        </row>
        <row r="1313">
          <cell r="D1313" t="str">
            <v>Mono County - Unincorporated 2015</v>
          </cell>
          <cell r="E1313">
            <v>11</v>
          </cell>
          <cell r="F1313">
            <v>0</v>
          </cell>
          <cell r="G1313">
            <v>0</v>
          </cell>
          <cell r="H1313">
            <v>0</v>
          </cell>
          <cell r="J1313">
            <v>7</v>
          </cell>
          <cell r="K1313">
            <v>2</v>
          </cell>
          <cell r="L1313">
            <v>0</v>
          </cell>
          <cell r="M1313">
            <v>2</v>
          </cell>
          <cell r="O1313">
            <v>9</v>
          </cell>
          <cell r="P1313">
            <v>10</v>
          </cell>
          <cell r="R1313">
            <v>19</v>
          </cell>
          <cell r="S1313">
            <v>14</v>
          </cell>
          <cell r="U1313">
            <v>46</v>
          </cell>
          <cell r="V1313">
            <v>26</v>
          </cell>
        </row>
        <row r="1314">
          <cell r="D1314" t="str">
            <v>Mono County - Unincorporated 2016</v>
          </cell>
          <cell r="E1314">
            <v>11</v>
          </cell>
          <cell r="F1314">
            <v>0</v>
          </cell>
          <cell r="G1314">
            <v>0</v>
          </cell>
          <cell r="H1314">
            <v>0</v>
          </cell>
          <cell r="J1314">
            <v>7</v>
          </cell>
          <cell r="K1314">
            <v>5</v>
          </cell>
          <cell r="L1314">
            <v>0</v>
          </cell>
          <cell r="M1314">
            <v>5</v>
          </cell>
          <cell r="O1314">
            <v>9</v>
          </cell>
          <cell r="P1314">
            <v>12</v>
          </cell>
          <cell r="R1314">
            <v>19</v>
          </cell>
          <cell r="S1314">
            <v>9</v>
          </cell>
          <cell r="U1314">
            <v>46</v>
          </cell>
          <cell r="V1314">
            <v>26</v>
          </cell>
        </row>
        <row r="1315">
          <cell r="D1315" t="str">
            <v>Mono County - Unincorporated 2017</v>
          </cell>
          <cell r="E1315">
            <v>11</v>
          </cell>
          <cell r="F1315">
            <v>0</v>
          </cell>
          <cell r="G1315">
            <v>0</v>
          </cell>
          <cell r="H1315">
            <v>0</v>
          </cell>
          <cell r="J1315">
            <v>7</v>
          </cell>
          <cell r="K1315">
            <v>6</v>
          </cell>
          <cell r="L1315">
            <v>0</v>
          </cell>
          <cell r="M1315">
            <v>6</v>
          </cell>
          <cell r="O1315">
            <v>9</v>
          </cell>
          <cell r="P1315">
            <v>13</v>
          </cell>
          <cell r="R1315">
            <v>19</v>
          </cell>
          <cell r="S1315">
            <v>10</v>
          </cell>
          <cell r="U1315">
            <v>46</v>
          </cell>
          <cell r="V1315">
            <v>29</v>
          </cell>
        </row>
        <row r="1316">
          <cell r="D1316" t="str">
            <v>Monrovia 2013</v>
          </cell>
        </row>
        <row r="1317">
          <cell r="D1317" t="str">
            <v>Monrovia 2014</v>
          </cell>
          <cell r="E1317">
            <v>142</v>
          </cell>
          <cell r="F1317">
            <v>0</v>
          </cell>
          <cell r="G1317">
            <v>0</v>
          </cell>
          <cell r="H1317">
            <v>0</v>
          </cell>
          <cell r="J1317">
            <v>88</v>
          </cell>
          <cell r="K1317">
            <v>0</v>
          </cell>
          <cell r="L1317">
            <v>0</v>
          </cell>
          <cell r="M1317">
            <v>0</v>
          </cell>
          <cell r="O1317">
            <v>96</v>
          </cell>
          <cell r="P1317">
            <v>2</v>
          </cell>
          <cell r="R1317">
            <v>241</v>
          </cell>
          <cell r="S1317">
            <v>34</v>
          </cell>
          <cell r="U1317">
            <v>567</v>
          </cell>
          <cell r="V1317">
            <v>36</v>
          </cell>
        </row>
        <row r="1318">
          <cell r="D1318" t="str">
            <v>Monrovia 2015</v>
          </cell>
          <cell r="E1318">
            <v>142</v>
          </cell>
          <cell r="F1318">
            <v>0</v>
          </cell>
          <cell r="G1318">
            <v>0</v>
          </cell>
          <cell r="H1318">
            <v>0</v>
          </cell>
          <cell r="J1318">
            <v>88</v>
          </cell>
          <cell r="K1318">
            <v>0</v>
          </cell>
          <cell r="L1318">
            <v>0</v>
          </cell>
          <cell r="M1318">
            <v>0</v>
          </cell>
          <cell r="O1318">
            <v>96</v>
          </cell>
          <cell r="P1318">
            <v>0</v>
          </cell>
          <cell r="R1318">
            <v>241</v>
          </cell>
          <cell r="S1318">
            <v>9</v>
          </cell>
          <cell r="U1318">
            <v>567</v>
          </cell>
          <cell r="V1318">
            <v>9</v>
          </cell>
        </row>
        <row r="1319">
          <cell r="D1319" t="str">
            <v>Monrovia 2016</v>
          </cell>
          <cell r="E1319">
            <v>142</v>
          </cell>
          <cell r="F1319">
            <v>0</v>
          </cell>
          <cell r="G1319">
            <v>0</v>
          </cell>
          <cell r="H1319">
            <v>0</v>
          </cell>
          <cell r="J1319">
            <v>88</v>
          </cell>
          <cell r="K1319">
            <v>0</v>
          </cell>
          <cell r="L1319">
            <v>0</v>
          </cell>
          <cell r="M1319">
            <v>0</v>
          </cell>
          <cell r="O1319">
            <v>96</v>
          </cell>
          <cell r="P1319">
            <v>0</v>
          </cell>
          <cell r="R1319">
            <v>241</v>
          </cell>
          <cell r="S1319">
            <v>445</v>
          </cell>
          <cell r="U1319">
            <v>567</v>
          </cell>
          <cell r="V1319">
            <v>445</v>
          </cell>
        </row>
        <row r="1320">
          <cell r="D1320" t="str">
            <v>Monrovia 2017</v>
          </cell>
          <cell r="E1320">
            <v>142</v>
          </cell>
          <cell r="F1320">
            <v>0</v>
          </cell>
          <cell r="G1320">
            <v>0</v>
          </cell>
          <cell r="H1320">
            <v>0</v>
          </cell>
          <cell r="J1320">
            <v>88</v>
          </cell>
          <cell r="K1320">
            <v>0</v>
          </cell>
          <cell r="L1320">
            <v>0</v>
          </cell>
          <cell r="M1320">
            <v>0</v>
          </cell>
          <cell r="O1320">
            <v>96</v>
          </cell>
          <cell r="P1320">
            <v>2</v>
          </cell>
          <cell r="R1320">
            <v>241</v>
          </cell>
          <cell r="S1320">
            <v>22</v>
          </cell>
          <cell r="U1320">
            <v>567</v>
          </cell>
          <cell r="V1320">
            <v>24</v>
          </cell>
        </row>
        <row r="1321">
          <cell r="D1321" t="str">
            <v>Montague 2014</v>
          </cell>
        </row>
        <row r="1322">
          <cell r="D1322" t="str">
            <v>Montague 2015</v>
          </cell>
        </row>
        <row r="1323">
          <cell r="D1323" t="str">
            <v>Montague 2016</v>
          </cell>
        </row>
        <row r="1324">
          <cell r="D1324" t="str">
            <v>Montague 2017</v>
          </cell>
          <cell r="E1324">
            <v>5</v>
          </cell>
          <cell r="F1324">
            <v>0</v>
          </cell>
          <cell r="G1324">
            <v>0</v>
          </cell>
          <cell r="H1324">
            <v>0</v>
          </cell>
          <cell r="J1324">
            <v>3</v>
          </cell>
          <cell r="K1324">
            <v>0</v>
          </cell>
          <cell r="L1324">
            <v>0</v>
          </cell>
          <cell r="M1324">
            <v>0</v>
          </cell>
          <cell r="O1324">
            <v>3</v>
          </cell>
          <cell r="P1324">
            <v>0</v>
          </cell>
          <cell r="R1324">
            <v>8</v>
          </cell>
          <cell r="S1324">
            <v>0</v>
          </cell>
          <cell r="U1324">
            <v>19</v>
          </cell>
          <cell r="V1324">
            <v>0</v>
          </cell>
        </row>
        <row r="1325">
          <cell r="D1325" t="str">
            <v>Montclair 2013</v>
          </cell>
        </row>
        <row r="1326">
          <cell r="D1326" t="str">
            <v>Montclair 2014</v>
          </cell>
          <cell r="E1326">
            <v>0</v>
          </cell>
          <cell r="F1326">
            <v>0</v>
          </cell>
          <cell r="G1326">
            <v>0</v>
          </cell>
          <cell r="H1326">
            <v>0</v>
          </cell>
          <cell r="I1326">
            <v>0</v>
          </cell>
          <cell r="J1326">
            <v>0</v>
          </cell>
          <cell r="K1326">
            <v>0</v>
          </cell>
          <cell r="L1326">
            <v>0</v>
          </cell>
          <cell r="M1326">
            <v>0</v>
          </cell>
          <cell r="N1326">
            <v>0</v>
          </cell>
          <cell r="O1326">
            <v>0</v>
          </cell>
          <cell r="P1326">
            <v>0</v>
          </cell>
          <cell r="Q1326">
            <v>0</v>
          </cell>
          <cell r="R1326">
            <v>0</v>
          </cell>
          <cell r="S1326">
            <v>0</v>
          </cell>
          <cell r="T1326">
            <v>0</v>
          </cell>
          <cell r="U1326">
            <v>0</v>
          </cell>
          <cell r="V1326">
            <v>0</v>
          </cell>
        </row>
        <row r="1327">
          <cell r="D1327" t="str">
            <v>Montclair 2015</v>
          </cell>
        </row>
        <row r="1328">
          <cell r="D1328" t="str">
            <v>Montclair 2016</v>
          </cell>
        </row>
        <row r="1329">
          <cell r="D1329" t="str">
            <v>Montclair 2017</v>
          </cell>
        </row>
        <row r="1330">
          <cell r="D1330" t="str">
            <v>Monte Sereno 2014</v>
          </cell>
          <cell r="E1330">
            <v>23</v>
          </cell>
          <cell r="F1330">
            <v>0</v>
          </cell>
          <cell r="G1330">
            <v>0</v>
          </cell>
          <cell r="H1330">
            <v>0</v>
          </cell>
          <cell r="J1330">
            <v>13</v>
          </cell>
          <cell r="K1330">
            <v>1</v>
          </cell>
          <cell r="L1330">
            <v>1</v>
          </cell>
          <cell r="M1330">
            <v>0</v>
          </cell>
          <cell r="O1330">
            <v>13</v>
          </cell>
          <cell r="P1330">
            <v>0</v>
          </cell>
          <cell r="R1330">
            <v>12</v>
          </cell>
          <cell r="S1330">
            <v>4</v>
          </cell>
          <cell r="U1330">
            <v>61</v>
          </cell>
          <cell r="V1330">
            <v>5</v>
          </cell>
        </row>
        <row r="1331">
          <cell r="D1331" t="str">
            <v>Monte Sereno 2015</v>
          </cell>
          <cell r="E1331">
            <v>23</v>
          </cell>
          <cell r="F1331">
            <v>4</v>
          </cell>
          <cell r="G1331">
            <v>0</v>
          </cell>
          <cell r="H1331">
            <v>4</v>
          </cell>
          <cell r="J1331">
            <v>13</v>
          </cell>
          <cell r="K1331">
            <v>0</v>
          </cell>
          <cell r="L1331">
            <v>0</v>
          </cell>
          <cell r="M1331">
            <v>0</v>
          </cell>
          <cell r="O1331">
            <v>13</v>
          </cell>
          <cell r="P1331">
            <v>1</v>
          </cell>
          <cell r="R1331">
            <v>12</v>
          </cell>
          <cell r="S1331">
            <v>2</v>
          </cell>
          <cell r="U1331">
            <v>61</v>
          </cell>
          <cell r="V1331">
            <v>7</v>
          </cell>
        </row>
        <row r="1332">
          <cell r="D1332" t="str">
            <v>Monte Sereno 2016</v>
          </cell>
          <cell r="E1332">
            <v>23</v>
          </cell>
          <cell r="F1332">
            <v>5</v>
          </cell>
          <cell r="G1332">
            <v>5</v>
          </cell>
          <cell r="H1332">
            <v>0</v>
          </cell>
          <cell r="J1332">
            <v>13</v>
          </cell>
          <cell r="K1332">
            <v>0</v>
          </cell>
          <cell r="L1332">
            <v>0</v>
          </cell>
          <cell r="M1332">
            <v>0</v>
          </cell>
          <cell r="O1332">
            <v>13</v>
          </cell>
          <cell r="P1332">
            <v>0</v>
          </cell>
          <cell r="R1332">
            <v>12</v>
          </cell>
          <cell r="S1332">
            <v>8</v>
          </cell>
          <cell r="U1332">
            <v>61</v>
          </cell>
          <cell r="V1332">
            <v>13</v>
          </cell>
        </row>
        <row r="1333">
          <cell r="D1333" t="str">
            <v>Monte Sereno 2017</v>
          </cell>
          <cell r="E1333">
            <v>23</v>
          </cell>
          <cell r="F1333">
            <v>12</v>
          </cell>
          <cell r="G1333">
            <v>0</v>
          </cell>
          <cell r="H1333">
            <v>12</v>
          </cell>
          <cell r="J1333">
            <v>13</v>
          </cell>
          <cell r="K1333">
            <v>0</v>
          </cell>
          <cell r="L1333">
            <v>0</v>
          </cell>
          <cell r="M1333">
            <v>0</v>
          </cell>
          <cell r="O1333">
            <v>13</v>
          </cell>
          <cell r="P1333">
            <v>0</v>
          </cell>
          <cell r="R1333">
            <v>12</v>
          </cell>
          <cell r="S1333">
            <v>4</v>
          </cell>
          <cell r="U1333">
            <v>61</v>
          </cell>
          <cell r="V1333">
            <v>16</v>
          </cell>
        </row>
        <row r="1334">
          <cell r="D1334" t="str">
            <v>Montebello 2013</v>
          </cell>
        </row>
        <row r="1335">
          <cell r="D1335" t="str">
            <v>Montebello 2014</v>
          </cell>
          <cell r="E1335">
            <v>0</v>
          </cell>
          <cell r="F1335">
            <v>0</v>
          </cell>
          <cell r="G1335">
            <v>0</v>
          </cell>
          <cell r="H1335">
            <v>0</v>
          </cell>
          <cell r="I1335">
            <v>0</v>
          </cell>
          <cell r="J1335">
            <v>0</v>
          </cell>
          <cell r="K1335">
            <v>0</v>
          </cell>
          <cell r="L1335">
            <v>0</v>
          </cell>
          <cell r="M1335">
            <v>0</v>
          </cell>
          <cell r="N1335">
            <v>0</v>
          </cell>
          <cell r="O1335">
            <v>0</v>
          </cell>
          <cell r="P1335">
            <v>0</v>
          </cell>
          <cell r="Q1335">
            <v>0</v>
          </cell>
          <cell r="R1335">
            <v>0</v>
          </cell>
          <cell r="S1335">
            <v>0</v>
          </cell>
          <cell r="T1335">
            <v>0</v>
          </cell>
          <cell r="U1335">
            <v>0</v>
          </cell>
          <cell r="V1335">
            <v>0</v>
          </cell>
        </row>
        <row r="1336">
          <cell r="D1336" t="str">
            <v>Montebello 2015</v>
          </cell>
        </row>
        <row r="1337">
          <cell r="D1337" t="str">
            <v>Montebello 2016</v>
          </cell>
        </row>
        <row r="1338">
          <cell r="D1338" t="str">
            <v>Montebello 2017</v>
          </cell>
        </row>
        <row r="1339">
          <cell r="D1339" t="str">
            <v>Monterey 2014</v>
          </cell>
        </row>
        <row r="1340">
          <cell r="D1340" t="str">
            <v>Monterey 2015</v>
          </cell>
        </row>
        <row r="1341">
          <cell r="D1341" t="str">
            <v>Monterey 2016</v>
          </cell>
          <cell r="E1341">
            <v>157</v>
          </cell>
          <cell r="F1341">
            <v>0</v>
          </cell>
          <cell r="G1341">
            <v>0</v>
          </cell>
          <cell r="H1341">
            <v>0</v>
          </cell>
          <cell r="J1341">
            <v>102</v>
          </cell>
          <cell r="K1341">
            <v>0</v>
          </cell>
          <cell r="L1341">
            <v>0</v>
          </cell>
          <cell r="M1341">
            <v>0</v>
          </cell>
          <cell r="O1341">
            <v>119</v>
          </cell>
          <cell r="P1341">
            <v>0</v>
          </cell>
          <cell r="R1341">
            <v>272</v>
          </cell>
          <cell r="S1341">
            <v>2</v>
          </cell>
          <cell r="U1341">
            <v>650</v>
          </cell>
          <cell r="V1341">
            <v>2</v>
          </cell>
        </row>
        <row r="1342">
          <cell r="D1342" t="str">
            <v>Monterey 2017</v>
          </cell>
          <cell r="E1342">
            <v>157</v>
          </cell>
          <cell r="F1342">
            <v>0</v>
          </cell>
          <cell r="G1342">
            <v>0</v>
          </cell>
          <cell r="H1342">
            <v>0</v>
          </cell>
          <cell r="J1342">
            <v>102</v>
          </cell>
          <cell r="K1342">
            <v>0</v>
          </cell>
          <cell r="L1342">
            <v>0</v>
          </cell>
          <cell r="M1342">
            <v>0</v>
          </cell>
          <cell r="O1342">
            <v>119</v>
          </cell>
          <cell r="P1342">
            <v>0</v>
          </cell>
          <cell r="R1342">
            <v>272</v>
          </cell>
          <cell r="S1342">
            <v>2</v>
          </cell>
          <cell r="U1342">
            <v>650</v>
          </cell>
          <cell r="V1342">
            <v>2</v>
          </cell>
        </row>
        <row r="1343">
          <cell r="D1343" t="str">
            <v>Monterey County - Unincorporated 2014</v>
          </cell>
        </row>
        <row r="1344">
          <cell r="D1344" t="str">
            <v>Monterey County - Unincorporated 2015</v>
          </cell>
          <cell r="E1344">
            <v>374</v>
          </cell>
          <cell r="F1344">
            <v>37</v>
          </cell>
          <cell r="G1344">
            <v>37</v>
          </cell>
          <cell r="H1344">
            <v>0</v>
          </cell>
          <cell r="J1344">
            <v>244</v>
          </cell>
          <cell r="K1344">
            <v>6</v>
          </cell>
          <cell r="L1344">
            <v>6</v>
          </cell>
          <cell r="M1344">
            <v>0</v>
          </cell>
          <cell r="O1344">
            <v>282</v>
          </cell>
          <cell r="P1344">
            <v>0</v>
          </cell>
          <cell r="R1344">
            <v>651</v>
          </cell>
          <cell r="S1344">
            <v>162</v>
          </cell>
          <cell r="U1344">
            <v>1551</v>
          </cell>
          <cell r="V1344">
            <v>205</v>
          </cell>
        </row>
        <row r="1345">
          <cell r="D1345" t="str">
            <v>Monterey County - Unincorporated 2016</v>
          </cell>
          <cell r="E1345">
            <v>374</v>
          </cell>
          <cell r="F1345">
            <v>0</v>
          </cell>
          <cell r="G1345">
            <v>0</v>
          </cell>
          <cell r="H1345">
            <v>0</v>
          </cell>
          <cell r="J1345">
            <v>244</v>
          </cell>
          <cell r="K1345">
            <v>0</v>
          </cell>
          <cell r="L1345">
            <v>0</v>
          </cell>
          <cell r="M1345">
            <v>0</v>
          </cell>
          <cell r="O1345">
            <v>282</v>
          </cell>
          <cell r="P1345">
            <v>0</v>
          </cell>
          <cell r="R1345">
            <v>651</v>
          </cell>
          <cell r="S1345">
            <v>221</v>
          </cell>
          <cell r="U1345">
            <v>1551</v>
          </cell>
          <cell r="V1345">
            <v>221</v>
          </cell>
        </row>
        <row r="1346">
          <cell r="D1346" t="str">
            <v>Monterey County - Unincorporated 2017</v>
          </cell>
          <cell r="E1346">
            <v>374</v>
          </cell>
          <cell r="F1346">
            <v>0</v>
          </cell>
          <cell r="G1346">
            <v>0</v>
          </cell>
          <cell r="H1346">
            <v>0</v>
          </cell>
          <cell r="J1346">
            <v>244</v>
          </cell>
          <cell r="K1346">
            <v>0</v>
          </cell>
          <cell r="L1346">
            <v>0</v>
          </cell>
          <cell r="M1346">
            <v>0</v>
          </cell>
          <cell r="O1346">
            <v>282</v>
          </cell>
          <cell r="P1346">
            <v>9</v>
          </cell>
          <cell r="R1346">
            <v>651</v>
          </cell>
          <cell r="S1346">
            <v>322</v>
          </cell>
          <cell r="U1346">
            <v>1551</v>
          </cell>
          <cell r="V1346">
            <v>331</v>
          </cell>
        </row>
        <row r="1347">
          <cell r="D1347" t="str">
            <v>Monterey Park 2013</v>
          </cell>
        </row>
        <row r="1348">
          <cell r="D1348" t="str">
            <v>Monterey Park 2014</v>
          </cell>
        </row>
        <row r="1349">
          <cell r="D1349" t="str">
            <v>Monterey Park 2015</v>
          </cell>
        </row>
        <row r="1350">
          <cell r="D1350" t="str">
            <v>Monterey Park 2016</v>
          </cell>
        </row>
        <row r="1351">
          <cell r="D1351" t="str">
            <v>Monterey Park 2017</v>
          </cell>
          <cell r="E1351">
            <v>205</v>
          </cell>
          <cell r="F1351">
            <v>0</v>
          </cell>
          <cell r="G1351">
            <v>0</v>
          </cell>
          <cell r="H1351">
            <v>0</v>
          </cell>
          <cell r="J1351">
            <v>123</v>
          </cell>
          <cell r="K1351">
            <v>0</v>
          </cell>
          <cell r="L1351">
            <v>0</v>
          </cell>
          <cell r="M1351">
            <v>0</v>
          </cell>
          <cell r="O1351">
            <v>137</v>
          </cell>
          <cell r="P1351">
            <v>0</v>
          </cell>
          <cell r="R1351">
            <v>350</v>
          </cell>
          <cell r="S1351">
            <v>14</v>
          </cell>
          <cell r="U1351">
            <v>815</v>
          </cell>
          <cell r="V1351">
            <v>14</v>
          </cell>
        </row>
        <row r="1352">
          <cell r="D1352" t="str">
            <v>Moorpark 2013</v>
          </cell>
        </row>
        <row r="1353">
          <cell r="D1353" t="str">
            <v>Moorpark 2014</v>
          </cell>
          <cell r="E1353">
            <v>289</v>
          </cell>
          <cell r="F1353">
            <v>0</v>
          </cell>
          <cell r="G1353">
            <v>0</v>
          </cell>
          <cell r="H1353">
            <v>0</v>
          </cell>
          <cell r="J1353">
            <v>197</v>
          </cell>
          <cell r="K1353">
            <v>3</v>
          </cell>
          <cell r="L1353">
            <v>3</v>
          </cell>
          <cell r="M1353">
            <v>0</v>
          </cell>
          <cell r="O1353">
            <v>216</v>
          </cell>
          <cell r="P1353">
            <v>0</v>
          </cell>
          <cell r="R1353">
            <v>462</v>
          </cell>
          <cell r="S1353">
            <v>159</v>
          </cell>
          <cell r="U1353">
            <v>1164</v>
          </cell>
          <cell r="V1353">
            <v>162</v>
          </cell>
        </row>
        <row r="1354">
          <cell r="D1354" t="str">
            <v>Moorpark 2015</v>
          </cell>
          <cell r="E1354">
            <v>289</v>
          </cell>
          <cell r="F1354">
            <v>5</v>
          </cell>
          <cell r="G1354">
            <v>5</v>
          </cell>
          <cell r="H1354">
            <v>0</v>
          </cell>
          <cell r="J1354">
            <v>197</v>
          </cell>
          <cell r="K1354">
            <v>15</v>
          </cell>
          <cell r="L1354">
            <v>15</v>
          </cell>
          <cell r="M1354">
            <v>0</v>
          </cell>
          <cell r="O1354">
            <v>216</v>
          </cell>
          <cell r="P1354">
            <v>18</v>
          </cell>
          <cell r="R1354">
            <v>462</v>
          </cell>
          <cell r="S1354">
            <v>288</v>
          </cell>
          <cell r="U1354">
            <v>1164</v>
          </cell>
          <cell r="V1354">
            <v>326</v>
          </cell>
        </row>
        <row r="1355">
          <cell r="D1355" t="str">
            <v>Moorpark 2016</v>
          </cell>
          <cell r="E1355">
            <v>289</v>
          </cell>
          <cell r="F1355">
            <v>0</v>
          </cell>
          <cell r="G1355">
            <v>0</v>
          </cell>
          <cell r="H1355">
            <v>0</v>
          </cell>
          <cell r="J1355">
            <v>197</v>
          </cell>
          <cell r="K1355">
            <v>0</v>
          </cell>
          <cell r="L1355">
            <v>0</v>
          </cell>
          <cell r="M1355">
            <v>0</v>
          </cell>
          <cell r="O1355">
            <v>216</v>
          </cell>
          <cell r="P1355">
            <v>0</v>
          </cell>
          <cell r="R1355">
            <v>462</v>
          </cell>
          <cell r="S1355">
            <v>88</v>
          </cell>
          <cell r="U1355">
            <v>1164</v>
          </cell>
          <cell r="V1355">
            <v>88</v>
          </cell>
        </row>
        <row r="1356">
          <cell r="D1356" t="str">
            <v>Moorpark 2017</v>
          </cell>
          <cell r="E1356">
            <v>289</v>
          </cell>
          <cell r="F1356">
            <v>0</v>
          </cell>
          <cell r="G1356">
            <v>0</v>
          </cell>
          <cell r="H1356">
            <v>0</v>
          </cell>
          <cell r="J1356">
            <v>197</v>
          </cell>
          <cell r="K1356">
            <v>0</v>
          </cell>
          <cell r="L1356">
            <v>0</v>
          </cell>
          <cell r="M1356">
            <v>0</v>
          </cell>
          <cell r="O1356">
            <v>216</v>
          </cell>
          <cell r="P1356">
            <v>0</v>
          </cell>
          <cell r="R1356">
            <v>462</v>
          </cell>
          <cell r="S1356">
            <v>88</v>
          </cell>
          <cell r="U1356">
            <v>1164</v>
          </cell>
          <cell r="V1356">
            <v>88</v>
          </cell>
        </row>
        <row r="1357">
          <cell r="D1357" t="str">
            <v>Moraga 2014</v>
          </cell>
          <cell r="E1357">
            <v>75</v>
          </cell>
          <cell r="F1357">
            <v>0</v>
          </cell>
          <cell r="G1357">
            <v>0</v>
          </cell>
          <cell r="H1357">
            <v>0</v>
          </cell>
          <cell r="J1357">
            <v>44</v>
          </cell>
          <cell r="K1357">
            <v>0</v>
          </cell>
          <cell r="L1357">
            <v>0</v>
          </cell>
          <cell r="M1357">
            <v>0</v>
          </cell>
          <cell r="O1357">
            <v>50</v>
          </cell>
          <cell r="P1357">
            <v>0</v>
          </cell>
          <cell r="R1357">
            <v>60</v>
          </cell>
          <cell r="S1357">
            <v>0</v>
          </cell>
          <cell r="U1357">
            <v>229</v>
          </cell>
          <cell r="V1357">
            <v>0</v>
          </cell>
        </row>
        <row r="1358">
          <cell r="D1358" t="str">
            <v>Moraga 2015</v>
          </cell>
          <cell r="E1358">
            <v>75</v>
          </cell>
          <cell r="F1358">
            <v>0</v>
          </cell>
          <cell r="G1358">
            <v>0</v>
          </cell>
          <cell r="H1358">
            <v>0</v>
          </cell>
          <cell r="J1358">
            <v>44</v>
          </cell>
          <cell r="K1358">
            <v>0</v>
          </cell>
          <cell r="L1358">
            <v>0</v>
          </cell>
          <cell r="M1358">
            <v>0</v>
          </cell>
          <cell r="O1358">
            <v>50</v>
          </cell>
          <cell r="P1358">
            <v>0</v>
          </cell>
          <cell r="R1358">
            <v>60</v>
          </cell>
          <cell r="S1358">
            <v>8</v>
          </cell>
          <cell r="U1358">
            <v>229</v>
          </cell>
          <cell r="V1358">
            <v>8</v>
          </cell>
        </row>
        <row r="1359">
          <cell r="D1359" t="str">
            <v>Moraga 2016</v>
          </cell>
          <cell r="E1359">
            <v>75</v>
          </cell>
          <cell r="F1359">
            <v>0</v>
          </cell>
          <cell r="G1359">
            <v>0</v>
          </cell>
          <cell r="H1359">
            <v>0</v>
          </cell>
          <cell r="J1359">
            <v>44</v>
          </cell>
          <cell r="K1359">
            <v>0</v>
          </cell>
          <cell r="L1359">
            <v>0</v>
          </cell>
          <cell r="M1359">
            <v>0</v>
          </cell>
          <cell r="O1359">
            <v>50</v>
          </cell>
          <cell r="P1359">
            <v>0</v>
          </cell>
          <cell r="R1359">
            <v>60</v>
          </cell>
          <cell r="S1359">
            <v>5</v>
          </cell>
          <cell r="U1359">
            <v>229</v>
          </cell>
          <cell r="V1359">
            <v>5</v>
          </cell>
        </row>
        <row r="1360">
          <cell r="D1360" t="str">
            <v>Moraga 2017</v>
          </cell>
          <cell r="E1360">
            <v>75</v>
          </cell>
          <cell r="F1360">
            <v>0</v>
          </cell>
          <cell r="G1360">
            <v>0</v>
          </cell>
          <cell r="H1360">
            <v>0</v>
          </cell>
          <cell r="J1360">
            <v>44</v>
          </cell>
          <cell r="K1360">
            <v>0</v>
          </cell>
          <cell r="L1360">
            <v>0</v>
          </cell>
          <cell r="M1360">
            <v>0</v>
          </cell>
          <cell r="O1360">
            <v>50</v>
          </cell>
          <cell r="P1360">
            <v>0</v>
          </cell>
          <cell r="R1360">
            <v>60</v>
          </cell>
          <cell r="S1360">
            <v>31</v>
          </cell>
          <cell r="U1360">
            <v>229</v>
          </cell>
          <cell r="V1360">
            <v>31</v>
          </cell>
        </row>
        <row r="1361">
          <cell r="D1361" t="str">
            <v>Moreno Valley 2013</v>
          </cell>
        </row>
        <row r="1362">
          <cell r="D1362" t="str">
            <v>Moreno Valley 2014</v>
          </cell>
          <cell r="E1362">
            <v>1500</v>
          </cell>
          <cell r="F1362">
            <v>0</v>
          </cell>
          <cell r="G1362">
            <v>0</v>
          </cell>
          <cell r="H1362">
            <v>0</v>
          </cell>
          <cell r="J1362">
            <v>993</v>
          </cell>
          <cell r="K1362">
            <v>0</v>
          </cell>
          <cell r="L1362">
            <v>0</v>
          </cell>
          <cell r="M1362">
            <v>0</v>
          </cell>
          <cell r="O1362">
            <v>1112</v>
          </cell>
          <cell r="P1362">
            <v>0</v>
          </cell>
          <cell r="R1362">
            <v>2564</v>
          </cell>
          <cell r="S1362">
            <v>93</v>
          </cell>
          <cell r="U1362">
            <v>6169</v>
          </cell>
          <cell r="V1362">
            <v>93</v>
          </cell>
        </row>
        <row r="1363">
          <cell r="D1363" t="str">
            <v>Moreno Valley 2015</v>
          </cell>
          <cell r="E1363">
            <v>1500</v>
          </cell>
          <cell r="F1363">
            <v>0</v>
          </cell>
          <cell r="G1363">
            <v>0</v>
          </cell>
          <cell r="H1363">
            <v>0</v>
          </cell>
          <cell r="J1363">
            <v>993</v>
          </cell>
          <cell r="K1363">
            <v>0</v>
          </cell>
          <cell r="L1363">
            <v>0</v>
          </cell>
          <cell r="M1363">
            <v>0</v>
          </cell>
          <cell r="O1363">
            <v>1112</v>
          </cell>
          <cell r="P1363">
            <v>0</v>
          </cell>
          <cell r="R1363">
            <v>2564</v>
          </cell>
          <cell r="S1363">
            <v>103</v>
          </cell>
          <cell r="U1363">
            <v>6169</v>
          </cell>
          <cell r="V1363">
            <v>103</v>
          </cell>
        </row>
        <row r="1364">
          <cell r="D1364" t="str">
            <v>Moreno Valley 2016</v>
          </cell>
          <cell r="E1364">
            <v>1500</v>
          </cell>
          <cell r="F1364">
            <v>0</v>
          </cell>
          <cell r="G1364">
            <v>0</v>
          </cell>
          <cell r="H1364">
            <v>0</v>
          </cell>
          <cell r="J1364">
            <v>993</v>
          </cell>
          <cell r="K1364">
            <v>0</v>
          </cell>
          <cell r="L1364">
            <v>0</v>
          </cell>
          <cell r="M1364">
            <v>0</v>
          </cell>
          <cell r="O1364">
            <v>1112</v>
          </cell>
          <cell r="P1364">
            <v>0</v>
          </cell>
          <cell r="R1364">
            <v>2564</v>
          </cell>
          <cell r="S1364">
            <v>0</v>
          </cell>
          <cell r="U1364">
            <v>6169</v>
          </cell>
          <cell r="V1364">
            <v>0</v>
          </cell>
        </row>
        <row r="1365">
          <cell r="D1365" t="str">
            <v>Moreno Valley 2017</v>
          </cell>
          <cell r="E1365">
            <v>1500</v>
          </cell>
          <cell r="F1365">
            <v>0</v>
          </cell>
          <cell r="G1365">
            <v>0</v>
          </cell>
          <cell r="H1365">
            <v>0</v>
          </cell>
          <cell r="J1365">
            <v>993</v>
          </cell>
          <cell r="K1365">
            <v>0</v>
          </cell>
          <cell r="L1365">
            <v>0</v>
          </cell>
          <cell r="M1365">
            <v>0</v>
          </cell>
          <cell r="O1365">
            <v>1112</v>
          </cell>
          <cell r="P1365">
            <v>84</v>
          </cell>
          <cell r="R1365">
            <v>2564</v>
          </cell>
          <cell r="S1365">
            <v>341</v>
          </cell>
          <cell r="U1365">
            <v>6169</v>
          </cell>
          <cell r="V1365">
            <v>425</v>
          </cell>
        </row>
        <row r="1366">
          <cell r="D1366" t="str">
            <v>Morgan Hill 2014</v>
          </cell>
        </row>
        <row r="1367">
          <cell r="D1367" t="str">
            <v>Morgan Hill 2015</v>
          </cell>
          <cell r="E1367">
            <v>273</v>
          </cell>
          <cell r="F1367">
            <v>12</v>
          </cell>
          <cell r="G1367">
            <v>12</v>
          </cell>
          <cell r="H1367">
            <v>0</v>
          </cell>
          <cell r="J1367">
            <v>154</v>
          </cell>
          <cell r="K1367">
            <v>113</v>
          </cell>
          <cell r="L1367">
            <v>113</v>
          </cell>
          <cell r="M1367">
            <v>0</v>
          </cell>
          <cell r="O1367">
            <v>185</v>
          </cell>
          <cell r="P1367">
            <v>60</v>
          </cell>
          <cell r="R1367">
            <v>316</v>
          </cell>
          <cell r="S1367">
            <v>577</v>
          </cell>
          <cell r="U1367">
            <v>928</v>
          </cell>
          <cell r="V1367">
            <v>762</v>
          </cell>
        </row>
        <row r="1368">
          <cell r="D1368" t="str">
            <v>Morgan Hill 2016</v>
          </cell>
          <cell r="E1368">
            <v>273</v>
          </cell>
          <cell r="F1368">
            <v>29</v>
          </cell>
          <cell r="G1368">
            <v>29</v>
          </cell>
          <cell r="H1368">
            <v>0</v>
          </cell>
          <cell r="J1368">
            <v>154</v>
          </cell>
          <cell r="K1368">
            <v>16</v>
          </cell>
          <cell r="L1368">
            <v>16</v>
          </cell>
          <cell r="M1368">
            <v>0</v>
          </cell>
          <cell r="O1368">
            <v>185</v>
          </cell>
          <cell r="P1368">
            <v>12</v>
          </cell>
          <cell r="R1368">
            <v>316</v>
          </cell>
          <cell r="S1368">
            <v>238</v>
          </cell>
          <cell r="U1368">
            <v>928</v>
          </cell>
          <cell r="V1368">
            <v>295</v>
          </cell>
        </row>
        <row r="1369">
          <cell r="D1369" t="str">
            <v>Morgan Hill 2017</v>
          </cell>
          <cell r="E1369">
            <v>273</v>
          </cell>
          <cell r="F1369">
            <v>0</v>
          </cell>
          <cell r="G1369">
            <v>0</v>
          </cell>
          <cell r="H1369">
            <v>0</v>
          </cell>
          <cell r="J1369">
            <v>154</v>
          </cell>
          <cell r="K1369">
            <v>15</v>
          </cell>
          <cell r="L1369">
            <v>15</v>
          </cell>
          <cell r="M1369">
            <v>0</v>
          </cell>
          <cell r="O1369">
            <v>185</v>
          </cell>
          <cell r="P1369">
            <v>28</v>
          </cell>
          <cell r="R1369">
            <v>316</v>
          </cell>
          <cell r="S1369">
            <v>343</v>
          </cell>
          <cell r="U1369">
            <v>928</v>
          </cell>
          <cell r="V1369">
            <v>386</v>
          </cell>
        </row>
        <row r="1370">
          <cell r="D1370" t="str">
            <v>Morro Bay 2014</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row>
        <row r="1371">
          <cell r="D1371" t="str">
            <v>Morro Bay 2015</v>
          </cell>
        </row>
        <row r="1372">
          <cell r="D1372" t="str">
            <v>Morro Bay 2016</v>
          </cell>
        </row>
        <row r="1373">
          <cell r="D1373" t="str">
            <v>Morro Bay 2017</v>
          </cell>
        </row>
        <row r="1374">
          <cell r="D1374" t="str">
            <v>Mount Shasta 2014</v>
          </cell>
          <cell r="E1374">
            <v>11</v>
          </cell>
          <cell r="F1374">
            <v>0</v>
          </cell>
          <cell r="G1374">
            <v>0</v>
          </cell>
          <cell r="H1374">
            <v>0</v>
          </cell>
          <cell r="J1374">
            <v>7</v>
          </cell>
          <cell r="K1374">
            <v>0</v>
          </cell>
          <cell r="L1374">
            <v>0</v>
          </cell>
          <cell r="M1374">
            <v>0</v>
          </cell>
          <cell r="O1374">
            <v>8</v>
          </cell>
          <cell r="P1374">
            <v>0</v>
          </cell>
          <cell r="R1374">
            <v>19</v>
          </cell>
          <cell r="S1374">
            <v>1</v>
          </cell>
          <cell r="U1374">
            <v>45</v>
          </cell>
          <cell r="V1374">
            <v>1</v>
          </cell>
        </row>
        <row r="1375">
          <cell r="D1375" t="str">
            <v>Mount Shasta 2015</v>
          </cell>
        </row>
        <row r="1376">
          <cell r="D1376" t="str">
            <v>Mount Shasta 2016</v>
          </cell>
        </row>
        <row r="1377">
          <cell r="D1377" t="str">
            <v>Mount Shasta 2017</v>
          </cell>
        </row>
        <row r="1378">
          <cell r="D1378" t="str">
            <v>Mountain View 2014</v>
          </cell>
          <cell r="E1378">
            <v>814</v>
          </cell>
          <cell r="F1378">
            <v>26</v>
          </cell>
          <cell r="G1378">
            <v>26</v>
          </cell>
          <cell r="H1378">
            <v>0</v>
          </cell>
          <cell r="J1378">
            <v>492</v>
          </cell>
          <cell r="K1378">
            <v>19</v>
          </cell>
          <cell r="L1378">
            <v>18</v>
          </cell>
          <cell r="M1378">
            <v>1</v>
          </cell>
          <cell r="O1378">
            <v>527</v>
          </cell>
          <cell r="P1378">
            <v>0</v>
          </cell>
          <cell r="R1378">
            <v>1093</v>
          </cell>
          <cell r="S1378">
            <v>598</v>
          </cell>
          <cell r="U1378">
            <v>2926</v>
          </cell>
          <cell r="V1378">
            <v>643</v>
          </cell>
        </row>
        <row r="1379">
          <cell r="D1379" t="str">
            <v>Mountain View 2015</v>
          </cell>
          <cell r="E1379">
            <v>814</v>
          </cell>
          <cell r="F1379">
            <v>0</v>
          </cell>
          <cell r="G1379">
            <v>0</v>
          </cell>
          <cell r="H1379">
            <v>0</v>
          </cell>
          <cell r="J1379">
            <v>492</v>
          </cell>
          <cell r="K1379">
            <v>9</v>
          </cell>
          <cell r="L1379">
            <v>9</v>
          </cell>
          <cell r="M1379">
            <v>0</v>
          </cell>
          <cell r="O1379">
            <v>527</v>
          </cell>
          <cell r="P1379">
            <v>0</v>
          </cell>
          <cell r="R1379">
            <v>1093</v>
          </cell>
          <cell r="S1379">
            <v>278</v>
          </cell>
          <cell r="U1379">
            <v>2926</v>
          </cell>
          <cell r="V1379">
            <v>287</v>
          </cell>
        </row>
        <row r="1380">
          <cell r="D1380" t="str">
            <v>Mountain View 2016</v>
          </cell>
          <cell r="E1380">
            <v>814</v>
          </cell>
          <cell r="F1380">
            <v>17</v>
          </cell>
          <cell r="G1380">
            <v>17</v>
          </cell>
          <cell r="H1380">
            <v>0</v>
          </cell>
          <cell r="J1380">
            <v>492</v>
          </cell>
          <cell r="K1380">
            <v>109</v>
          </cell>
          <cell r="L1380">
            <v>109</v>
          </cell>
          <cell r="M1380">
            <v>0</v>
          </cell>
          <cell r="O1380">
            <v>527</v>
          </cell>
          <cell r="P1380">
            <v>0</v>
          </cell>
          <cell r="R1380">
            <v>1093</v>
          </cell>
          <cell r="S1380">
            <v>376</v>
          </cell>
          <cell r="U1380">
            <v>2926</v>
          </cell>
          <cell r="V1380">
            <v>502</v>
          </cell>
        </row>
        <row r="1381">
          <cell r="D1381" t="str">
            <v>Mountain View 2017</v>
          </cell>
          <cell r="E1381">
            <v>814</v>
          </cell>
          <cell r="F1381">
            <v>98</v>
          </cell>
          <cell r="G1381">
            <v>98</v>
          </cell>
          <cell r="H1381">
            <v>0</v>
          </cell>
          <cell r="J1381">
            <v>492</v>
          </cell>
          <cell r="K1381">
            <v>23</v>
          </cell>
          <cell r="L1381">
            <v>23</v>
          </cell>
          <cell r="M1381">
            <v>0</v>
          </cell>
          <cell r="O1381">
            <v>527</v>
          </cell>
          <cell r="P1381">
            <v>0</v>
          </cell>
          <cell r="R1381">
            <v>1093</v>
          </cell>
          <cell r="S1381">
            <v>1418</v>
          </cell>
          <cell r="U1381">
            <v>2926</v>
          </cell>
          <cell r="V1381">
            <v>1539</v>
          </cell>
        </row>
        <row r="1382">
          <cell r="D1382" t="str">
            <v>Murrieta 2013</v>
          </cell>
        </row>
        <row r="1383">
          <cell r="D1383" t="str">
            <v>Murrieta 2014</v>
          </cell>
          <cell r="E1383">
            <v>395</v>
          </cell>
          <cell r="F1383">
            <v>0</v>
          </cell>
          <cell r="G1383">
            <v>0</v>
          </cell>
          <cell r="H1383">
            <v>0</v>
          </cell>
          <cell r="J1383">
            <v>262</v>
          </cell>
          <cell r="K1383">
            <v>0</v>
          </cell>
          <cell r="L1383">
            <v>0</v>
          </cell>
          <cell r="M1383">
            <v>0</v>
          </cell>
          <cell r="O1383">
            <v>289</v>
          </cell>
          <cell r="P1383">
            <v>0</v>
          </cell>
          <cell r="R1383">
            <v>627</v>
          </cell>
          <cell r="S1383">
            <v>14</v>
          </cell>
          <cell r="U1383">
            <v>1573</v>
          </cell>
          <cell r="V1383">
            <v>14</v>
          </cell>
        </row>
        <row r="1384">
          <cell r="D1384" t="str">
            <v>Murrieta 2015</v>
          </cell>
          <cell r="E1384">
            <v>395</v>
          </cell>
          <cell r="F1384">
            <v>0</v>
          </cell>
          <cell r="G1384">
            <v>0</v>
          </cell>
          <cell r="H1384">
            <v>0</v>
          </cell>
          <cell r="J1384">
            <v>262</v>
          </cell>
          <cell r="K1384">
            <v>0</v>
          </cell>
          <cell r="L1384">
            <v>0</v>
          </cell>
          <cell r="M1384">
            <v>0</v>
          </cell>
          <cell r="O1384">
            <v>289</v>
          </cell>
          <cell r="P1384">
            <v>0</v>
          </cell>
          <cell r="R1384">
            <v>627</v>
          </cell>
          <cell r="S1384">
            <v>0</v>
          </cell>
          <cell r="U1384">
            <v>1573</v>
          </cell>
          <cell r="V1384">
            <v>0</v>
          </cell>
        </row>
        <row r="1385">
          <cell r="D1385" t="str">
            <v>Murrieta 2016</v>
          </cell>
          <cell r="E1385">
            <v>395</v>
          </cell>
          <cell r="F1385">
            <v>0</v>
          </cell>
          <cell r="G1385">
            <v>0</v>
          </cell>
          <cell r="H1385">
            <v>0</v>
          </cell>
          <cell r="J1385">
            <v>262</v>
          </cell>
          <cell r="K1385">
            <v>0</v>
          </cell>
          <cell r="L1385">
            <v>0</v>
          </cell>
          <cell r="M1385">
            <v>0</v>
          </cell>
          <cell r="O1385">
            <v>289</v>
          </cell>
          <cell r="P1385">
            <v>0</v>
          </cell>
          <cell r="R1385">
            <v>627</v>
          </cell>
          <cell r="S1385">
            <v>0</v>
          </cell>
          <cell r="U1385">
            <v>1573</v>
          </cell>
          <cell r="V1385">
            <v>0</v>
          </cell>
        </row>
        <row r="1386">
          <cell r="D1386" t="str">
            <v>Murrieta 2017</v>
          </cell>
          <cell r="E1386">
            <v>395</v>
          </cell>
          <cell r="F1386">
            <v>0</v>
          </cell>
          <cell r="G1386">
            <v>0</v>
          </cell>
          <cell r="H1386">
            <v>0</v>
          </cell>
          <cell r="J1386">
            <v>262</v>
          </cell>
          <cell r="K1386">
            <v>0</v>
          </cell>
          <cell r="L1386">
            <v>0</v>
          </cell>
          <cell r="M1386">
            <v>0</v>
          </cell>
          <cell r="O1386">
            <v>289</v>
          </cell>
          <cell r="P1386">
            <v>0</v>
          </cell>
          <cell r="R1386">
            <v>627</v>
          </cell>
          <cell r="S1386">
            <v>0</v>
          </cell>
          <cell r="U1386">
            <v>1573</v>
          </cell>
          <cell r="V1386">
            <v>0</v>
          </cell>
        </row>
        <row r="1387">
          <cell r="D1387" t="str">
            <v>Napa 2014</v>
          </cell>
        </row>
        <row r="1388">
          <cell r="D1388" t="str">
            <v>Napa 2015</v>
          </cell>
          <cell r="E1388">
            <v>185</v>
          </cell>
          <cell r="F1388">
            <v>0</v>
          </cell>
          <cell r="G1388">
            <v>0</v>
          </cell>
          <cell r="H1388">
            <v>0</v>
          </cell>
          <cell r="J1388">
            <v>106</v>
          </cell>
          <cell r="K1388">
            <v>0</v>
          </cell>
          <cell r="L1388">
            <v>0</v>
          </cell>
          <cell r="M1388">
            <v>0</v>
          </cell>
          <cell r="O1388">
            <v>141</v>
          </cell>
          <cell r="P1388">
            <v>0</v>
          </cell>
          <cell r="R1388">
            <v>403</v>
          </cell>
          <cell r="S1388">
            <v>0</v>
          </cell>
          <cell r="U1388">
            <v>835</v>
          </cell>
          <cell r="V1388">
            <v>0</v>
          </cell>
        </row>
        <row r="1389">
          <cell r="D1389" t="str">
            <v>Napa 2016</v>
          </cell>
          <cell r="E1389">
            <v>185</v>
          </cell>
          <cell r="F1389">
            <v>0</v>
          </cell>
          <cell r="G1389">
            <v>0</v>
          </cell>
          <cell r="H1389">
            <v>0</v>
          </cell>
          <cell r="J1389">
            <v>106</v>
          </cell>
          <cell r="K1389">
            <v>6</v>
          </cell>
          <cell r="L1389">
            <v>6</v>
          </cell>
          <cell r="M1389">
            <v>0</v>
          </cell>
          <cell r="O1389">
            <v>141</v>
          </cell>
          <cell r="P1389">
            <v>4</v>
          </cell>
          <cell r="R1389">
            <v>403</v>
          </cell>
          <cell r="S1389">
            <v>135</v>
          </cell>
          <cell r="U1389">
            <v>835</v>
          </cell>
          <cell r="V1389">
            <v>145</v>
          </cell>
        </row>
        <row r="1390">
          <cell r="D1390" t="str">
            <v>Napa 2017</v>
          </cell>
          <cell r="E1390">
            <v>185</v>
          </cell>
          <cell r="F1390">
            <v>0</v>
          </cell>
          <cell r="G1390">
            <v>0</v>
          </cell>
          <cell r="H1390">
            <v>0</v>
          </cell>
          <cell r="J1390">
            <v>106</v>
          </cell>
          <cell r="K1390">
            <v>1</v>
          </cell>
          <cell r="L1390">
            <v>1</v>
          </cell>
          <cell r="M1390">
            <v>0</v>
          </cell>
          <cell r="O1390">
            <v>141</v>
          </cell>
          <cell r="P1390">
            <v>0</v>
          </cell>
          <cell r="R1390">
            <v>403</v>
          </cell>
          <cell r="S1390">
            <v>37</v>
          </cell>
          <cell r="U1390">
            <v>835</v>
          </cell>
          <cell r="V1390">
            <v>38</v>
          </cell>
        </row>
        <row r="1391">
          <cell r="D1391" t="str">
            <v>Napa County - Unincorporated 2014</v>
          </cell>
          <cell r="E1391">
            <v>51</v>
          </cell>
          <cell r="F1391">
            <v>0</v>
          </cell>
          <cell r="G1391">
            <v>0</v>
          </cell>
          <cell r="H1391">
            <v>0</v>
          </cell>
          <cell r="J1391">
            <v>30</v>
          </cell>
          <cell r="K1391">
            <v>0</v>
          </cell>
          <cell r="L1391">
            <v>0</v>
          </cell>
          <cell r="M1391">
            <v>0</v>
          </cell>
          <cell r="O1391">
            <v>32</v>
          </cell>
          <cell r="P1391">
            <v>9</v>
          </cell>
          <cell r="R1391">
            <v>67</v>
          </cell>
          <cell r="S1391">
            <v>17</v>
          </cell>
          <cell r="U1391">
            <v>180</v>
          </cell>
          <cell r="V1391">
            <v>26</v>
          </cell>
        </row>
        <row r="1392">
          <cell r="D1392" t="str">
            <v>Napa County - Unincorporated 2015</v>
          </cell>
          <cell r="E1392">
            <v>51</v>
          </cell>
          <cell r="F1392">
            <v>0</v>
          </cell>
          <cell r="G1392">
            <v>0</v>
          </cell>
          <cell r="H1392">
            <v>0</v>
          </cell>
          <cell r="J1392">
            <v>30</v>
          </cell>
          <cell r="K1392">
            <v>0</v>
          </cell>
          <cell r="L1392">
            <v>0</v>
          </cell>
          <cell r="M1392">
            <v>0</v>
          </cell>
          <cell r="O1392">
            <v>32</v>
          </cell>
          <cell r="P1392">
            <v>8</v>
          </cell>
          <cell r="R1392">
            <v>67</v>
          </cell>
          <cell r="S1392">
            <v>11</v>
          </cell>
          <cell r="U1392">
            <v>180</v>
          </cell>
          <cell r="V1392">
            <v>19</v>
          </cell>
        </row>
        <row r="1393">
          <cell r="D1393" t="str">
            <v>Napa County - Unincorporated 2016</v>
          </cell>
          <cell r="E1393">
            <v>51</v>
          </cell>
          <cell r="F1393">
            <v>0</v>
          </cell>
          <cell r="G1393">
            <v>0</v>
          </cell>
          <cell r="H1393">
            <v>0</v>
          </cell>
          <cell r="J1393">
            <v>30</v>
          </cell>
          <cell r="K1393">
            <v>1</v>
          </cell>
          <cell r="L1393">
            <v>0</v>
          </cell>
          <cell r="M1393">
            <v>1</v>
          </cell>
          <cell r="O1393">
            <v>32</v>
          </cell>
          <cell r="P1393">
            <v>13</v>
          </cell>
          <cell r="R1393">
            <v>67</v>
          </cell>
          <cell r="S1393">
            <v>14</v>
          </cell>
          <cell r="U1393">
            <v>180</v>
          </cell>
          <cell r="V1393">
            <v>28</v>
          </cell>
        </row>
        <row r="1394">
          <cell r="D1394" t="str">
            <v>Napa County - Unincorporated 2017</v>
          </cell>
          <cell r="E1394">
            <v>51</v>
          </cell>
          <cell r="F1394">
            <v>0</v>
          </cell>
          <cell r="G1394">
            <v>0</v>
          </cell>
          <cell r="H1394">
            <v>0</v>
          </cell>
          <cell r="J1394">
            <v>30</v>
          </cell>
          <cell r="K1394">
            <v>0</v>
          </cell>
          <cell r="L1394">
            <v>0</v>
          </cell>
          <cell r="M1394">
            <v>0</v>
          </cell>
          <cell r="O1394">
            <v>32</v>
          </cell>
          <cell r="P1394">
            <v>16</v>
          </cell>
          <cell r="R1394">
            <v>67</v>
          </cell>
          <cell r="S1394">
            <v>14</v>
          </cell>
          <cell r="U1394">
            <v>180</v>
          </cell>
          <cell r="V1394">
            <v>30</v>
          </cell>
        </row>
        <row r="1395">
          <cell r="D1395" t="str">
            <v>National City 2013</v>
          </cell>
          <cell r="E1395">
            <v>465</v>
          </cell>
          <cell r="F1395">
            <v>0</v>
          </cell>
          <cell r="G1395">
            <v>0</v>
          </cell>
          <cell r="H1395">
            <v>0</v>
          </cell>
          <cell r="J1395">
            <v>353</v>
          </cell>
          <cell r="K1395">
            <v>8</v>
          </cell>
          <cell r="L1395">
            <v>8</v>
          </cell>
          <cell r="M1395">
            <v>0</v>
          </cell>
          <cell r="O1395">
            <v>327</v>
          </cell>
          <cell r="P1395">
            <v>0</v>
          </cell>
          <cell r="R1395">
            <v>718</v>
          </cell>
          <cell r="S1395">
            <v>67</v>
          </cell>
          <cell r="U1395">
            <v>1863</v>
          </cell>
          <cell r="V1395">
            <v>75</v>
          </cell>
        </row>
        <row r="1396">
          <cell r="D1396" t="str">
            <v>National City 2014</v>
          </cell>
          <cell r="E1396">
            <v>465</v>
          </cell>
          <cell r="F1396">
            <v>0</v>
          </cell>
          <cell r="G1396">
            <v>0</v>
          </cell>
          <cell r="H1396">
            <v>0</v>
          </cell>
          <cell r="J1396">
            <v>353</v>
          </cell>
          <cell r="K1396">
            <v>108</v>
          </cell>
          <cell r="L1396">
            <v>108</v>
          </cell>
          <cell r="M1396">
            <v>0</v>
          </cell>
          <cell r="O1396">
            <v>327</v>
          </cell>
          <cell r="P1396">
            <v>1</v>
          </cell>
          <cell r="R1396">
            <v>718</v>
          </cell>
          <cell r="S1396">
            <v>16</v>
          </cell>
          <cell r="U1396">
            <v>1863</v>
          </cell>
          <cell r="V1396">
            <v>125</v>
          </cell>
        </row>
        <row r="1397">
          <cell r="D1397" t="str">
            <v>National City 2015</v>
          </cell>
          <cell r="E1397">
            <v>465</v>
          </cell>
          <cell r="F1397">
            <v>0</v>
          </cell>
          <cell r="G1397">
            <v>0</v>
          </cell>
          <cell r="H1397">
            <v>0</v>
          </cell>
          <cell r="J1397">
            <v>353</v>
          </cell>
          <cell r="K1397">
            <v>0</v>
          </cell>
          <cell r="L1397">
            <v>0</v>
          </cell>
          <cell r="M1397">
            <v>0</v>
          </cell>
          <cell r="O1397">
            <v>327</v>
          </cell>
          <cell r="P1397">
            <v>0</v>
          </cell>
          <cell r="R1397">
            <v>718</v>
          </cell>
          <cell r="S1397">
            <v>143</v>
          </cell>
          <cell r="U1397">
            <v>1863</v>
          </cell>
          <cell r="V1397">
            <v>143</v>
          </cell>
        </row>
        <row r="1398">
          <cell r="D1398" t="str">
            <v>National City 2016</v>
          </cell>
          <cell r="E1398">
            <v>465</v>
          </cell>
          <cell r="F1398">
            <v>45</v>
          </cell>
          <cell r="G1398">
            <v>45</v>
          </cell>
          <cell r="H1398">
            <v>0</v>
          </cell>
          <cell r="J1398">
            <v>353</v>
          </cell>
          <cell r="K1398">
            <v>0</v>
          </cell>
          <cell r="L1398">
            <v>0</v>
          </cell>
          <cell r="M1398">
            <v>0</v>
          </cell>
          <cell r="O1398">
            <v>327</v>
          </cell>
          <cell r="P1398">
            <v>46</v>
          </cell>
          <cell r="R1398">
            <v>718</v>
          </cell>
          <cell r="S1398">
            <v>12</v>
          </cell>
          <cell r="U1398">
            <v>1863</v>
          </cell>
          <cell r="V1398">
            <v>103</v>
          </cell>
        </row>
        <row r="1399">
          <cell r="D1399" t="str">
            <v>National City 2017</v>
          </cell>
          <cell r="E1399">
            <v>465</v>
          </cell>
          <cell r="F1399">
            <v>0</v>
          </cell>
          <cell r="G1399">
            <v>0</v>
          </cell>
          <cell r="H1399">
            <v>0</v>
          </cell>
          <cell r="J1399">
            <v>353</v>
          </cell>
          <cell r="K1399">
            <v>0</v>
          </cell>
          <cell r="L1399">
            <v>0</v>
          </cell>
          <cell r="M1399">
            <v>0</v>
          </cell>
          <cell r="O1399">
            <v>327</v>
          </cell>
          <cell r="P1399">
            <v>116</v>
          </cell>
          <cell r="R1399">
            <v>718</v>
          </cell>
          <cell r="S1399">
            <v>7</v>
          </cell>
          <cell r="U1399">
            <v>1863</v>
          </cell>
          <cell r="V1399">
            <v>123</v>
          </cell>
        </row>
        <row r="1400">
          <cell r="D1400" t="str">
            <v>Needles 2013</v>
          </cell>
        </row>
        <row r="1401">
          <cell r="D1401" t="str">
            <v>Needles 2014</v>
          </cell>
          <cell r="E1401">
            <v>38</v>
          </cell>
          <cell r="F1401">
            <v>0</v>
          </cell>
          <cell r="G1401">
            <v>0</v>
          </cell>
          <cell r="H1401">
            <v>0</v>
          </cell>
          <cell r="J1401">
            <v>29</v>
          </cell>
          <cell r="K1401">
            <v>0</v>
          </cell>
          <cell r="L1401">
            <v>0</v>
          </cell>
          <cell r="M1401">
            <v>0</v>
          </cell>
          <cell r="O1401">
            <v>34</v>
          </cell>
          <cell r="P1401">
            <v>4</v>
          </cell>
          <cell r="R1401">
            <v>80</v>
          </cell>
          <cell r="S1401">
            <v>2</v>
          </cell>
          <cell r="U1401">
            <v>181</v>
          </cell>
          <cell r="V1401">
            <v>6</v>
          </cell>
        </row>
        <row r="1402">
          <cell r="D1402" t="str">
            <v>Needles 2015</v>
          </cell>
          <cell r="E1402">
            <v>38</v>
          </cell>
          <cell r="F1402">
            <v>0</v>
          </cell>
          <cell r="G1402">
            <v>0</v>
          </cell>
          <cell r="H1402">
            <v>0</v>
          </cell>
          <cell r="J1402">
            <v>29</v>
          </cell>
          <cell r="K1402">
            <v>0</v>
          </cell>
          <cell r="L1402">
            <v>0</v>
          </cell>
          <cell r="M1402">
            <v>0</v>
          </cell>
          <cell r="O1402">
            <v>34</v>
          </cell>
          <cell r="P1402">
            <v>0</v>
          </cell>
          <cell r="R1402">
            <v>80</v>
          </cell>
          <cell r="S1402">
            <v>6</v>
          </cell>
          <cell r="U1402">
            <v>181</v>
          </cell>
          <cell r="V1402">
            <v>6</v>
          </cell>
        </row>
        <row r="1403">
          <cell r="D1403" t="str">
            <v>Needles 2016</v>
          </cell>
          <cell r="E1403">
            <v>38</v>
          </cell>
          <cell r="F1403">
            <v>0</v>
          </cell>
          <cell r="G1403">
            <v>0</v>
          </cell>
          <cell r="H1403">
            <v>0</v>
          </cell>
          <cell r="J1403">
            <v>29</v>
          </cell>
          <cell r="K1403">
            <v>0</v>
          </cell>
          <cell r="L1403">
            <v>0</v>
          </cell>
          <cell r="M1403">
            <v>0</v>
          </cell>
          <cell r="O1403">
            <v>34</v>
          </cell>
          <cell r="P1403">
            <v>6</v>
          </cell>
          <cell r="R1403">
            <v>80</v>
          </cell>
          <cell r="S1403">
            <v>2</v>
          </cell>
          <cell r="U1403">
            <v>181</v>
          </cell>
          <cell r="V1403">
            <v>8</v>
          </cell>
        </row>
        <row r="1404">
          <cell r="D1404" t="str">
            <v>Needles 2017</v>
          </cell>
          <cell r="E1404">
            <v>38</v>
          </cell>
          <cell r="F1404">
            <v>0</v>
          </cell>
          <cell r="G1404">
            <v>0</v>
          </cell>
          <cell r="H1404">
            <v>0</v>
          </cell>
          <cell r="J1404">
            <v>29</v>
          </cell>
          <cell r="K1404">
            <v>0</v>
          </cell>
          <cell r="L1404">
            <v>0</v>
          </cell>
          <cell r="M1404">
            <v>0</v>
          </cell>
          <cell r="O1404">
            <v>34</v>
          </cell>
          <cell r="P1404">
            <v>0</v>
          </cell>
          <cell r="R1404">
            <v>80</v>
          </cell>
          <cell r="S1404">
            <v>3</v>
          </cell>
          <cell r="U1404">
            <v>181</v>
          </cell>
          <cell r="V1404">
            <v>3</v>
          </cell>
        </row>
        <row r="1405">
          <cell r="D1405" t="str">
            <v>Nevada City 2014</v>
          </cell>
          <cell r="E1405">
            <v>0</v>
          </cell>
          <cell r="F1405">
            <v>0</v>
          </cell>
          <cell r="G1405">
            <v>0</v>
          </cell>
          <cell r="H1405">
            <v>0</v>
          </cell>
          <cell r="I1405">
            <v>0</v>
          </cell>
          <cell r="J1405">
            <v>0</v>
          </cell>
          <cell r="K1405">
            <v>0</v>
          </cell>
          <cell r="L1405">
            <v>0</v>
          </cell>
          <cell r="M1405">
            <v>0</v>
          </cell>
          <cell r="N1405">
            <v>0</v>
          </cell>
          <cell r="O1405">
            <v>0</v>
          </cell>
          <cell r="P1405">
            <v>0</v>
          </cell>
          <cell r="Q1405">
            <v>0</v>
          </cell>
          <cell r="R1405">
            <v>0</v>
          </cell>
          <cell r="S1405">
            <v>0</v>
          </cell>
          <cell r="T1405">
            <v>0</v>
          </cell>
          <cell r="U1405">
            <v>0</v>
          </cell>
          <cell r="V1405">
            <v>0</v>
          </cell>
        </row>
        <row r="1406">
          <cell r="D1406" t="str">
            <v>Nevada City 2015</v>
          </cell>
        </row>
        <row r="1407">
          <cell r="D1407" t="str">
            <v>Nevada City 2016</v>
          </cell>
        </row>
        <row r="1408">
          <cell r="D1408" t="str">
            <v>Nevada City 2017</v>
          </cell>
        </row>
        <row r="1409">
          <cell r="D1409" t="str">
            <v>Nevada County - Unincorporated 2014</v>
          </cell>
          <cell r="E1409">
            <v>174</v>
          </cell>
          <cell r="F1409">
            <v>7</v>
          </cell>
          <cell r="G1409">
            <v>7</v>
          </cell>
          <cell r="H1409">
            <v>0</v>
          </cell>
          <cell r="J1409">
            <v>126</v>
          </cell>
          <cell r="K1409">
            <v>17</v>
          </cell>
          <cell r="L1409">
            <v>17</v>
          </cell>
          <cell r="M1409">
            <v>0</v>
          </cell>
          <cell r="O1409">
            <v>150</v>
          </cell>
          <cell r="P1409">
            <v>32</v>
          </cell>
          <cell r="R1409">
            <v>314</v>
          </cell>
          <cell r="S1409">
            <v>75</v>
          </cell>
          <cell r="U1409">
            <v>764</v>
          </cell>
          <cell r="V1409">
            <v>131</v>
          </cell>
        </row>
        <row r="1410">
          <cell r="D1410" t="str">
            <v>Nevada County - Unincorporated 2015</v>
          </cell>
          <cell r="E1410">
            <v>174</v>
          </cell>
          <cell r="F1410">
            <v>27</v>
          </cell>
          <cell r="G1410">
            <v>27</v>
          </cell>
          <cell r="H1410">
            <v>0</v>
          </cell>
          <cell r="J1410">
            <v>126</v>
          </cell>
          <cell r="K1410">
            <v>20</v>
          </cell>
          <cell r="L1410">
            <v>20</v>
          </cell>
          <cell r="M1410">
            <v>0</v>
          </cell>
          <cell r="O1410">
            <v>150</v>
          </cell>
          <cell r="P1410">
            <v>29</v>
          </cell>
          <cell r="R1410">
            <v>314</v>
          </cell>
          <cell r="S1410">
            <v>70</v>
          </cell>
          <cell r="U1410">
            <v>764</v>
          </cell>
          <cell r="V1410">
            <v>146</v>
          </cell>
        </row>
        <row r="1411">
          <cell r="D1411" t="str">
            <v>Nevada County - Unincorporated 2016</v>
          </cell>
          <cell r="E1411">
            <v>174</v>
          </cell>
          <cell r="F1411">
            <v>7</v>
          </cell>
          <cell r="G1411">
            <v>7</v>
          </cell>
          <cell r="H1411">
            <v>0</v>
          </cell>
          <cell r="J1411">
            <v>126</v>
          </cell>
          <cell r="K1411">
            <v>18</v>
          </cell>
          <cell r="L1411">
            <v>18</v>
          </cell>
          <cell r="M1411">
            <v>0</v>
          </cell>
          <cell r="O1411">
            <v>150</v>
          </cell>
          <cell r="P1411">
            <v>22</v>
          </cell>
          <cell r="R1411">
            <v>314</v>
          </cell>
          <cell r="S1411">
            <v>54</v>
          </cell>
          <cell r="U1411">
            <v>764</v>
          </cell>
          <cell r="V1411">
            <v>101</v>
          </cell>
        </row>
        <row r="1412">
          <cell r="D1412" t="str">
            <v>Nevada County - Unincorporated 2017</v>
          </cell>
          <cell r="E1412">
            <v>174</v>
          </cell>
          <cell r="F1412">
            <v>8</v>
          </cell>
          <cell r="G1412">
            <v>0</v>
          </cell>
          <cell r="H1412">
            <v>8</v>
          </cell>
          <cell r="J1412">
            <v>126</v>
          </cell>
          <cell r="K1412">
            <v>18</v>
          </cell>
          <cell r="L1412">
            <v>0</v>
          </cell>
          <cell r="M1412">
            <v>18</v>
          </cell>
          <cell r="O1412">
            <v>150</v>
          </cell>
          <cell r="P1412">
            <v>27</v>
          </cell>
          <cell r="R1412">
            <v>314</v>
          </cell>
          <cell r="S1412">
            <v>60</v>
          </cell>
          <cell r="U1412">
            <v>764</v>
          </cell>
          <cell r="V1412">
            <v>113</v>
          </cell>
        </row>
        <row r="1413">
          <cell r="D1413" t="str">
            <v>Newark 2014</v>
          </cell>
          <cell r="E1413">
            <v>330</v>
          </cell>
          <cell r="F1413">
            <v>0</v>
          </cell>
          <cell r="G1413">
            <v>0</v>
          </cell>
          <cell r="H1413">
            <v>0</v>
          </cell>
          <cell r="J1413">
            <v>167</v>
          </cell>
          <cell r="K1413">
            <v>0</v>
          </cell>
          <cell r="L1413">
            <v>0</v>
          </cell>
          <cell r="M1413">
            <v>0</v>
          </cell>
          <cell r="O1413">
            <v>158</v>
          </cell>
          <cell r="P1413">
            <v>0</v>
          </cell>
          <cell r="R1413">
            <v>423</v>
          </cell>
          <cell r="S1413">
            <v>14</v>
          </cell>
          <cell r="U1413">
            <v>1078</v>
          </cell>
          <cell r="V1413">
            <v>14</v>
          </cell>
        </row>
        <row r="1414">
          <cell r="D1414" t="str">
            <v>Newark 2015</v>
          </cell>
          <cell r="E1414">
            <v>330</v>
          </cell>
          <cell r="F1414">
            <v>0</v>
          </cell>
          <cell r="G1414">
            <v>0</v>
          </cell>
          <cell r="H1414">
            <v>0</v>
          </cell>
          <cell r="J1414">
            <v>167</v>
          </cell>
          <cell r="K1414">
            <v>0</v>
          </cell>
          <cell r="L1414">
            <v>0</v>
          </cell>
          <cell r="M1414">
            <v>0</v>
          </cell>
          <cell r="O1414">
            <v>158</v>
          </cell>
          <cell r="P1414">
            <v>36</v>
          </cell>
          <cell r="R1414">
            <v>423</v>
          </cell>
          <cell r="S1414">
            <v>40</v>
          </cell>
          <cell r="U1414">
            <v>1078</v>
          </cell>
          <cell r="V1414">
            <v>76</v>
          </cell>
        </row>
        <row r="1415">
          <cell r="D1415" t="str">
            <v>Newark 2016</v>
          </cell>
          <cell r="E1415">
            <v>330</v>
          </cell>
          <cell r="F1415">
            <v>0</v>
          </cell>
          <cell r="G1415">
            <v>0</v>
          </cell>
          <cell r="H1415">
            <v>0</v>
          </cell>
          <cell r="J1415">
            <v>167</v>
          </cell>
          <cell r="K1415">
            <v>0</v>
          </cell>
          <cell r="L1415">
            <v>0</v>
          </cell>
          <cell r="M1415">
            <v>0</v>
          </cell>
          <cell r="O1415">
            <v>158</v>
          </cell>
          <cell r="P1415">
            <v>0</v>
          </cell>
          <cell r="R1415">
            <v>423</v>
          </cell>
          <cell r="S1415">
            <v>0</v>
          </cell>
          <cell r="U1415">
            <v>1078</v>
          </cell>
          <cell r="V1415">
            <v>0</v>
          </cell>
        </row>
        <row r="1416">
          <cell r="D1416" t="str">
            <v>Newark 2017</v>
          </cell>
          <cell r="E1416">
            <v>330</v>
          </cell>
          <cell r="F1416">
            <v>0</v>
          </cell>
          <cell r="G1416">
            <v>0</v>
          </cell>
          <cell r="H1416">
            <v>0</v>
          </cell>
          <cell r="J1416">
            <v>167</v>
          </cell>
          <cell r="K1416">
            <v>0</v>
          </cell>
          <cell r="L1416">
            <v>0</v>
          </cell>
          <cell r="M1416">
            <v>0</v>
          </cell>
          <cell r="O1416">
            <v>158</v>
          </cell>
          <cell r="P1416">
            <v>0</v>
          </cell>
          <cell r="R1416">
            <v>423</v>
          </cell>
          <cell r="S1416">
            <v>0</v>
          </cell>
          <cell r="U1416">
            <v>1078</v>
          </cell>
          <cell r="V1416">
            <v>0</v>
          </cell>
        </row>
        <row r="1417">
          <cell r="D1417" t="str">
            <v>Newman 2014</v>
          </cell>
          <cell r="E1417">
            <v>0</v>
          </cell>
          <cell r="F1417">
            <v>0</v>
          </cell>
          <cell r="G1417">
            <v>0</v>
          </cell>
          <cell r="H1417">
            <v>0</v>
          </cell>
          <cell r="I1417">
            <v>0</v>
          </cell>
          <cell r="J1417">
            <v>0</v>
          </cell>
          <cell r="K1417">
            <v>0</v>
          </cell>
          <cell r="L1417">
            <v>0</v>
          </cell>
          <cell r="M1417">
            <v>0</v>
          </cell>
          <cell r="N1417">
            <v>0</v>
          </cell>
          <cell r="O1417">
            <v>0</v>
          </cell>
          <cell r="P1417">
            <v>0</v>
          </cell>
          <cell r="Q1417">
            <v>0</v>
          </cell>
          <cell r="R1417">
            <v>0</v>
          </cell>
          <cell r="S1417">
            <v>0</v>
          </cell>
          <cell r="T1417">
            <v>0</v>
          </cell>
          <cell r="U1417">
            <v>0</v>
          </cell>
          <cell r="V1417">
            <v>0</v>
          </cell>
        </row>
        <row r="1418">
          <cell r="D1418" t="str">
            <v>Newman 2015</v>
          </cell>
        </row>
        <row r="1419">
          <cell r="D1419" t="str">
            <v>Newman 2016</v>
          </cell>
        </row>
        <row r="1420">
          <cell r="D1420" t="str">
            <v>Newman 2017</v>
          </cell>
        </row>
        <row r="1421">
          <cell r="D1421" t="str">
            <v>Newport Beach 2013</v>
          </cell>
        </row>
        <row r="1422">
          <cell r="D1422" t="str">
            <v>Newport Beach 2014</v>
          </cell>
          <cell r="E1422">
            <v>1</v>
          </cell>
          <cell r="F1422">
            <v>0</v>
          </cell>
          <cell r="G1422">
            <v>0</v>
          </cell>
          <cell r="H1422">
            <v>0</v>
          </cell>
          <cell r="J1422">
            <v>1</v>
          </cell>
          <cell r="K1422">
            <v>0</v>
          </cell>
          <cell r="L1422">
            <v>0</v>
          </cell>
          <cell r="M1422">
            <v>0</v>
          </cell>
          <cell r="O1422">
            <v>1</v>
          </cell>
          <cell r="P1422">
            <v>0</v>
          </cell>
          <cell r="R1422">
            <v>2</v>
          </cell>
          <cell r="S1422">
            <v>115</v>
          </cell>
          <cell r="U1422">
            <v>5</v>
          </cell>
          <cell r="V1422">
            <v>115</v>
          </cell>
        </row>
        <row r="1423">
          <cell r="D1423" t="str">
            <v>Newport Beach 2015</v>
          </cell>
          <cell r="E1423">
            <v>1</v>
          </cell>
          <cell r="F1423">
            <v>0</v>
          </cell>
          <cell r="G1423">
            <v>0</v>
          </cell>
          <cell r="H1423">
            <v>0</v>
          </cell>
          <cell r="J1423">
            <v>1</v>
          </cell>
          <cell r="K1423">
            <v>0</v>
          </cell>
          <cell r="L1423">
            <v>0</v>
          </cell>
          <cell r="M1423">
            <v>0</v>
          </cell>
          <cell r="O1423">
            <v>1</v>
          </cell>
          <cell r="P1423">
            <v>0</v>
          </cell>
          <cell r="R1423">
            <v>2</v>
          </cell>
          <cell r="S1423">
            <v>197</v>
          </cell>
          <cell r="U1423">
            <v>5</v>
          </cell>
          <cell r="V1423">
            <v>197</v>
          </cell>
        </row>
        <row r="1424">
          <cell r="D1424" t="str">
            <v>Newport Beach 2016</v>
          </cell>
          <cell r="E1424">
            <v>1</v>
          </cell>
          <cell r="F1424">
            <v>0</v>
          </cell>
          <cell r="G1424">
            <v>0</v>
          </cell>
          <cell r="H1424">
            <v>0</v>
          </cell>
          <cell r="J1424">
            <v>1</v>
          </cell>
          <cell r="K1424">
            <v>0</v>
          </cell>
          <cell r="L1424">
            <v>0</v>
          </cell>
          <cell r="M1424">
            <v>0</v>
          </cell>
          <cell r="O1424">
            <v>1</v>
          </cell>
          <cell r="P1424">
            <v>0</v>
          </cell>
          <cell r="R1424">
            <v>2</v>
          </cell>
          <cell r="S1424">
            <v>186</v>
          </cell>
          <cell r="U1424">
            <v>5</v>
          </cell>
          <cell r="V1424">
            <v>186</v>
          </cell>
        </row>
        <row r="1425">
          <cell r="D1425" t="str">
            <v>Newport Beach 2017</v>
          </cell>
          <cell r="E1425">
            <v>1</v>
          </cell>
          <cell r="F1425">
            <v>0</v>
          </cell>
          <cell r="G1425">
            <v>0</v>
          </cell>
          <cell r="H1425">
            <v>0</v>
          </cell>
          <cell r="J1425">
            <v>1</v>
          </cell>
          <cell r="K1425">
            <v>0</v>
          </cell>
          <cell r="L1425">
            <v>0</v>
          </cell>
          <cell r="M1425">
            <v>0</v>
          </cell>
          <cell r="O1425">
            <v>1</v>
          </cell>
          <cell r="P1425">
            <v>0</v>
          </cell>
          <cell r="R1425">
            <v>2</v>
          </cell>
          <cell r="S1425">
            <v>716</v>
          </cell>
          <cell r="U1425">
            <v>5</v>
          </cell>
          <cell r="V1425">
            <v>716</v>
          </cell>
        </row>
        <row r="1426">
          <cell r="D1426" t="str">
            <v>Norco 2013</v>
          </cell>
        </row>
        <row r="1427">
          <cell r="D1427" t="str">
            <v>Norco 2014</v>
          </cell>
        </row>
        <row r="1428">
          <cell r="D1428" t="str">
            <v>Norco 2015</v>
          </cell>
        </row>
        <row r="1429">
          <cell r="D1429" t="str">
            <v>Norco 2016</v>
          </cell>
        </row>
        <row r="1430">
          <cell r="D1430" t="str">
            <v>Norco 2017</v>
          </cell>
          <cell r="E1430">
            <v>103</v>
          </cell>
          <cell r="F1430">
            <v>0</v>
          </cell>
          <cell r="G1430">
            <v>0</v>
          </cell>
          <cell r="H1430">
            <v>0</v>
          </cell>
          <cell r="J1430">
            <v>102</v>
          </cell>
          <cell r="K1430">
            <v>0</v>
          </cell>
          <cell r="L1430">
            <v>0</v>
          </cell>
          <cell r="M1430">
            <v>0</v>
          </cell>
          <cell r="O1430">
            <v>136</v>
          </cell>
          <cell r="P1430">
            <v>0</v>
          </cell>
          <cell r="R1430">
            <v>151</v>
          </cell>
          <cell r="S1430">
            <v>2</v>
          </cell>
          <cell r="U1430">
            <v>492</v>
          </cell>
          <cell r="V1430">
            <v>2</v>
          </cell>
        </row>
        <row r="1431">
          <cell r="D1431" t="str">
            <v>Norwalk 2013</v>
          </cell>
        </row>
        <row r="1432">
          <cell r="D1432" t="str">
            <v>Norwalk 2014</v>
          </cell>
          <cell r="E1432">
            <v>52</v>
          </cell>
          <cell r="F1432">
            <v>0</v>
          </cell>
          <cell r="G1432">
            <v>0</v>
          </cell>
          <cell r="H1432">
            <v>0</v>
          </cell>
          <cell r="J1432">
            <v>31</v>
          </cell>
          <cell r="K1432">
            <v>0</v>
          </cell>
          <cell r="L1432">
            <v>0</v>
          </cell>
          <cell r="M1432">
            <v>0</v>
          </cell>
          <cell r="O1432">
            <v>33</v>
          </cell>
          <cell r="P1432">
            <v>0</v>
          </cell>
          <cell r="R1432">
            <v>85</v>
          </cell>
          <cell r="S1432">
            <v>2</v>
          </cell>
          <cell r="U1432">
            <v>201</v>
          </cell>
          <cell r="V1432">
            <v>2</v>
          </cell>
        </row>
        <row r="1433">
          <cell r="D1433" t="str">
            <v>Norwalk 2015</v>
          </cell>
          <cell r="E1433">
            <v>52</v>
          </cell>
          <cell r="F1433">
            <v>0</v>
          </cell>
          <cell r="G1433">
            <v>0</v>
          </cell>
          <cell r="H1433">
            <v>0</v>
          </cell>
          <cell r="J1433">
            <v>31</v>
          </cell>
          <cell r="K1433">
            <v>0</v>
          </cell>
          <cell r="L1433">
            <v>0</v>
          </cell>
          <cell r="M1433">
            <v>0</v>
          </cell>
          <cell r="O1433">
            <v>33</v>
          </cell>
          <cell r="P1433">
            <v>0</v>
          </cell>
          <cell r="R1433">
            <v>85</v>
          </cell>
          <cell r="S1433">
            <v>4</v>
          </cell>
          <cell r="U1433">
            <v>201</v>
          </cell>
          <cell r="V1433">
            <v>4</v>
          </cell>
        </row>
        <row r="1434">
          <cell r="D1434" t="str">
            <v>Norwalk 2016</v>
          </cell>
          <cell r="E1434">
            <v>52</v>
          </cell>
          <cell r="F1434">
            <v>0</v>
          </cell>
          <cell r="G1434">
            <v>0</v>
          </cell>
          <cell r="H1434">
            <v>0</v>
          </cell>
          <cell r="J1434">
            <v>31</v>
          </cell>
          <cell r="K1434">
            <v>0</v>
          </cell>
          <cell r="L1434">
            <v>0</v>
          </cell>
          <cell r="M1434">
            <v>0</v>
          </cell>
          <cell r="O1434">
            <v>33</v>
          </cell>
          <cell r="P1434">
            <v>8</v>
          </cell>
          <cell r="R1434">
            <v>85</v>
          </cell>
          <cell r="S1434">
            <v>5</v>
          </cell>
          <cell r="U1434">
            <v>201</v>
          </cell>
          <cell r="V1434">
            <v>13</v>
          </cell>
        </row>
        <row r="1435">
          <cell r="D1435" t="str">
            <v>Norwalk 2017</v>
          </cell>
          <cell r="E1435">
            <v>52</v>
          </cell>
          <cell r="F1435">
            <v>1</v>
          </cell>
          <cell r="G1435">
            <v>0</v>
          </cell>
          <cell r="H1435">
            <v>1</v>
          </cell>
          <cell r="J1435">
            <v>31</v>
          </cell>
          <cell r="K1435">
            <v>0</v>
          </cell>
          <cell r="L1435">
            <v>0</v>
          </cell>
          <cell r="M1435">
            <v>0</v>
          </cell>
          <cell r="O1435">
            <v>33</v>
          </cell>
          <cell r="P1435">
            <v>7</v>
          </cell>
          <cell r="R1435">
            <v>85</v>
          </cell>
          <cell r="S1435">
            <v>49</v>
          </cell>
          <cell r="U1435">
            <v>201</v>
          </cell>
          <cell r="V1435">
            <v>57</v>
          </cell>
        </row>
        <row r="1436">
          <cell r="D1436" t="str">
            <v>Novato 2014</v>
          </cell>
          <cell r="E1436">
            <v>111</v>
          </cell>
          <cell r="F1436">
            <v>1</v>
          </cell>
          <cell r="G1436">
            <v>1</v>
          </cell>
          <cell r="H1436">
            <v>0</v>
          </cell>
          <cell r="J1436">
            <v>65</v>
          </cell>
          <cell r="K1436">
            <v>10</v>
          </cell>
          <cell r="L1436">
            <v>10</v>
          </cell>
          <cell r="M1436">
            <v>0</v>
          </cell>
          <cell r="O1436">
            <v>72</v>
          </cell>
          <cell r="P1436">
            <v>1</v>
          </cell>
          <cell r="R1436">
            <v>167</v>
          </cell>
          <cell r="S1436">
            <v>19</v>
          </cell>
          <cell r="U1436">
            <v>415</v>
          </cell>
          <cell r="V1436">
            <v>31</v>
          </cell>
        </row>
        <row r="1437">
          <cell r="D1437" t="str">
            <v>Novato 2015</v>
          </cell>
          <cell r="E1437">
            <v>111</v>
          </cell>
          <cell r="F1437">
            <v>16</v>
          </cell>
          <cell r="G1437">
            <v>16</v>
          </cell>
          <cell r="H1437">
            <v>0</v>
          </cell>
          <cell r="J1437">
            <v>65</v>
          </cell>
          <cell r="K1437">
            <v>0</v>
          </cell>
          <cell r="L1437">
            <v>0</v>
          </cell>
          <cell r="M1437">
            <v>0</v>
          </cell>
          <cell r="O1437">
            <v>72</v>
          </cell>
          <cell r="P1437">
            <v>1</v>
          </cell>
          <cell r="R1437">
            <v>167</v>
          </cell>
          <cell r="S1437">
            <v>15</v>
          </cell>
          <cell r="U1437">
            <v>415</v>
          </cell>
          <cell r="V1437">
            <v>32</v>
          </cell>
        </row>
        <row r="1438">
          <cell r="D1438" t="str">
            <v>Novato 2016</v>
          </cell>
          <cell r="E1438">
            <v>111</v>
          </cell>
          <cell r="F1438">
            <v>1</v>
          </cell>
          <cell r="G1438">
            <v>1</v>
          </cell>
          <cell r="H1438">
            <v>0</v>
          </cell>
          <cell r="J1438">
            <v>65</v>
          </cell>
          <cell r="K1438">
            <v>2</v>
          </cell>
          <cell r="L1438">
            <v>2</v>
          </cell>
          <cell r="M1438">
            <v>0</v>
          </cell>
          <cell r="O1438">
            <v>72</v>
          </cell>
          <cell r="P1438">
            <v>0</v>
          </cell>
          <cell r="R1438">
            <v>167</v>
          </cell>
          <cell r="S1438">
            <v>5</v>
          </cell>
          <cell r="U1438">
            <v>415</v>
          </cell>
          <cell r="V1438">
            <v>8</v>
          </cell>
        </row>
        <row r="1439">
          <cell r="D1439" t="str">
            <v>Novato 2017</v>
          </cell>
          <cell r="E1439">
            <v>111</v>
          </cell>
          <cell r="F1439">
            <v>2</v>
          </cell>
          <cell r="G1439">
            <v>0</v>
          </cell>
          <cell r="H1439">
            <v>2</v>
          </cell>
          <cell r="J1439">
            <v>65</v>
          </cell>
          <cell r="K1439">
            <v>1</v>
          </cell>
          <cell r="L1439">
            <v>0</v>
          </cell>
          <cell r="M1439">
            <v>1</v>
          </cell>
          <cell r="O1439">
            <v>72</v>
          </cell>
          <cell r="P1439">
            <v>0</v>
          </cell>
          <cell r="R1439">
            <v>167</v>
          </cell>
          <cell r="S1439">
            <v>6</v>
          </cell>
          <cell r="U1439">
            <v>415</v>
          </cell>
          <cell r="V1439">
            <v>9</v>
          </cell>
        </row>
        <row r="1440">
          <cell r="D1440" t="str">
            <v>Oakdale 2014</v>
          </cell>
        </row>
        <row r="1441">
          <cell r="D1441" t="str">
            <v>Oakdale 2015</v>
          </cell>
        </row>
        <row r="1442">
          <cell r="D1442" t="str">
            <v>Oakdale 2016</v>
          </cell>
          <cell r="E1442">
            <v>315</v>
          </cell>
          <cell r="F1442">
            <v>0</v>
          </cell>
          <cell r="G1442">
            <v>0</v>
          </cell>
          <cell r="H1442">
            <v>0</v>
          </cell>
          <cell r="J1442">
            <v>202</v>
          </cell>
          <cell r="K1442">
            <v>0</v>
          </cell>
          <cell r="L1442">
            <v>0</v>
          </cell>
          <cell r="M1442">
            <v>0</v>
          </cell>
          <cell r="O1442">
            <v>210</v>
          </cell>
          <cell r="P1442">
            <v>4</v>
          </cell>
          <cell r="R1442">
            <v>520</v>
          </cell>
          <cell r="S1442">
            <v>101</v>
          </cell>
          <cell r="U1442">
            <v>1247</v>
          </cell>
          <cell r="V1442">
            <v>105</v>
          </cell>
        </row>
        <row r="1443">
          <cell r="D1443" t="str">
            <v>Oakdale 2017</v>
          </cell>
          <cell r="E1443">
            <v>315</v>
          </cell>
          <cell r="F1443">
            <v>0</v>
          </cell>
          <cell r="G1443">
            <v>0</v>
          </cell>
          <cell r="H1443">
            <v>0</v>
          </cell>
          <cell r="J1443">
            <v>202</v>
          </cell>
          <cell r="K1443">
            <v>0</v>
          </cell>
          <cell r="L1443">
            <v>0</v>
          </cell>
          <cell r="M1443">
            <v>0</v>
          </cell>
          <cell r="O1443">
            <v>210</v>
          </cell>
          <cell r="P1443">
            <v>76</v>
          </cell>
          <cell r="R1443">
            <v>520</v>
          </cell>
          <cell r="S1443">
            <v>34</v>
          </cell>
          <cell r="U1443">
            <v>1247</v>
          </cell>
          <cell r="V1443">
            <v>110</v>
          </cell>
        </row>
        <row r="1444">
          <cell r="D1444" t="str">
            <v>Oakland 2014</v>
          </cell>
        </row>
        <row r="1445">
          <cell r="D1445" t="str">
            <v>Oakland 2015</v>
          </cell>
          <cell r="E1445">
            <v>2059</v>
          </cell>
          <cell r="F1445">
            <v>98</v>
          </cell>
          <cell r="G1445">
            <v>98</v>
          </cell>
          <cell r="H1445">
            <v>0</v>
          </cell>
          <cell r="J1445">
            <v>2075</v>
          </cell>
          <cell r="K1445">
            <v>30</v>
          </cell>
          <cell r="L1445">
            <v>30</v>
          </cell>
          <cell r="M1445">
            <v>0</v>
          </cell>
          <cell r="O1445">
            <v>2815</v>
          </cell>
          <cell r="P1445">
            <v>0</v>
          </cell>
          <cell r="R1445">
            <v>7816</v>
          </cell>
          <cell r="S1445">
            <v>643</v>
          </cell>
          <cell r="U1445">
            <v>14765</v>
          </cell>
          <cell r="V1445">
            <v>771</v>
          </cell>
        </row>
        <row r="1446">
          <cell r="D1446" t="str">
            <v>Oakland 2016</v>
          </cell>
          <cell r="E1446">
            <v>2059</v>
          </cell>
          <cell r="F1446">
            <v>26</v>
          </cell>
          <cell r="G1446">
            <v>26</v>
          </cell>
          <cell r="H1446">
            <v>0</v>
          </cell>
          <cell r="J1446">
            <v>2075</v>
          </cell>
          <cell r="K1446">
            <v>13</v>
          </cell>
          <cell r="L1446">
            <v>13</v>
          </cell>
          <cell r="M1446">
            <v>0</v>
          </cell>
          <cell r="O1446">
            <v>2815</v>
          </cell>
          <cell r="P1446">
            <v>0</v>
          </cell>
          <cell r="R1446">
            <v>7816</v>
          </cell>
          <cell r="S1446">
            <v>2082</v>
          </cell>
          <cell r="U1446">
            <v>14765</v>
          </cell>
          <cell r="V1446">
            <v>2121</v>
          </cell>
        </row>
        <row r="1447">
          <cell r="D1447" t="str">
            <v>Oakland 2017</v>
          </cell>
          <cell r="E1447">
            <v>2059</v>
          </cell>
          <cell r="F1447">
            <v>247</v>
          </cell>
          <cell r="G1447">
            <v>247</v>
          </cell>
          <cell r="H1447">
            <v>0</v>
          </cell>
          <cell r="J1447">
            <v>2075</v>
          </cell>
          <cell r="K1447">
            <v>66</v>
          </cell>
          <cell r="L1447">
            <v>66</v>
          </cell>
          <cell r="M1447">
            <v>0</v>
          </cell>
          <cell r="O1447">
            <v>2815</v>
          </cell>
          <cell r="P1447">
            <v>11</v>
          </cell>
          <cell r="R1447">
            <v>7816</v>
          </cell>
          <cell r="S1447">
            <v>4019</v>
          </cell>
          <cell r="U1447">
            <v>14765</v>
          </cell>
          <cell r="V1447">
            <v>4343</v>
          </cell>
        </row>
        <row r="1448">
          <cell r="D1448" t="str">
            <v>Oakley 2014</v>
          </cell>
        </row>
        <row r="1449">
          <cell r="D1449" t="str">
            <v>Oakley 2015</v>
          </cell>
          <cell r="E1449">
            <v>297</v>
          </cell>
          <cell r="F1449">
            <v>0</v>
          </cell>
          <cell r="G1449">
            <v>0</v>
          </cell>
          <cell r="H1449">
            <v>0</v>
          </cell>
          <cell r="J1449">
            <v>163</v>
          </cell>
          <cell r="K1449">
            <v>0</v>
          </cell>
          <cell r="L1449">
            <v>0</v>
          </cell>
          <cell r="M1449">
            <v>0</v>
          </cell>
          <cell r="O1449">
            <v>142</v>
          </cell>
          <cell r="P1449">
            <v>70</v>
          </cell>
          <cell r="R1449">
            <v>446</v>
          </cell>
          <cell r="S1449">
            <v>164</v>
          </cell>
          <cell r="U1449">
            <v>1048</v>
          </cell>
          <cell r="V1449">
            <v>234</v>
          </cell>
        </row>
        <row r="1450">
          <cell r="D1450" t="str">
            <v>Oakley 2016</v>
          </cell>
          <cell r="E1450">
            <v>297</v>
          </cell>
          <cell r="F1450">
            <v>0</v>
          </cell>
          <cell r="G1450">
            <v>0</v>
          </cell>
          <cell r="H1450">
            <v>0</v>
          </cell>
          <cell r="J1450">
            <v>163</v>
          </cell>
          <cell r="K1450">
            <v>0</v>
          </cell>
          <cell r="L1450">
            <v>0</v>
          </cell>
          <cell r="M1450">
            <v>0</v>
          </cell>
          <cell r="O1450">
            <v>142</v>
          </cell>
          <cell r="P1450">
            <v>88</v>
          </cell>
          <cell r="R1450">
            <v>446</v>
          </cell>
          <cell r="S1450">
            <v>208</v>
          </cell>
          <cell r="U1450">
            <v>1048</v>
          </cell>
          <cell r="V1450">
            <v>296</v>
          </cell>
        </row>
        <row r="1451">
          <cell r="D1451" t="str">
            <v>Oakley 2017</v>
          </cell>
          <cell r="E1451">
            <v>297</v>
          </cell>
          <cell r="F1451">
            <v>8</v>
          </cell>
          <cell r="G1451">
            <v>8</v>
          </cell>
          <cell r="H1451">
            <v>0</v>
          </cell>
          <cell r="J1451">
            <v>163</v>
          </cell>
          <cell r="K1451">
            <v>66</v>
          </cell>
          <cell r="L1451">
            <v>66</v>
          </cell>
          <cell r="M1451">
            <v>0</v>
          </cell>
          <cell r="O1451">
            <v>142</v>
          </cell>
          <cell r="P1451">
            <v>51</v>
          </cell>
          <cell r="R1451">
            <v>446</v>
          </cell>
          <cell r="S1451">
            <v>117</v>
          </cell>
          <cell r="U1451">
            <v>1048</v>
          </cell>
          <cell r="V1451">
            <v>242</v>
          </cell>
        </row>
        <row r="1452">
          <cell r="D1452" t="str">
            <v>Oceanside 2013</v>
          </cell>
          <cell r="E1452">
            <v>1549</v>
          </cell>
          <cell r="F1452">
            <v>267</v>
          </cell>
          <cell r="G1452">
            <v>244</v>
          </cell>
          <cell r="H1452">
            <v>23</v>
          </cell>
          <cell r="J1452">
            <v>1178</v>
          </cell>
          <cell r="K1452">
            <v>57</v>
          </cell>
          <cell r="L1452">
            <v>55</v>
          </cell>
          <cell r="M1452">
            <v>2</v>
          </cell>
          <cell r="O1452">
            <v>1090</v>
          </cell>
          <cell r="P1452">
            <v>102</v>
          </cell>
          <cell r="R1452">
            <v>2393</v>
          </cell>
          <cell r="S1452">
            <v>362</v>
          </cell>
          <cell r="U1452">
            <v>6210</v>
          </cell>
          <cell r="V1452">
            <v>788</v>
          </cell>
        </row>
        <row r="1453">
          <cell r="D1453" t="str">
            <v>Oceanside 2014</v>
          </cell>
          <cell r="E1453">
            <v>1549</v>
          </cell>
          <cell r="F1453">
            <v>0</v>
          </cell>
          <cell r="G1453">
            <v>0</v>
          </cell>
          <cell r="H1453">
            <v>0</v>
          </cell>
          <cell r="J1453">
            <v>1178</v>
          </cell>
          <cell r="K1453">
            <v>0</v>
          </cell>
          <cell r="L1453">
            <v>0</v>
          </cell>
          <cell r="M1453">
            <v>0</v>
          </cell>
          <cell r="O1453">
            <v>1090</v>
          </cell>
          <cell r="P1453">
            <v>20</v>
          </cell>
          <cell r="R1453">
            <v>2393</v>
          </cell>
          <cell r="S1453">
            <v>92</v>
          </cell>
          <cell r="U1453">
            <v>6210</v>
          </cell>
          <cell r="V1453">
            <v>112</v>
          </cell>
        </row>
        <row r="1454">
          <cell r="D1454" t="str">
            <v>Oceanside 2015</v>
          </cell>
          <cell r="E1454">
            <v>1549</v>
          </cell>
          <cell r="F1454">
            <v>0</v>
          </cell>
          <cell r="G1454">
            <v>0</v>
          </cell>
          <cell r="H1454">
            <v>0</v>
          </cell>
          <cell r="J1454">
            <v>1178</v>
          </cell>
          <cell r="K1454">
            <v>0</v>
          </cell>
          <cell r="L1454">
            <v>0</v>
          </cell>
          <cell r="M1454">
            <v>0</v>
          </cell>
          <cell r="O1454">
            <v>1090</v>
          </cell>
          <cell r="P1454">
            <v>27</v>
          </cell>
          <cell r="R1454">
            <v>2393</v>
          </cell>
          <cell r="S1454">
            <v>73</v>
          </cell>
          <cell r="U1454">
            <v>6210</v>
          </cell>
          <cell r="V1454">
            <v>100</v>
          </cell>
        </row>
        <row r="1455">
          <cell r="D1455" t="str">
            <v>Oceanside 2016</v>
          </cell>
          <cell r="E1455">
            <v>1549</v>
          </cell>
          <cell r="F1455">
            <v>0</v>
          </cell>
          <cell r="G1455">
            <v>0</v>
          </cell>
          <cell r="H1455">
            <v>0</v>
          </cell>
          <cell r="J1455">
            <v>1178</v>
          </cell>
          <cell r="K1455">
            <v>0</v>
          </cell>
          <cell r="L1455">
            <v>0</v>
          </cell>
          <cell r="M1455">
            <v>0</v>
          </cell>
          <cell r="O1455">
            <v>1090</v>
          </cell>
          <cell r="P1455">
            <v>0</v>
          </cell>
          <cell r="R1455">
            <v>2393</v>
          </cell>
          <cell r="S1455">
            <v>0</v>
          </cell>
          <cell r="U1455">
            <v>6210</v>
          </cell>
          <cell r="V1455">
            <v>0</v>
          </cell>
        </row>
        <row r="1456">
          <cell r="D1456" t="str">
            <v>Oceanside 2017</v>
          </cell>
          <cell r="E1456">
            <v>1549</v>
          </cell>
          <cell r="F1456">
            <v>43</v>
          </cell>
          <cell r="G1456">
            <v>43</v>
          </cell>
          <cell r="H1456">
            <v>0</v>
          </cell>
          <cell r="J1456">
            <v>1178</v>
          </cell>
          <cell r="K1456">
            <v>117</v>
          </cell>
          <cell r="L1456">
            <v>117</v>
          </cell>
          <cell r="M1456">
            <v>0</v>
          </cell>
          <cell r="O1456">
            <v>1090</v>
          </cell>
          <cell r="P1456">
            <v>0</v>
          </cell>
          <cell r="R1456">
            <v>2393</v>
          </cell>
          <cell r="S1456">
            <v>39</v>
          </cell>
          <cell r="U1456">
            <v>6210</v>
          </cell>
          <cell r="V1456">
            <v>199</v>
          </cell>
        </row>
        <row r="1457">
          <cell r="D1457" t="str">
            <v>Ojai 2013</v>
          </cell>
        </row>
        <row r="1458">
          <cell r="D1458" t="str">
            <v>Ojai 2014</v>
          </cell>
        </row>
        <row r="1459">
          <cell r="D1459" t="str">
            <v>Ojai 2015</v>
          </cell>
          <cell r="E1459">
            <v>87</v>
          </cell>
          <cell r="F1459">
            <v>0</v>
          </cell>
          <cell r="G1459">
            <v>0</v>
          </cell>
          <cell r="H1459">
            <v>0</v>
          </cell>
          <cell r="J1459">
            <v>59</v>
          </cell>
          <cell r="K1459">
            <v>0</v>
          </cell>
          <cell r="L1459">
            <v>0</v>
          </cell>
          <cell r="M1459">
            <v>0</v>
          </cell>
          <cell r="O1459">
            <v>70</v>
          </cell>
          <cell r="P1459">
            <v>3</v>
          </cell>
          <cell r="R1459">
            <v>155</v>
          </cell>
          <cell r="S1459">
            <v>1</v>
          </cell>
          <cell r="U1459">
            <v>371</v>
          </cell>
          <cell r="V1459">
            <v>4</v>
          </cell>
        </row>
        <row r="1460">
          <cell r="D1460" t="str">
            <v>Ojai 2016</v>
          </cell>
          <cell r="E1460">
            <v>87</v>
          </cell>
          <cell r="F1460">
            <v>0</v>
          </cell>
          <cell r="G1460">
            <v>0</v>
          </cell>
          <cell r="H1460">
            <v>0</v>
          </cell>
          <cell r="J1460">
            <v>59</v>
          </cell>
          <cell r="K1460">
            <v>0</v>
          </cell>
          <cell r="L1460">
            <v>0</v>
          </cell>
          <cell r="M1460">
            <v>0</v>
          </cell>
          <cell r="O1460">
            <v>70</v>
          </cell>
          <cell r="P1460">
            <v>8</v>
          </cell>
          <cell r="R1460">
            <v>155</v>
          </cell>
          <cell r="S1460">
            <v>0</v>
          </cell>
          <cell r="U1460">
            <v>371</v>
          </cell>
          <cell r="V1460">
            <v>8</v>
          </cell>
        </row>
        <row r="1461">
          <cell r="D1461" t="str">
            <v>Ojai 2017</v>
          </cell>
          <cell r="E1461">
            <v>87</v>
          </cell>
          <cell r="F1461">
            <v>0</v>
          </cell>
          <cell r="G1461">
            <v>0</v>
          </cell>
          <cell r="H1461">
            <v>0</v>
          </cell>
          <cell r="J1461">
            <v>59</v>
          </cell>
          <cell r="K1461">
            <v>0</v>
          </cell>
          <cell r="L1461">
            <v>0</v>
          </cell>
          <cell r="M1461">
            <v>0</v>
          </cell>
          <cell r="O1461">
            <v>70</v>
          </cell>
          <cell r="P1461">
            <v>2</v>
          </cell>
          <cell r="R1461">
            <v>155</v>
          </cell>
          <cell r="S1461">
            <v>9</v>
          </cell>
          <cell r="U1461">
            <v>371</v>
          </cell>
          <cell r="V1461">
            <v>11</v>
          </cell>
        </row>
        <row r="1462">
          <cell r="D1462" t="str">
            <v>Ontario 2013</v>
          </cell>
        </row>
        <row r="1463">
          <cell r="D1463" t="str">
            <v>Ontario 2014</v>
          </cell>
          <cell r="E1463">
            <v>2592</v>
          </cell>
          <cell r="F1463">
            <v>0</v>
          </cell>
          <cell r="G1463">
            <v>0</v>
          </cell>
          <cell r="H1463">
            <v>0</v>
          </cell>
          <cell r="J1463">
            <v>1745</v>
          </cell>
          <cell r="K1463">
            <v>0</v>
          </cell>
          <cell r="L1463">
            <v>0</v>
          </cell>
          <cell r="M1463">
            <v>0</v>
          </cell>
          <cell r="O1463">
            <v>1977</v>
          </cell>
          <cell r="P1463">
            <v>364</v>
          </cell>
          <cell r="R1463">
            <v>4547</v>
          </cell>
          <cell r="S1463">
            <v>163</v>
          </cell>
          <cell r="U1463">
            <v>10861</v>
          </cell>
          <cell r="V1463">
            <v>527</v>
          </cell>
        </row>
        <row r="1464">
          <cell r="D1464" t="str">
            <v>Ontario 2015</v>
          </cell>
          <cell r="E1464">
            <v>2592</v>
          </cell>
          <cell r="F1464">
            <v>0</v>
          </cell>
          <cell r="G1464">
            <v>0</v>
          </cell>
          <cell r="H1464">
            <v>0</v>
          </cell>
          <cell r="J1464">
            <v>1745</v>
          </cell>
          <cell r="K1464">
            <v>0</v>
          </cell>
          <cell r="L1464">
            <v>0</v>
          </cell>
          <cell r="M1464">
            <v>0</v>
          </cell>
          <cell r="O1464">
            <v>1977</v>
          </cell>
          <cell r="P1464">
            <v>138</v>
          </cell>
          <cell r="R1464">
            <v>4547</v>
          </cell>
          <cell r="S1464">
            <v>420</v>
          </cell>
          <cell r="U1464">
            <v>10861</v>
          </cell>
          <cell r="V1464">
            <v>558</v>
          </cell>
        </row>
        <row r="1465">
          <cell r="D1465" t="str">
            <v>Ontario 2016</v>
          </cell>
          <cell r="E1465">
            <v>2592</v>
          </cell>
          <cell r="F1465">
            <v>0</v>
          </cell>
          <cell r="G1465">
            <v>0</v>
          </cell>
          <cell r="H1465">
            <v>0</v>
          </cell>
          <cell r="J1465">
            <v>1745</v>
          </cell>
          <cell r="K1465">
            <v>0</v>
          </cell>
          <cell r="L1465">
            <v>0</v>
          </cell>
          <cell r="M1465">
            <v>0</v>
          </cell>
          <cell r="O1465">
            <v>1977</v>
          </cell>
          <cell r="P1465">
            <v>340</v>
          </cell>
          <cell r="R1465">
            <v>4547</v>
          </cell>
          <cell r="S1465">
            <v>287</v>
          </cell>
          <cell r="U1465">
            <v>10861</v>
          </cell>
          <cell r="V1465">
            <v>627</v>
          </cell>
        </row>
        <row r="1466">
          <cell r="D1466" t="str">
            <v>Ontario 2017</v>
          </cell>
          <cell r="E1466">
            <v>2592</v>
          </cell>
          <cell r="F1466">
            <v>0</v>
          </cell>
          <cell r="G1466">
            <v>0</v>
          </cell>
          <cell r="H1466">
            <v>0</v>
          </cell>
          <cell r="J1466">
            <v>1745</v>
          </cell>
          <cell r="K1466">
            <v>0</v>
          </cell>
          <cell r="L1466">
            <v>0</v>
          </cell>
          <cell r="M1466">
            <v>0</v>
          </cell>
          <cell r="O1466">
            <v>1977</v>
          </cell>
          <cell r="P1466">
            <v>520</v>
          </cell>
          <cell r="R1466">
            <v>4547</v>
          </cell>
          <cell r="S1466">
            <v>1136</v>
          </cell>
          <cell r="U1466">
            <v>10861</v>
          </cell>
          <cell r="V1466">
            <v>1656</v>
          </cell>
        </row>
        <row r="1467">
          <cell r="D1467" t="str">
            <v>Orange 2013</v>
          </cell>
        </row>
        <row r="1468">
          <cell r="D1468" t="str">
            <v>Orange 2014</v>
          </cell>
          <cell r="E1468">
            <v>83</v>
          </cell>
          <cell r="F1468">
            <v>0</v>
          </cell>
          <cell r="G1468">
            <v>0</v>
          </cell>
          <cell r="H1468">
            <v>0</v>
          </cell>
          <cell r="J1468">
            <v>59</v>
          </cell>
          <cell r="K1468">
            <v>0</v>
          </cell>
          <cell r="L1468">
            <v>0</v>
          </cell>
          <cell r="M1468">
            <v>0</v>
          </cell>
          <cell r="O1468">
            <v>66</v>
          </cell>
          <cell r="P1468">
            <v>2</v>
          </cell>
          <cell r="R1468">
            <v>155</v>
          </cell>
          <cell r="S1468">
            <v>1</v>
          </cell>
          <cell r="U1468">
            <v>363</v>
          </cell>
          <cell r="V1468">
            <v>3</v>
          </cell>
        </row>
        <row r="1469">
          <cell r="D1469" t="str">
            <v>Orange 2015</v>
          </cell>
          <cell r="E1469">
            <v>83</v>
          </cell>
          <cell r="F1469">
            <v>0</v>
          </cell>
          <cell r="G1469">
            <v>0</v>
          </cell>
          <cell r="H1469">
            <v>0</v>
          </cell>
          <cell r="J1469">
            <v>59</v>
          </cell>
          <cell r="K1469">
            <v>1</v>
          </cell>
          <cell r="L1469">
            <v>1</v>
          </cell>
          <cell r="M1469">
            <v>0</v>
          </cell>
          <cell r="O1469">
            <v>66</v>
          </cell>
          <cell r="P1469">
            <v>7</v>
          </cell>
          <cell r="R1469">
            <v>155</v>
          </cell>
          <cell r="S1469">
            <v>1</v>
          </cell>
          <cell r="U1469">
            <v>363</v>
          </cell>
          <cell r="V1469">
            <v>9</v>
          </cell>
        </row>
        <row r="1470">
          <cell r="D1470" t="str">
            <v>Orange 2016</v>
          </cell>
          <cell r="E1470">
            <v>83</v>
          </cell>
          <cell r="F1470">
            <v>0</v>
          </cell>
          <cell r="G1470">
            <v>0</v>
          </cell>
          <cell r="H1470">
            <v>0</v>
          </cell>
          <cell r="J1470">
            <v>59</v>
          </cell>
          <cell r="K1470">
            <v>0</v>
          </cell>
          <cell r="L1470">
            <v>0</v>
          </cell>
          <cell r="M1470">
            <v>0</v>
          </cell>
          <cell r="O1470">
            <v>66</v>
          </cell>
          <cell r="P1470">
            <v>0</v>
          </cell>
          <cell r="R1470">
            <v>155</v>
          </cell>
          <cell r="S1470">
            <v>5</v>
          </cell>
          <cell r="U1470">
            <v>363</v>
          </cell>
          <cell r="V1470">
            <v>5</v>
          </cell>
        </row>
        <row r="1471">
          <cell r="D1471" t="str">
            <v>Orange 2017</v>
          </cell>
          <cell r="E1471">
            <v>83</v>
          </cell>
          <cell r="F1471">
            <v>7</v>
          </cell>
          <cell r="G1471">
            <v>7</v>
          </cell>
          <cell r="H1471">
            <v>0</v>
          </cell>
          <cell r="J1471">
            <v>59</v>
          </cell>
          <cell r="K1471">
            <v>2</v>
          </cell>
          <cell r="L1471">
            <v>2</v>
          </cell>
          <cell r="M1471">
            <v>0</v>
          </cell>
          <cell r="O1471">
            <v>66</v>
          </cell>
          <cell r="P1471">
            <v>72</v>
          </cell>
          <cell r="R1471">
            <v>155</v>
          </cell>
          <cell r="S1471">
            <v>393</v>
          </cell>
          <cell r="U1471">
            <v>363</v>
          </cell>
          <cell r="V1471">
            <v>474</v>
          </cell>
        </row>
        <row r="1472">
          <cell r="D1472" t="str">
            <v>Orange County - Unincorporated 2013</v>
          </cell>
        </row>
        <row r="1473">
          <cell r="D1473" t="str">
            <v>Orange County - Unincorporated 2014</v>
          </cell>
          <cell r="E1473">
            <v>1240</v>
          </cell>
          <cell r="F1473">
            <v>0</v>
          </cell>
          <cell r="G1473">
            <v>0</v>
          </cell>
          <cell r="H1473">
            <v>0</v>
          </cell>
          <cell r="J1473">
            <v>879</v>
          </cell>
          <cell r="K1473">
            <v>0</v>
          </cell>
          <cell r="L1473">
            <v>0</v>
          </cell>
          <cell r="M1473">
            <v>0</v>
          </cell>
          <cell r="O1473">
            <v>979</v>
          </cell>
          <cell r="P1473">
            <v>180</v>
          </cell>
          <cell r="R1473">
            <v>2174</v>
          </cell>
          <cell r="S1473">
            <v>593</v>
          </cell>
          <cell r="U1473">
            <v>5272</v>
          </cell>
          <cell r="V1473">
            <v>773</v>
          </cell>
        </row>
        <row r="1474">
          <cell r="D1474" t="str">
            <v>Orange County - Unincorporated 2015</v>
          </cell>
          <cell r="E1474">
            <v>1240</v>
          </cell>
          <cell r="F1474">
            <v>0</v>
          </cell>
          <cell r="G1474">
            <v>0</v>
          </cell>
          <cell r="H1474">
            <v>0</v>
          </cell>
          <cell r="J1474">
            <v>879</v>
          </cell>
          <cell r="K1474">
            <v>0</v>
          </cell>
          <cell r="L1474">
            <v>0</v>
          </cell>
          <cell r="M1474">
            <v>0</v>
          </cell>
          <cell r="O1474">
            <v>979</v>
          </cell>
          <cell r="P1474">
            <v>0</v>
          </cell>
          <cell r="R1474">
            <v>2174</v>
          </cell>
          <cell r="S1474">
            <v>513</v>
          </cell>
          <cell r="U1474">
            <v>5272</v>
          </cell>
          <cell r="V1474">
            <v>513</v>
          </cell>
        </row>
        <row r="1475">
          <cell r="D1475" t="str">
            <v>Orange County - Unincorporated 2016</v>
          </cell>
          <cell r="E1475">
            <v>1240</v>
          </cell>
          <cell r="F1475">
            <v>81</v>
          </cell>
          <cell r="G1475">
            <v>81</v>
          </cell>
          <cell r="H1475">
            <v>0</v>
          </cell>
          <cell r="J1475">
            <v>879</v>
          </cell>
          <cell r="K1475">
            <v>151</v>
          </cell>
          <cell r="L1475">
            <v>151</v>
          </cell>
          <cell r="M1475">
            <v>0</v>
          </cell>
          <cell r="O1475">
            <v>979</v>
          </cell>
          <cell r="P1475">
            <v>0</v>
          </cell>
          <cell r="R1475">
            <v>2174</v>
          </cell>
          <cell r="S1475">
            <v>780</v>
          </cell>
          <cell r="U1475">
            <v>5272</v>
          </cell>
          <cell r="V1475">
            <v>1012</v>
          </cell>
        </row>
        <row r="1476">
          <cell r="D1476" t="str">
            <v>Orange County - Unincorporated 2017</v>
          </cell>
          <cell r="E1476">
            <v>1240</v>
          </cell>
          <cell r="F1476">
            <v>0</v>
          </cell>
          <cell r="G1476">
            <v>0</v>
          </cell>
          <cell r="H1476">
            <v>0</v>
          </cell>
          <cell r="J1476">
            <v>879</v>
          </cell>
          <cell r="K1476">
            <v>0</v>
          </cell>
          <cell r="L1476">
            <v>0</v>
          </cell>
          <cell r="M1476">
            <v>0</v>
          </cell>
          <cell r="O1476">
            <v>979</v>
          </cell>
          <cell r="P1476">
            <v>0</v>
          </cell>
          <cell r="R1476">
            <v>2174</v>
          </cell>
          <cell r="S1476">
            <v>1397</v>
          </cell>
          <cell r="U1476">
            <v>5272</v>
          </cell>
          <cell r="V1476">
            <v>1397</v>
          </cell>
        </row>
        <row r="1477">
          <cell r="D1477" t="str">
            <v>Orange Cove 2013</v>
          </cell>
        </row>
        <row r="1478">
          <cell r="D1478" t="str">
            <v>Orange Cove 2014</v>
          </cell>
          <cell r="E1478">
            <v>0</v>
          </cell>
          <cell r="F1478">
            <v>0</v>
          </cell>
          <cell r="G1478">
            <v>0</v>
          </cell>
          <cell r="H1478">
            <v>0</v>
          </cell>
          <cell r="I1478">
            <v>0</v>
          </cell>
          <cell r="J1478">
            <v>0</v>
          </cell>
          <cell r="K1478">
            <v>0</v>
          </cell>
          <cell r="L1478">
            <v>0</v>
          </cell>
          <cell r="M1478">
            <v>0</v>
          </cell>
          <cell r="N1478">
            <v>0</v>
          </cell>
          <cell r="O1478">
            <v>0</v>
          </cell>
          <cell r="P1478">
            <v>0</v>
          </cell>
          <cell r="Q1478">
            <v>0</v>
          </cell>
          <cell r="R1478">
            <v>0</v>
          </cell>
          <cell r="S1478">
            <v>0</v>
          </cell>
          <cell r="T1478">
            <v>0</v>
          </cell>
          <cell r="U1478">
            <v>0</v>
          </cell>
          <cell r="V1478">
            <v>0</v>
          </cell>
        </row>
        <row r="1479">
          <cell r="D1479" t="str">
            <v>Orange Cove 2015</v>
          </cell>
        </row>
        <row r="1480">
          <cell r="D1480" t="str">
            <v>Orange Cove 2016</v>
          </cell>
        </row>
        <row r="1481">
          <cell r="D1481" t="str">
            <v>Orange Cove 2017</v>
          </cell>
        </row>
        <row r="1482">
          <cell r="D1482" t="str">
            <v>Orinda 2014</v>
          </cell>
          <cell r="E1482">
            <v>84</v>
          </cell>
          <cell r="F1482">
            <v>0</v>
          </cell>
          <cell r="G1482">
            <v>0</v>
          </cell>
          <cell r="H1482">
            <v>0</v>
          </cell>
          <cell r="J1482">
            <v>47</v>
          </cell>
          <cell r="K1482">
            <v>0</v>
          </cell>
          <cell r="L1482">
            <v>0</v>
          </cell>
          <cell r="M1482">
            <v>0</v>
          </cell>
          <cell r="O1482">
            <v>49</v>
          </cell>
          <cell r="P1482">
            <v>14</v>
          </cell>
          <cell r="R1482">
            <v>116</v>
          </cell>
          <cell r="S1482">
            <v>41</v>
          </cell>
          <cell r="U1482">
            <v>296</v>
          </cell>
          <cell r="V1482">
            <v>55</v>
          </cell>
        </row>
        <row r="1483">
          <cell r="D1483" t="str">
            <v>Orinda 2015</v>
          </cell>
          <cell r="E1483">
            <v>84</v>
          </cell>
          <cell r="F1483">
            <v>0</v>
          </cell>
          <cell r="G1483">
            <v>0</v>
          </cell>
          <cell r="H1483">
            <v>0</v>
          </cell>
          <cell r="J1483">
            <v>47</v>
          </cell>
          <cell r="K1483">
            <v>0</v>
          </cell>
          <cell r="L1483">
            <v>0</v>
          </cell>
          <cell r="M1483">
            <v>0</v>
          </cell>
          <cell r="O1483">
            <v>49</v>
          </cell>
          <cell r="P1483">
            <v>0</v>
          </cell>
          <cell r="R1483">
            <v>116</v>
          </cell>
          <cell r="S1483">
            <v>44</v>
          </cell>
          <cell r="U1483">
            <v>296</v>
          </cell>
          <cell r="V1483">
            <v>44</v>
          </cell>
        </row>
        <row r="1484">
          <cell r="D1484" t="str">
            <v>Orinda 2016</v>
          </cell>
          <cell r="E1484">
            <v>84</v>
          </cell>
          <cell r="F1484">
            <v>0</v>
          </cell>
          <cell r="G1484">
            <v>0</v>
          </cell>
          <cell r="H1484">
            <v>0</v>
          </cell>
          <cell r="J1484">
            <v>47</v>
          </cell>
          <cell r="K1484">
            <v>0</v>
          </cell>
          <cell r="L1484">
            <v>0</v>
          </cell>
          <cell r="M1484">
            <v>0</v>
          </cell>
          <cell r="O1484">
            <v>49</v>
          </cell>
          <cell r="P1484">
            <v>2</v>
          </cell>
          <cell r="R1484">
            <v>116</v>
          </cell>
          <cell r="S1484">
            <v>53</v>
          </cell>
          <cell r="U1484">
            <v>296</v>
          </cell>
          <cell r="V1484">
            <v>55</v>
          </cell>
        </row>
        <row r="1485">
          <cell r="D1485" t="str">
            <v>Orinda 2017</v>
          </cell>
          <cell r="E1485">
            <v>84</v>
          </cell>
          <cell r="F1485">
            <v>0</v>
          </cell>
          <cell r="G1485">
            <v>0</v>
          </cell>
          <cell r="H1485">
            <v>0</v>
          </cell>
          <cell r="J1485">
            <v>47</v>
          </cell>
          <cell r="K1485">
            <v>0</v>
          </cell>
          <cell r="L1485">
            <v>0</v>
          </cell>
          <cell r="M1485">
            <v>0</v>
          </cell>
          <cell r="O1485">
            <v>49</v>
          </cell>
          <cell r="P1485">
            <v>7</v>
          </cell>
          <cell r="R1485">
            <v>116</v>
          </cell>
          <cell r="S1485">
            <v>37</v>
          </cell>
          <cell r="U1485">
            <v>296</v>
          </cell>
          <cell r="V1485">
            <v>44</v>
          </cell>
        </row>
        <row r="1486">
          <cell r="D1486" t="str">
            <v>Orland 2014</v>
          </cell>
          <cell r="E1486">
            <v>20</v>
          </cell>
          <cell r="F1486">
            <v>0</v>
          </cell>
          <cell r="G1486">
            <v>0</v>
          </cell>
          <cell r="H1486">
            <v>0</v>
          </cell>
          <cell r="J1486">
            <v>10</v>
          </cell>
          <cell r="K1486">
            <v>0</v>
          </cell>
          <cell r="L1486">
            <v>0</v>
          </cell>
          <cell r="M1486">
            <v>0</v>
          </cell>
          <cell r="O1486">
            <v>14</v>
          </cell>
          <cell r="P1486">
            <v>0</v>
          </cell>
          <cell r="R1486">
            <v>36</v>
          </cell>
          <cell r="S1486">
            <v>0</v>
          </cell>
          <cell r="U1486">
            <v>80</v>
          </cell>
          <cell r="V1486">
            <v>0</v>
          </cell>
        </row>
        <row r="1487">
          <cell r="D1487" t="str">
            <v>Orland 2015</v>
          </cell>
          <cell r="E1487">
            <v>20</v>
          </cell>
          <cell r="F1487">
            <v>0</v>
          </cell>
          <cell r="G1487">
            <v>0</v>
          </cell>
          <cell r="H1487">
            <v>0</v>
          </cell>
          <cell r="J1487">
            <v>10</v>
          </cell>
          <cell r="K1487">
            <v>0</v>
          </cell>
          <cell r="L1487">
            <v>0</v>
          </cell>
          <cell r="M1487">
            <v>0</v>
          </cell>
          <cell r="O1487">
            <v>14</v>
          </cell>
          <cell r="P1487">
            <v>10</v>
          </cell>
          <cell r="R1487">
            <v>36</v>
          </cell>
          <cell r="S1487">
            <v>0</v>
          </cell>
          <cell r="U1487">
            <v>80</v>
          </cell>
          <cell r="V1487">
            <v>10</v>
          </cell>
        </row>
        <row r="1488">
          <cell r="D1488" t="str">
            <v>Orland 2016</v>
          </cell>
          <cell r="E1488">
            <v>20</v>
          </cell>
          <cell r="F1488">
            <v>0</v>
          </cell>
          <cell r="G1488">
            <v>0</v>
          </cell>
          <cell r="H1488">
            <v>0</v>
          </cell>
          <cell r="J1488">
            <v>10</v>
          </cell>
          <cell r="K1488">
            <v>39</v>
          </cell>
          <cell r="L1488">
            <v>39</v>
          </cell>
          <cell r="M1488">
            <v>0</v>
          </cell>
          <cell r="O1488">
            <v>14</v>
          </cell>
          <cell r="P1488">
            <v>5</v>
          </cell>
          <cell r="R1488">
            <v>36</v>
          </cell>
          <cell r="S1488">
            <v>0</v>
          </cell>
          <cell r="U1488">
            <v>80</v>
          </cell>
          <cell r="V1488">
            <v>44</v>
          </cell>
        </row>
        <row r="1489">
          <cell r="D1489" t="str">
            <v>Orland 2017</v>
          </cell>
          <cell r="E1489">
            <v>20</v>
          </cell>
          <cell r="F1489">
            <v>0</v>
          </cell>
          <cell r="G1489">
            <v>0</v>
          </cell>
          <cell r="H1489">
            <v>0</v>
          </cell>
          <cell r="J1489">
            <v>10</v>
          </cell>
          <cell r="K1489">
            <v>0</v>
          </cell>
          <cell r="L1489">
            <v>0</v>
          </cell>
          <cell r="M1489">
            <v>0</v>
          </cell>
          <cell r="O1489">
            <v>14</v>
          </cell>
          <cell r="P1489">
            <v>7</v>
          </cell>
          <cell r="R1489">
            <v>36</v>
          </cell>
          <cell r="S1489">
            <v>0</v>
          </cell>
          <cell r="U1489">
            <v>80</v>
          </cell>
          <cell r="V1489">
            <v>7</v>
          </cell>
        </row>
        <row r="1490">
          <cell r="D1490" t="str">
            <v>Oroville 2014</v>
          </cell>
          <cell r="E1490">
            <v>419</v>
          </cell>
          <cell r="F1490">
            <v>0</v>
          </cell>
          <cell r="G1490">
            <v>0</v>
          </cell>
          <cell r="H1490">
            <v>0</v>
          </cell>
          <cell r="J1490">
            <v>284</v>
          </cell>
          <cell r="K1490">
            <v>57</v>
          </cell>
          <cell r="L1490">
            <v>50</v>
          </cell>
          <cell r="M1490">
            <v>7</v>
          </cell>
          <cell r="O1490">
            <v>306</v>
          </cell>
          <cell r="P1490">
            <v>0</v>
          </cell>
          <cell r="R1490">
            <v>784</v>
          </cell>
          <cell r="S1490">
            <v>14</v>
          </cell>
          <cell r="U1490">
            <v>1793</v>
          </cell>
          <cell r="V1490">
            <v>71</v>
          </cell>
        </row>
        <row r="1491">
          <cell r="D1491" t="str">
            <v>Oroville 2015</v>
          </cell>
          <cell r="E1491">
            <v>419</v>
          </cell>
          <cell r="F1491">
            <v>2</v>
          </cell>
          <cell r="G1491">
            <v>0</v>
          </cell>
          <cell r="H1491">
            <v>2</v>
          </cell>
          <cell r="J1491">
            <v>284</v>
          </cell>
          <cell r="K1491">
            <v>4</v>
          </cell>
          <cell r="L1491">
            <v>0</v>
          </cell>
          <cell r="M1491">
            <v>4</v>
          </cell>
          <cell r="O1491">
            <v>306</v>
          </cell>
          <cell r="P1491">
            <v>0</v>
          </cell>
          <cell r="R1491">
            <v>784</v>
          </cell>
          <cell r="S1491">
            <v>11</v>
          </cell>
          <cell r="U1491">
            <v>1793</v>
          </cell>
          <cell r="V1491">
            <v>17</v>
          </cell>
        </row>
        <row r="1492">
          <cell r="D1492" t="str">
            <v>Oroville 2016</v>
          </cell>
          <cell r="E1492">
            <v>419</v>
          </cell>
          <cell r="F1492">
            <v>8</v>
          </cell>
          <cell r="G1492">
            <v>0</v>
          </cell>
          <cell r="H1492">
            <v>8</v>
          </cell>
          <cell r="J1492">
            <v>284</v>
          </cell>
          <cell r="K1492">
            <v>6</v>
          </cell>
          <cell r="L1492">
            <v>0</v>
          </cell>
          <cell r="M1492">
            <v>6</v>
          </cell>
          <cell r="O1492">
            <v>306</v>
          </cell>
          <cell r="P1492">
            <v>0</v>
          </cell>
          <cell r="R1492">
            <v>784</v>
          </cell>
          <cell r="S1492">
            <v>1</v>
          </cell>
          <cell r="U1492">
            <v>1793</v>
          </cell>
          <cell r="V1492">
            <v>15</v>
          </cell>
        </row>
        <row r="1493">
          <cell r="D1493" t="str">
            <v>Oroville 2017</v>
          </cell>
          <cell r="E1493">
            <v>419</v>
          </cell>
          <cell r="F1493">
            <v>0</v>
          </cell>
          <cell r="G1493">
            <v>0</v>
          </cell>
          <cell r="H1493">
            <v>0</v>
          </cell>
          <cell r="J1493">
            <v>284</v>
          </cell>
          <cell r="K1493">
            <v>0</v>
          </cell>
          <cell r="L1493">
            <v>0</v>
          </cell>
          <cell r="M1493">
            <v>0</v>
          </cell>
          <cell r="O1493">
            <v>306</v>
          </cell>
          <cell r="P1493">
            <v>0</v>
          </cell>
          <cell r="R1493">
            <v>784</v>
          </cell>
          <cell r="S1493">
            <v>3</v>
          </cell>
          <cell r="U1493">
            <v>1793</v>
          </cell>
          <cell r="V1493">
            <v>3</v>
          </cell>
        </row>
        <row r="1494">
          <cell r="D1494" t="str">
            <v>Oxnard 2013</v>
          </cell>
        </row>
        <row r="1495">
          <cell r="D1495" t="str">
            <v>Oxnard 2014</v>
          </cell>
          <cell r="E1495">
            <v>844</v>
          </cell>
          <cell r="F1495">
            <v>48</v>
          </cell>
          <cell r="G1495">
            <v>48</v>
          </cell>
          <cell r="H1495">
            <v>0</v>
          </cell>
          <cell r="J1495">
            <v>1160</v>
          </cell>
          <cell r="K1495">
            <v>67</v>
          </cell>
          <cell r="L1495">
            <v>67</v>
          </cell>
          <cell r="M1495">
            <v>0</v>
          </cell>
          <cell r="O1495">
            <v>1351</v>
          </cell>
          <cell r="P1495">
            <v>2</v>
          </cell>
          <cell r="R1495">
            <v>3102</v>
          </cell>
          <cell r="S1495">
            <v>39</v>
          </cell>
          <cell r="U1495">
            <v>6457</v>
          </cell>
          <cell r="V1495">
            <v>156</v>
          </cell>
        </row>
        <row r="1496">
          <cell r="D1496" t="str">
            <v>Oxnard 2015</v>
          </cell>
          <cell r="E1496">
            <v>844</v>
          </cell>
          <cell r="F1496">
            <v>0</v>
          </cell>
          <cell r="G1496">
            <v>0</v>
          </cell>
          <cell r="H1496">
            <v>0</v>
          </cell>
          <cell r="J1496">
            <v>1160</v>
          </cell>
          <cell r="K1496">
            <v>0</v>
          </cell>
          <cell r="L1496">
            <v>0</v>
          </cell>
          <cell r="M1496">
            <v>0</v>
          </cell>
          <cell r="O1496">
            <v>1351</v>
          </cell>
          <cell r="P1496">
            <v>0</v>
          </cell>
          <cell r="R1496">
            <v>3102</v>
          </cell>
          <cell r="S1496">
            <v>5</v>
          </cell>
          <cell r="U1496">
            <v>6457</v>
          </cell>
          <cell r="V1496">
            <v>5</v>
          </cell>
        </row>
        <row r="1497">
          <cell r="D1497" t="str">
            <v>Oxnard 2016</v>
          </cell>
          <cell r="E1497">
            <v>844</v>
          </cell>
          <cell r="F1497">
            <v>50</v>
          </cell>
          <cell r="G1497">
            <v>50</v>
          </cell>
          <cell r="H1497">
            <v>0</v>
          </cell>
          <cell r="J1497">
            <v>1160</v>
          </cell>
          <cell r="K1497">
            <v>207</v>
          </cell>
          <cell r="L1497">
            <v>118</v>
          </cell>
          <cell r="M1497">
            <v>89</v>
          </cell>
          <cell r="O1497">
            <v>1351</v>
          </cell>
          <cell r="P1497">
            <v>2</v>
          </cell>
          <cell r="R1497">
            <v>3102</v>
          </cell>
          <cell r="S1497">
            <v>80</v>
          </cell>
          <cell r="U1497">
            <v>6457</v>
          </cell>
          <cell r="V1497">
            <v>339</v>
          </cell>
        </row>
        <row r="1498">
          <cell r="D1498" t="str">
            <v>Oxnard 2017</v>
          </cell>
          <cell r="E1498">
            <v>844</v>
          </cell>
          <cell r="F1498">
            <v>30</v>
          </cell>
          <cell r="G1498">
            <v>30</v>
          </cell>
          <cell r="H1498">
            <v>0</v>
          </cell>
          <cell r="J1498">
            <v>1160</v>
          </cell>
          <cell r="K1498">
            <v>234</v>
          </cell>
          <cell r="L1498">
            <v>234</v>
          </cell>
          <cell r="M1498">
            <v>0</v>
          </cell>
          <cell r="O1498">
            <v>1351</v>
          </cell>
          <cell r="P1498">
            <v>371</v>
          </cell>
          <cell r="R1498">
            <v>3102</v>
          </cell>
          <cell r="S1498">
            <v>138</v>
          </cell>
          <cell r="U1498">
            <v>6457</v>
          </cell>
          <cell r="V1498">
            <v>773</v>
          </cell>
        </row>
        <row r="1499">
          <cell r="D1499" t="str">
            <v>Pacific Grove 2014</v>
          </cell>
        </row>
        <row r="1500">
          <cell r="D1500" t="str">
            <v>Pacific Grove 2015</v>
          </cell>
          <cell r="E1500">
            <v>28</v>
          </cell>
          <cell r="F1500">
            <v>0</v>
          </cell>
          <cell r="G1500">
            <v>0</v>
          </cell>
          <cell r="H1500">
            <v>0</v>
          </cell>
          <cell r="J1500">
            <v>18</v>
          </cell>
          <cell r="K1500">
            <v>0</v>
          </cell>
          <cell r="L1500">
            <v>0</v>
          </cell>
          <cell r="M1500">
            <v>0</v>
          </cell>
          <cell r="O1500">
            <v>21</v>
          </cell>
          <cell r="P1500">
            <v>0</v>
          </cell>
          <cell r="R1500">
            <v>48</v>
          </cell>
          <cell r="S1500">
            <v>0</v>
          </cell>
          <cell r="U1500">
            <v>115</v>
          </cell>
          <cell r="V1500">
            <v>0</v>
          </cell>
        </row>
        <row r="1501">
          <cell r="D1501" t="str">
            <v>Pacific Grove 2016</v>
          </cell>
          <cell r="E1501">
            <v>28</v>
          </cell>
          <cell r="F1501">
            <v>0</v>
          </cell>
          <cell r="G1501">
            <v>0</v>
          </cell>
          <cell r="H1501">
            <v>0</v>
          </cell>
          <cell r="J1501">
            <v>18</v>
          </cell>
          <cell r="K1501">
            <v>0</v>
          </cell>
          <cell r="L1501">
            <v>0</v>
          </cell>
          <cell r="M1501">
            <v>0</v>
          </cell>
          <cell r="O1501">
            <v>21</v>
          </cell>
          <cell r="P1501">
            <v>0</v>
          </cell>
          <cell r="R1501">
            <v>48</v>
          </cell>
          <cell r="S1501">
            <v>4</v>
          </cell>
          <cell r="U1501">
            <v>115</v>
          </cell>
          <cell r="V1501">
            <v>4</v>
          </cell>
        </row>
        <row r="1502">
          <cell r="D1502" t="str">
            <v>Pacific Grove 2017</v>
          </cell>
          <cell r="E1502">
            <v>28</v>
          </cell>
          <cell r="F1502">
            <v>0</v>
          </cell>
          <cell r="G1502">
            <v>0</v>
          </cell>
          <cell r="H1502">
            <v>0</v>
          </cell>
          <cell r="J1502">
            <v>18</v>
          </cell>
          <cell r="K1502">
            <v>0</v>
          </cell>
          <cell r="L1502">
            <v>0</v>
          </cell>
          <cell r="M1502">
            <v>0</v>
          </cell>
          <cell r="O1502">
            <v>21</v>
          </cell>
          <cell r="P1502">
            <v>0</v>
          </cell>
          <cell r="R1502">
            <v>48</v>
          </cell>
          <cell r="S1502">
            <v>1</v>
          </cell>
          <cell r="U1502">
            <v>115</v>
          </cell>
          <cell r="V1502">
            <v>1</v>
          </cell>
        </row>
        <row r="1503">
          <cell r="D1503" t="str">
            <v>Pacifica 2014</v>
          </cell>
        </row>
        <row r="1504">
          <cell r="D1504" t="str">
            <v>Pacifica 2015</v>
          </cell>
          <cell r="E1504">
            <v>121</v>
          </cell>
          <cell r="F1504">
            <v>0</v>
          </cell>
          <cell r="G1504">
            <v>0</v>
          </cell>
          <cell r="H1504">
            <v>0</v>
          </cell>
          <cell r="J1504">
            <v>68</v>
          </cell>
          <cell r="K1504">
            <v>0</v>
          </cell>
          <cell r="L1504">
            <v>0</v>
          </cell>
          <cell r="M1504">
            <v>0</v>
          </cell>
          <cell r="O1504">
            <v>70</v>
          </cell>
          <cell r="P1504">
            <v>1</v>
          </cell>
          <cell r="R1504">
            <v>154</v>
          </cell>
          <cell r="S1504">
            <v>7</v>
          </cell>
          <cell r="U1504">
            <v>413</v>
          </cell>
          <cell r="V1504">
            <v>8</v>
          </cell>
        </row>
        <row r="1505">
          <cell r="D1505" t="str">
            <v>Pacifica 2016</v>
          </cell>
          <cell r="E1505">
            <v>121</v>
          </cell>
          <cell r="F1505">
            <v>0</v>
          </cell>
          <cell r="G1505">
            <v>0</v>
          </cell>
          <cell r="H1505">
            <v>0</v>
          </cell>
          <cell r="J1505">
            <v>68</v>
          </cell>
          <cell r="K1505">
            <v>0</v>
          </cell>
          <cell r="L1505">
            <v>0</v>
          </cell>
          <cell r="M1505">
            <v>0</v>
          </cell>
          <cell r="O1505">
            <v>70</v>
          </cell>
          <cell r="P1505">
            <v>1</v>
          </cell>
          <cell r="R1505">
            <v>154</v>
          </cell>
          <cell r="S1505">
            <v>12</v>
          </cell>
          <cell r="U1505">
            <v>413</v>
          </cell>
          <cell r="V1505">
            <v>13</v>
          </cell>
        </row>
        <row r="1506">
          <cell r="D1506" t="str">
            <v>Pacifica 2017</v>
          </cell>
          <cell r="E1506">
            <v>121</v>
          </cell>
          <cell r="F1506">
            <v>0</v>
          </cell>
          <cell r="G1506">
            <v>0</v>
          </cell>
          <cell r="H1506">
            <v>0</v>
          </cell>
          <cell r="J1506">
            <v>68</v>
          </cell>
          <cell r="K1506">
            <v>0</v>
          </cell>
          <cell r="L1506">
            <v>0</v>
          </cell>
          <cell r="M1506">
            <v>0</v>
          </cell>
          <cell r="O1506">
            <v>70</v>
          </cell>
          <cell r="P1506">
            <v>4</v>
          </cell>
          <cell r="R1506">
            <v>154</v>
          </cell>
          <cell r="S1506">
            <v>5</v>
          </cell>
          <cell r="U1506">
            <v>413</v>
          </cell>
          <cell r="V1506">
            <v>9</v>
          </cell>
        </row>
        <row r="1507">
          <cell r="D1507" t="str">
            <v>Palm Desert 2013</v>
          </cell>
        </row>
        <row r="1508">
          <cell r="D1508" t="str">
            <v>Palm Desert 2014</v>
          </cell>
          <cell r="E1508">
            <v>1105</v>
          </cell>
          <cell r="F1508">
            <v>0</v>
          </cell>
          <cell r="G1508">
            <v>0</v>
          </cell>
          <cell r="H1508">
            <v>0</v>
          </cell>
          <cell r="J1508">
            <v>759</v>
          </cell>
          <cell r="K1508">
            <v>0</v>
          </cell>
          <cell r="L1508">
            <v>0</v>
          </cell>
          <cell r="M1508">
            <v>0</v>
          </cell>
          <cell r="O1508">
            <v>847</v>
          </cell>
          <cell r="P1508">
            <v>0</v>
          </cell>
          <cell r="R1508">
            <v>1875</v>
          </cell>
          <cell r="S1508">
            <v>220</v>
          </cell>
          <cell r="U1508">
            <v>4586</v>
          </cell>
          <cell r="V1508">
            <v>220</v>
          </cell>
        </row>
        <row r="1509">
          <cell r="D1509" t="str">
            <v>Palm Desert 2015</v>
          </cell>
          <cell r="E1509">
            <v>1105</v>
          </cell>
          <cell r="F1509">
            <v>38</v>
          </cell>
          <cell r="G1509">
            <v>38</v>
          </cell>
          <cell r="H1509">
            <v>0</v>
          </cell>
          <cell r="J1509">
            <v>759</v>
          </cell>
          <cell r="K1509">
            <v>36</v>
          </cell>
          <cell r="L1509">
            <v>36</v>
          </cell>
          <cell r="M1509">
            <v>0</v>
          </cell>
          <cell r="O1509">
            <v>847</v>
          </cell>
          <cell r="P1509">
            <v>0</v>
          </cell>
          <cell r="R1509">
            <v>1875</v>
          </cell>
          <cell r="S1509">
            <v>0</v>
          </cell>
          <cell r="U1509">
            <v>4586</v>
          </cell>
          <cell r="V1509">
            <v>74</v>
          </cell>
        </row>
        <row r="1510">
          <cell r="D1510" t="str">
            <v>Palm Desert 2016</v>
          </cell>
          <cell r="E1510">
            <v>1105</v>
          </cell>
          <cell r="F1510">
            <v>0</v>
          </cell>
          <cell r="G1510">
            <v>0</v>
          </cell>
          <cell r="H1510">
            <v>0</v>
          </cell>
          <cell r="J1510">
            <v>759</v>
          </cell>
          <cell r="K1510">
            <v>0</v>
          </cell>
          <cell r="L1510">
            <v>0</v>
          </cell>
          <cell r="M1510">
            <v>0</v>
          </cell>
          <cell r="O1510">
            <v>847</v>
          </cell>
          <cell r="P1510">
            <v>0</v>
          </cell>
          <cell r="R1510">
            <v>1875</v>
          </cell>
          <cell r="S1510">
            <v>80</v>
          </cell>
          <cell r="U1510">
            <v>4586</v>
          </cell>
          <cell r="V1510">
            <v>80</v>
          </cell>
        </row>
        <row r="1511">
          <cell r="D1511" t="str">
            <v>Palm Desert 2017</v>
          </cell>
          <cell r="E1511">
            <v>1105</v>
          </cell>
          <cell r="F1511">
            <v>0</v>
          </cell>
          <cell r="G1511">
            <v>0</v>
          </cell>
          <cell r="H1511">
            <v>0</v>
          </cell>
          <cell r="J1511">
            <v>759</v>
          </cell>
          <cell r="K1511">
            <v>0</v>
          </cell>
          <cell r="L1511">
            <v>0</v>
          </cell>
          <cell r="M1511">
            <v>0</v>
          </cell>
          <cell r="O1511">
            <v>847</v>
          </cell>
          <cell r="P1511">
            <v>0</v>
          </cell>
          <cell r="R1511">
            <v>1875</v>
          </cell>
          <cell r="S1511">
            <v>95</v>
          </cell>
          <cell r="U1511">
            <v>4586</v>
          </cell>
          <cell r="V1511">
            <v>95</v>
          </cell>
        </row>
        <row r="1512">
          <cell r="D1512" t="str">
            <v>Palm Springs 2013</v>
          </cell>
        </row>
        <row r="1513">
          <cell r="D1513" t="str">
            <v>Palm Springs 2014</v>
          </cell>
          <cell r="E1513">
            <v>523</v>
          </cell>
          <cell r="F1513">
            <v>0</v>
          </cell>
          <cell r="G1513">
            <v>0</v>
          </cell>
          <cell r="H1513">
            <v>0</v>
          </cell>
          <cell r="J1513">
            <v>366</v>
          </cell>
          <cell r="K1513">
            <v>0</v>
          </cell>
          <cell r="L1513">
            <v>0</v>
          </cell>
          <cell r="M1513">
            <v>0</v>
          </cell>
          <cell r="O1513">
            <v>421</v>
          </cell>
          <cell r="P1513">
            <v>0</v>
          </cell>
          <cell r="R1513">
            <v>951</v>
          </cell>
          <cell r="S1513">
            <v>188</v>
          </cell>
          <cell r="U1513">
            <v>2261</v>
          </cell>
          <cell r="V1513">
            <v>188</v>
          </cell>
        </row>
        <row r="1514">
          <cell r="D1514" t="str">
            <v>Palm Springs 2015</v>
          </cell>
          <cell r="E1514">
            <v>523</v>
          </cell>
          <cell r="F1514">
            <v>0</v>
          </cell>
          <cell r="G1514">
            <v>0</v>
          </cell>
          <cell r="H1514">
            <v>0</v>
          </cell>
          <cell r="J1514">
            <v>366</v>
          </cell>
          <cell r="K1514">
            <v>0</v>
          </cell>
          <cell r="L1514">
            <v>0</v>
          </cell>
          <cell r="M1514">
            <v>0</v>
          </cell>
          <cell r="O1514">
            <v>421</v>
          </cell>
          <cell r="P1514">
            <v>0</v>
          </cell>
          <cell r="R1514">
            <v>951</v>
          </cell>
          <cell r="S1514">
            <v>188</v>
          </cell>
          <cell r="U1514">
            <v>2261</v>
          </cell>
          <cell r="V1514">
            <v>188</v>
          </cell>
        </row>
        <row r="1515">
          <cell r="D1515" t="str">
            <v>Palm Springs 2016</v>
          </cell>
          <cell r="E1515">
            <v>523</v>
          </cell>
          <cell r="F1515">
            <v>0</v>
          </cell>
          <cell r="G1515">
            <v>0</v>
          </cell>
          <cell r="H1515">
            <v>0</v>
          </cell>
          <cell r="J1515">
            <v>366</v>
          </cell>
          <cell r="K1515">
            <v>0</v>
          </cell>
          <cell r="L1515">
            <v>0</v>
          </cell>
          <cell r="M1515">
            <v>0</v>
          </cell>
          <cell r="O1515">
            <v>421</v>
          </cell>
          <cell r="P1515">
            <v>0</v>
          </cell>
          <cell r="R1515">
            <v>951</v>
          </cell>
          <cell r="S1515">
            <v>0</v>
          </cell>
          <cell r="U1515">
            <v>2261</v>
          </cell>
          <cell r="V1515">
            <v>0</v>
          </cell>
        </row>
        <row r="1516">
          <cell r="D1516" t="str">
            <v>Palm Springs 2017</v>
          </cell>
          <cell r="E1516">
            <v>523</v>
          </cell>
          <cell r="F1516">
            <v>0</v>
          </cell>
          <cell r="G1516">
            <v>0</v>
          </cell>
          <cell r="H1516">
            <v>0</v>
          </cell>
          <cell r="J1516">
            <v>366</v>
          </cell>
          <cell r="K1516">
            <v>0</v>
          </cell>
          <cell r="L1516">
            <v>0</v>
          </cell>
          <cell r="M1516">
            <v>0</v>
          </cell>
          <cell r="O1516">
            <v>421</v>
          </cell>
          <cell r="P1516">
            <v>0</v>
          </cell>
          <cell r="R1516">
            <v>951</v>
          </cell>
          <cell r="S1516">
            <v>394</v>
          </cell>
          <cell r="U1516">
            <v>2261</v>
          </cell>
          <cell r="V1516">
            <v>394</v>
          </cell>
        </row>
        <row r="1517">
          <cell r="D1517" t="str">
            <v>Palmdale 2013</v>
          </cell>
        </row>
        <row r="1518">
          <cell r="D1518" t="str">
            <v>Palmdale 2014</v>
          </cell>
          <cell r="E1518">
            <v>1395</v>
          </cell>
          <cell r="F1518">
            <v>0</v>
          </cell>
          <cell r="G1518">
            <v>0</v>
          </cell>
          <cell r="H1518">
            <v>0</v>
          </cell>
          <cell r="J1518">
            <v>827</v>
          </cell>
          <cell r="K1518">
            <v>0</v>
          </cell>
          <cell r="L1518">
            <v>0</v>
          </cell>
          <cell r="M1518">
            <v>0</v>
          </cell>
          <cell r="O1518">
            <v>898</v>
          </cell>
          <cell r="P1518">
            <v>0</v>
          </cell>
          <cell r="R1518">
            <v>2332</v>
          </cell>
          <cell r="S1518">
            <v>42</v>
          </cell>
          <cell r="U1518">
            <v>5452</v>
          </cell>
          <cell r="V1518">
            <v>42</v>
          </cell>
        </row>
        <row r="1519">
          <cell r="D1519" t="str">
            <v>Palmdale 2015</v>
          </cell>
          <cell r="E1519">
            <v>1395</v>
          </cell>
          <cell r="F1519">
            <v>0</v>
          </cell>
          <cell r="G1519">
            <v>0</v>
          </cell>
          <cell r="H1519">
            <v>0</v>
          </cell>
          <cell r="J1519">
            <v>827</v>
          </cell>
          <cell r="K1519">
            <v>0</v>
          </cell>
          <cell r="L1519">
            <v>0</v>
          </cell>
          <cell r="M1519">
            <v>0</v>
          </cell>
          <cell r="O1519">
            <v>898</v>
          </cell>
          <cell r="P1519">
            <v>0</v>
          </cell>
          <cell r="R1519">
            <v>2332</v>
          </cell>
          <cell r="S1519">
            <v>95</v>
          </cell>
          <cell r="U1519">
            <v>5452</v>
          </cell>
          <cell r="V1519">
            <v>95</v>
          </cell>
        </row>
        <row r="1520">
          <cell r="D1520" t="str">
            <v>Palmdale 2016</v>
          </cell>
        </row>
        <row r="1521">
          <cell r="D1521" t="str">
            <v>Palmdale 2017</v>
          </cell>
          <cell r="E1521">
            <v>1395</v>
          </cell>
          <cell r="F1521">
            <v>91</v>
          </cell>
          <cell r="G1521">
            <v>91</v>
          </cell>
          <cell r="H1521">
            <v>0</v>
          </cell>
          <cell r="J1521">
            <v>827</v>
          </cell>
          <cell r="K1521">
            <v>70</v>
          </cell>
          <cell r="L1521">
            <v>70</v>
          </cell>
          <cell r="M1521">
            <v>0</v>
          </cell>
          <cell r="O1521">
            <v>898</v>
          </cell>
          <cell r="P1521">
            <v>86</v>
          </cell>
          <cell r="R1521">
            <v>2332</v>
          </cell>
          <cell r="S1521">
            <v>0</v>
          </cell>
          <cell r="U1521">
            <v>5452</v>
          </cell>
          <cell r="V1521">
            <v>247</v>
          </cell>
        </row>
        <row r="1522">
          <cell r="D1522" t="str">
            <v>Palo Alto 2014</v>
          </cell>
        </row>
        <row r="1523">
          <cell r="D1523" t="str">
            <v>Palo Alto 2015</v>
          </cell>
          <cell r="E1523">
            <v>691</v>
          </cell>
          <cell r="F1523">
            <v>43</v>
          </cell>
          <cell r="G1523">
            <v>43</v>
          </cell>
          <cell r="H1523">
            <v>0</v>
          </cell>
          <cell r="J1523">
            <v>432</v>
          </cell>
          <cell r="K1523">
            <v>58</v>
          </cell>
          <cell r="L1523">
            <v>58</v>
          </cell>
          <cell r="M1523">
            <v>0</v>
          </cell>
          <cell r="O1523">
            <v>278</v>
          </cell>
          <cell r="P1523">
            <v>11</v>
          </cell>
          <cell r="R1523">
            <v>587</v>
          </cell>
          <cell r="S1523">
            <v>174</v>
          </cell>
          <cell r="U1523">
            <v>1988</v>
          </cell>
          <cell r="V1523">
            <v>286</v>
          </cell>
        </row>
        <row r="1524">
          <cell r="D1524" t="str">
            <v>Palo Alto 2016</v>
          </cell>
          <cell r="E1524">
            <v>691</v>
          </cell>
          <cell r="F1524">
            <v>0</v>
          </cell>
          <cell r="G1524">
            <v>0</v>
          </cell>
          <cell r="H1524">
            <v>0</v>
          </cell>
          <cell r="J1524">
            <v>432</v>
          </cell>
          <cell r="K1524">
            <v>0</v>
          </cell>
          <cell r="L1524">
            <v>0</v>
          </cell>
          <cell r="M1524">
            <v>0</v>
          </cell>
          <cell r="O1524">
            <v>278</v>
          </cell>
          <cell r="P1524">
            <v>3</v>
          </cell>
          <cell r="R1524">
            <v>587</v>
          </cell>
          <cell r="S1524">
            <v>15</v>
          </cell>
          <cell r="U1524">
            <v>1988</v>
          </cell>
          <cell r="V1524">
            <v>18</v>
          </cell>
        </row>
        <row r="1525">
          <cell r="D1525" t="str">
            <v>Palo Alto 2017</v>
          </cell>
          <cell r="E1525">
            <v>691</v>
          </cell>
          <cell r="F1525">
            <v>0</v>
          </cell>
          <cell r="G1525">
            <v>0</v>
          </cell>
          <cell r="H1525">
            <v>0</v>
          </cell>
          <cell r="J1525">
            <v>432</v>
          </cell>
          <cell r="K1525">
            <v>0</v>
          </cell>
          <cell r="L1525">
            <v>0</v>
          </cell>
          <cell r="M1525">
            <v>0</v>
          </cell>
          <cell r="O1525">
            <v>278</v>
          </cell>
          <cell r="P1525">
            <v>28</v>
          </cell>
          <cell r="R1525">
            <v>587</v>
          </cell>
          <cell r="S1525">
            <v>61</v>
          </cell>
          <cell r="U1525">
            <v>1988</v>
          </cell>
          <cell r="V1525">
            <v>89</v>
          </cell>
        </row>
        <row r="1526">
          <cell r="D1526" t="str">
            <v>Palos Verdes Estates 2013</v>
          </cell>
        </row>
        <row r="1527">
          <cell r="D1527" t="str">
            <v>Palos Verdes Estates 2014</v>
          </cell>
          <cell r="E1527">
            <v>0</v>
          </cell>
          <cell r="F1527">
            <v>0</v>
          </cell>
          <cell r="G1527">
            <v>0</v>
          </cell>
          <cell r="H1527">
            <v>0</v>
          </cell>
          <cell r="I1527">
            <v>0</v>
          </cell>
          <cell r="J1527">
            <v>0</v>
          </cell>
          <cell r="K1527">
            <v>0</v>
          </cell>
          <cell r="L1527">
            <v>0</v>
          </cell>
          <cell r="M1527">
            <v>0</v>
          </cell>
          <cell r="N1527">
            <v>0</v>
          </cell>
          <cell r="O1527">
            <v>0</v>
          </cell>
          <cell r="P1527">
            <v>0</v>
          </cell>
          <cell r="Q1527">
            <v>0</v>
          </cell>
          <cell r="R1527">
            <v>0</v>
          </cell>
          <cell r="S1527">
            <v>0</v>
          </cell>
          <cell r="T1527">
            <v>0</v>
          </cell>
          <cell r="U1527">
            <v>0</v>
          </cell>
          <cell r="V1527">
            <v>0</v>
          </cell>
        </row>
        <row r="1528">
          <cell r="D1528" t="str">
            <v>Palos Verdes Estates 2015</v>
          </cell>
        </row>
        <row r="1529">
          <cell r="D1529" t="str">
            <v>Palos Verdes Estates 2016</v>
          </cell>
        </row>
        <row r="1530">
          <cell r="D1530" t="str">
            <v>Palos Verdes Estates 2017</v>
          </cell>
        </row>
        <row r="1531">
          <cell r="D1531" t="str">
            <v>Paradise 2014</v>
          </cell>
          <cell r="E1531">
            <v>141</v>
          </cell>
          <cell r="F1531">
            <v>0</v>
          </cell>
          <cell r="G1531">
            <v>0</v>
          </cell>
          <cell r="H1531">
            <v>0</v>
          </cell>
          <cell r="J1531">
            <v>100</v>
          </cell>
          <cell r="K1531">
            <v>1</v>
          </cell>
          <cell r="L1531">
            <v>1</v>
          </cell>
          <cell r="M1531">
            <v>0</v>
          </cell>
          <cell r="O1531">
            <v>93</v>
          </cell>
          <cell r="P1531">
            <v>4</v>
          </cell>
          <cell r="R1531">
            <v>303</v>
          </cell>
          <cell r="S1531">
            <v>9</v>
          </cell>
          <cell r="U1531">
            <v>637</v>
          </cell>
          <cell r="V1531">
            <v>14</v>
          </cell>
        </row>
        <row r="1532">
          <cell r="D1532" t="str">
            <v>Paradise 2015</v>
          </cell>
        </row>
        <row r="1533">
          <cell r="D1533" t="str">
            <v>Paradise 2016</v>
          </cell>
          <cell r="E1533">
            <v>141</v>
          </cell>
          <cell r="F1533">
            <v>0</v>
          </cell>
          <cell r="G1533">
            <v>0</v>
          </cell>
          <cell r="H1533">
            <v>0</v>
          </cell>
          <cell r="J1533">
            <v>100</v>
          </cell>
          <cell r="K1533">
            <v>7</v>
          </cell>
          <cell r="L1533">
            <v>7</v>
          </cell>
          <cell r="M1533">
            <v>0</v>
          </cell>
          <cell r="O1533">
            <v>93</v>
          </cell>
          <cell r="P1533">
            <v>3</v>
          </cell>
          <cell r="R1533">
            <v>303</v>
          </cell>
          <cell r="S1533">
            <v>17</v>
          </cell>
          <cell r="U1533">
            <v>637</v>
          </cell>
          <cell r="V1533">
            <v>27</v>
          </cell>
        </row>
        <row r="1534">
          <cell r="D1534" t="str">
            <v>Paradise 2017</v>
          </cell>
          <cell r="E1534">
            <v>141</v>
          </cell>
          <cell r="F1534">
            <v>0</v>
          </cell>
          <cell r="G1534">
            <v>0</v>
          </cell>
          <cell r="H1534">
            <v>0</v>
          </cell>
          <cell r="J1534">
            <v>100</v>
          </cell>
          <cell r="K1534">
            <v>2</v>
          </cell>
          <cell r="L1534">
            <v>2</v>
          </cell>
          <cell r="M1534">
            <v>0</v>
          </cell>
          <cell r="O1534">
            <v>93</v>
          </cell>
          <cell r="P1534">
            <v>1</v>
          </cell>
          <cell r="R1534">
            <v>303</v>
          </cell>
          <cell r="S1534">
            <v>16</v>
          </cell>
          <cell r="U1534">
            <v>637</v>
          </cell>
          <cell r="V1534">
            <v>19</v>
          </cell>
        </row>
        <row r="1535">
          <cell r="D1535" t="str">
            <v>Paramount 2013</v>
          </cell>
        </row>
        <row r="1536">
          <cell r="D1536" t="str">
            <v>Paramount 2014</v>
          </cell>
          <cell r="E1536">
            <v>26</v>
          </cell>
          <cell r="F1536">
            <v>0</v>
          </cell>
          <cell r="G1536">
            <v>0</v>
          </cell>
          <cell r="H1536">
            <v>0</v>
          </cell>
          <cell r="J1536">
            <v>16</v>
          </cell>
          <cell r="K1536">
            <v>0</v>
          </cell>
          <cell r="L1536">
            <v>0</v>
          </cell>
          <cell r="M1536">
            <v>0</v>
          </cell>
          <cell r="O1536">
            <v>17</v>
          </cell>
          <cell r="P1536">
            <v>0</v>
          </cell>
          <cell r="R1536">
            <v>46</v>
          </cell>
          <cell r="S1536">
            <v>5</v>
          </cell>
          <cell r="U1536">
            <v>105</v>
          </cell>
          <cell r="V1536">
            <v>5</v>
          </cell>
        </row>
        <row r="1537">
          <cell r="D1537" t="str">
            <v>Paramount 2015</v>
          </cell>
          <cell r="E1537">
            <v>26</v>
          </cell>
          <cell r="F1537">
            <v>0</v>
          </cell>
          <cell r="G1537">
            <v>0</v>
          </cell>
          <cell r="H1537">
            <v>0</v>
          </cell>
          <cell r="J1537">
            <v>16</v>
          </cell>
          <cell r="K1537">
            <v>0</v>
          </cell>
          <cell r="L1537">
            <v>0</v>
          </cell>
          <cell r="M1537">
            <v>0</v>
          </cell>
          <cell r="O1537">
            <v>17</v>
          </cell>
          <cell r="P1537">
            <v>0</v>
          </cell>
          <cell r="R1537">
            <v>46</v>
          </cell>
          <cell r="S1537">
            <v>4</v>
          </cell>
          <cell r="U1537">
            <v>105</v>
          </cell>
          <cell r="V1537">
            <v>4</v>
          </cell>
        </row>
        <row r="1538">
          <cell r="D1538" t="str">
            <v>Paramount 2016</v>
          </cell>
          <cell r="E1538">
            <v>26</v>
          </cell>
          <cell r="F1538">
            <v>0</v>
          </cell>
          <cell r="G1538">
            <v>0</v>
          </cell>
          <cell r="H1538">
            <v>0</v>
          </cell>
          <cell r="J1538">
            <v>16</v>
          </cell>
          <cell r="K1538">
            <v>0</v>
          </cell>
          <cell r="L1538">
            <v>0</v>
          </cell>
          <cell r="M1538">
            <v>0</v>
          </cell>
          <cell r="O1538">
            <v>17</v>
          </cell>
          <cell r="P1538">
            <v>0</v>
          </cell>
          <cell r="R1538">
            <v>46</v>
          </cell>
          <cell r="S1538">
            <v>1</v>
          </cell>
          <cell r="U1538">
            <v>105</v>
          </cell>
          <cell r="V1538">
            <v>1</v>
          </cell>
        </row>
        <row r="1539">
          <cell r="D1539" t="str">
            <v>Paramount 2017</v>
          </cell>
          <cell r="E1539">
            <v>26</v>
          </cell>
          <cell r="F1539">
            <v>0</v>
          </cell>
          <cell r="G1539">
            <v>0</v>
          </cell>
          <cell r="H1539">
            <v>0</v>
          </cell>
          <cell r="J1539">
            <v>16</v>
          </cell>
          <cell r="K1539">
            <v>0</v>
          </cell>
          <cell r="L1539">
            <v>0</v>
          </cell>
          <cell r="M1539">
            <v>0</v>
          </cell>
          <cell r="O1539">
            <v>17</v>
          </cell>
          <cell r="P1539">
            <v>0</v>
          </cell>
          <cell r="R1539">
            <v>46</v>
          </cell>
          <cell r="S1539">
            <v>1</v>
          </cell>
          <cell r="U1539">
            <v>105</v>
          </cell>
          <cell r="V1539">
            <v>1</v>
          </cell>
        </row>
        <row r="1540">
          <cell r="D1540" t="str">
            <v>Parlier 2013</v>
          </cell>
        </row>
        <row r="1541">
          <cell r="D1541" t="str">
            <v>Parlier 2014</v>
          </cell>
        </row>
        <row r="1542">
          <cell r="D1542" t="str">
            <v>Parlier 2015</v>
          </cell>
          <cell r="E1542">
            <v>110</v>
          </cell>
          <cell r="F1542">
            <v>53</v>
          </cell>
          <cell r="G1542">
            <v>43</v>
          </cell>
          <cell r="H1542">
            <v>10</v>
          </cell>
          <cell r="J1542">
            <v>82</v>
          </cell>
          <cell r="K1542">
            <v>2</v>
          </cell>
          <cell r="L1542">
            <v>0</v>
          </cell>
          <cell r="M1542">
            <v>2</v>
          </cell>
          <cell r="O1542">
            <v>77</v>
          </cell>
          <cell r="P1542">
            <v>0</v>
          </cell>
          <cell r="R1542">
            <v>0</v>
          </cell>
          <cell r="S1542">
            <v>0</v>
          </cell>
          <cell r="U1542">
            <v>269</v>
          </cell>
          <cell r="V1542">
            <v>55</v>
          </cell>
        </row>
        <row r="1543">
          <cell r="D1543" t="str">
            <v>Parlier 2016</v>
          </cell>
          <cell r="E1543">
            <v>110</v>
          </cell>
          <cell r="F1543">
            <v>56</v>
          </cell>
          <cell r="G1543">
            <v>48</v>
          </cell>
          <cell r="H1543">
            <v>8</v>
          </cell>
          <cell r="J1543">
            <v>82</v>
          </cell>
          <cell r="K1543">
            <v>4</v>
          </cell>
          <cell r="L1543">
            <v>2</v>
          </cell>
          <cell r="M1543">
            <v>2</v>
          </cell>
          <cell r="O1543">
            <v>77</v>
          </cell>
          <cell r="P1543">
            <v>3</v>
          </cell>
          <cell r="R1543">
            <v>0</v>
          </cell>
          <cell r="S1543">
            <v>0</v>
          </cell>
          <cell r="U1543">
            <v>269</v>
          </cell>
          <cell r="V1543">
            <v>63</v>
          </cell>
        </row>
        <row r="1544">
          <cell r="D1544" t="str">
            <v>Parlier 2017</v>
          </cell>
        </row>
        <row r="1545">
          <cell r="D1545" t="str">
            <v>Pasadena 2013</v>
          </cell>
        </row>
        <row r="1546">
          <cell r="D1546" t="str">
            <v>Pasadena 2014</v>
          </cell>
          <cell r="E1546">
            <v>340</v>
          </cell>
          <cell r="F1546">
            <v>30</v>
          </cell>
          <cell r="G1546">
            <v>30</v>
          </cell>
          <cell r="H1546">
            <v>0</v>
          </cell>
          <cell r="J1546">
            <v>207</v>
          </cell>
          <cell r="K1546">
            <v>4</v>
          </cell>
          <cell r="L1546">
            <v>4</v>
          </cell>
          <cell r="M1546">
            <v>0</v>
          </cell>
          <cell r="O1546">
            <v>224</v>
          </cell>
          <cell r="P1546">
            <v>17</v>
          </cell>
          <cell r="R1546">
            <v>561</v>
          </cell>
          <cell r="S1546">
            <v>487</v>
          </cell>
          <cell r="U1546">
            <v>1332</v>
          </cell>
          <cell r="V1546">
            <v>538</v>
          </cell>
        </row>
        <row r="1547">
          <cell r="D1547" t="str">
            <v>Pasadena 2015</v>
          </cell>
          <cell r="E1547">
            <v>340</v>
          </cell>
          <cell r="F1547">
            <v>104</v>
          </cell>
          <cell r="G1547">
            <v>104</v>
          </cell>
          <cell r="H1547">
            <v>0</v>
          </cell>
          <cell r="J1547">
            <v>207</v>
          </cell>
          <cell r="K1547">
            <v>0</v>
          </cell>
          <cell r="L1547">
            <v>0</v>
          </cell>
          <cell r="M1547">
            <v>0</v>
          </cell>
          <cell r="O1547">
            <v>224</v>
          </cell>
          <cell r="P1547">
            <v>10</v>
          </cell>
          <cell r="R1547">
            <v>561</v>
          </cell>
          <cell r="S1547">
            <v>508</v>
          </cell>
          <cell r="U1547">
            <v>1332</v>
          </cell>
          <cell r="V1547">
            <v>622</v>
          </cell>
        </row>
        <row r="1548">
          <cell r="D1548" t="str">
            <v>Pasadena 2016</v>
          </cell>
          <cell r="E1548">
            <v>340</v>
          </cell>
          <cell r="F1548">
            <v>1</v>
          </cell>
          <cell r="G1548">
            <v>1</v>
          </cell>
          <cell r="H1548">
            <v>0</v>
          </cell>
          <cell r="J1548">
            <v>207</v>
          </cell>
          <cell r="K1548">
            <v>34</v>
          </cell>
          <cell r="L1548">
            <v>34</v>
          </cell>
          <cell r="M1548">
            <v>0</v>
          </cell>
          <cell r="O1548">
            <v>224</v>
          </cell>
          <cell r="P1548">
            <v>18</v>
          </cell>
          <cell r="R1548">
            <v>561</v>
          </cell>
          <cell r="S1548">
            <v>357</v>
          </cell>
          <cell r="U1548">
            <v>1332</v>
          </cell>
          <cell r="V1548">
            <v>410</v>
          </cell>
        </row>
        <row r="1549">
          <cell r="D1549" t="str">
            <v>Pasadena 2017</v>
          </cell>
          <cell r="E1549">
            <v>340</v>
          </cell>
          <cell r="F1549">
            <v>9</v>
          </cell>
          <cell r="G1549">
            <v>9</v>
          </cell>
          <cell r="H1549">
            <v>0</v>
          </cell>
          <cell r="J1549">
            <v>207</v>
          </cell>
          <cell r="K1549">
            <v>0</v>
          </cell>
          <cell r="L1549">
            <v>0</v>
          </cell>
          <cell r="M1549">
            <v>0</v>
          </cell>
          <cell r="O1549">
            <v>224</v>
          </cell>
          <cell r="P1549">
            <v>0</v>
          </cell>
          <cell r="R1549">
            <v>561</v>
          </cell>
          <cell r="S1549">
            <v>213</v>
          </cell>
          <cell r="U1549">
            <v>1332</v>
          </cell>
          <cell r="V1549">
            <v>222</v>
          </cell>
        </row>
        <row r="1550">
          <cell r="D1550" t="str">
            <v>Paso Robles 2014</v>
          </cell>
          <cell r="E1550">
            <v>123</v>
          </cell>
          <cell r="F1550">
            <v>56</v>
          </cell>
          <cell r="G1550">
            <v>56</v>
          </cell>
          <cell r="H1550">
            <v>0</v>
          </cell>
          <cell r="J1550">
            <v>77</v>
          </cell>
          <cell r="K1550">
            <v>24</v>
          </cell>
          <cell r="L1550">
            <v>24</v>
          </cell>
          <cell r="M1550">
            <v>0</v>
          </cell>
          <cell r="O1550">
            <v>87</v>
          </cell>
          <cell r="P1550">
            <v>2</v>
          </cell>
          <cell r="R1550">
            <v>205</v>
          </cell>
          <cell r="S1550">
            <v>54</v>
          </cell>
          <cell r="U1550">
            <v>492</v>
          </cell>
          <cell r="V1550">
            <v>136</v>
          </cell>
        </row>
        <row r="1551">
          <cell r="D1551" t="str">
            <v>Paso Robles 2015</v>
          </cell>
          <cell r="E1551">
            <v>123</v>
          </cell>
          <cell r="F1551">
            <v>49</v>
          </cell>
          <cell r="G1551">
            <v>49</v>
          </cell>
          <cell r="H1551">
            <v>0</v>
          </cell>
          <cell r="J1551">
            <v>77</v>
          </cell>
          <cell r="K1551">
            <v>20</v>
          </cell>
          <cell r="L1551">
            <v>20</v>
          </cell>
          <cell r="M1551">
            <v>0</v>
          </cell>
          <cell r="O1551">
            <v>87</v>
          </cell>
          <cell r="P1551">
            <v>23</v>
          </cell>
          <cell r="R1551">
            <v>205</v>
          </cell>
          <cell r="S1551">
            <v>61</v>
          </cell>
          <cell r="U1551">
            <v>492</v>
          </cell>
          <cell r="V1551">
            <v>153</v>
          </cell>
        </row>
        <row r="1552">
          <cell r="D1552" t="str">
            <v>Paso Robles 2016</v>
          </cell>
          <cell r="E1552">
            <v>123</v>
          </cell>
          <cell r="F1552">
            <v>0</v>
          </cell>
          <cell r="G1552">
            <v>0</v>
          </cell>
          <cell r="H1552">
            <v>0</v>
          </cell>
          <cell r="J1552">
            <v>77</v>
          </cell>
          <cell r="K1552">
            <v>0</v>
          </cell>
          <cell r="L1552">
            <v>0</v>
          </cell>
          <cell r="M1552">
            <v>0</v>
          </cell>
          <cell r="O1552">
            <v>87</v>
          </cell>
          <cell r="P1552">
            <v>21</v>
          </cell>
          <cell r="R1552">
            <v>205</v>
          </cell>
          <cell r="S1552">
            <v>44</v>
          </cell>
          <cell r="U1552">
            <v>492</v>
          </cell>
          <cell r="V1552">
            <v>65</v>
          </cell>
        </row>
        <row r="1553">
          <cell r="D1553" t="str">
            <v>Paso Robles 2017</v>
          </cell>
          <cell r="E1553">
            <v>123</v>
          </cell>
          <cell r="F1553">
            <v>52</v>
          </cell>
          <cell r="G1553">
            <v>52</v>
          </cell>
          <cell r="H1553">
            <v>0</v>
          </cell>
          <cell r="J1553">
            <v>77</v>
          </cell>
          <cell r="K1553">
            <v>23</v>
          </cell>
          <cell r="L1553">
            <v>23</v>
          </cell>
          <cell r="M1553">
            <v>0</v>
          </cell>
          <cell r="O1553">
            <v>87</v>
          </cell>
          <cell r="P1553">
            <v>150</v>
          </cell>
          <cell r="R1553">
            <v>205</v>
          </cell>
          <cell r="S1553">
            <v>17</v>
          </cell>
          <cell r="U1553">
            <v>492</v>
          </cell>
          <cell r="V1553">
            <v>242</v>
          </cell>
        </row>
        <row r="1554">
          <cell r="D1554" t="str">
            <v>Patterson 2014</v>
          </cell>
          <cell r="E1554">
            <v>0</v>
          </cell>
          <cell r="F1554">
            <v>0</v>
          </cell>
          <cell r="G1554">
            <v>0</v>
          </cell>
          <cell r="H1554">
            <v>0</v>
          </cell>
          <cell r="I1554">
            <v>0</v>
          </cell>
          <cell r="J1554">
            <v>0</v>
          </cell>
          <cell r="K1554">
            <v>0</v>
          </cell>
          <cell r="L1554">
            <v>0</v>
          </cell>
          <cell r="M1554">
            <v>0</v>
          </cell>
          <cell r="N1554">
            <v>0</v>
          </cell>
          <cell r="O1554">
            <v>0</v>
          </cell>
          <cell r="P1554">
            <v>0</v>
          </cell>
          <cell r="Q1554">
            <v>0</v>
          </cell>
          <cell r="R1554">
            <v>0</v>
          </cell>
          <cell r="S1554">
            <v>0</v>
          </cell>
          <cell r="T1554">
            <v>0</v>
          </cell>
          <cell r="U1554">
            <v>0</v>
          </cell>
          <cell r="V1554">
            <v>0</v>
          </cell>
        </row>
        <row r="1555">
          <cell r="D1555" t="str">
            <v>Patterson 2015</v>
          </cell>
        </row>
        <row r="1556">
          <cell r="D1556" t="str">
            <v>Patterson 2016</v>
          </cell>
        </row>
        <row r="1557">
          <cell r="D1557" t="str">
            <v>Patterson 2017</v>
          </cell>
        </row>
        <row r="1558">
          <cell r="D1558" t="str">
            <v>Perris 2013</v>
          </cell>
        </row>
        <row r="1559">
          <cell r="D1559" t="str">
            <v>Perris 2014</v>
          </cell>
          <cell r="E1559">
            <v>1026</v>
          </cell>
          <cell r="F1559">
            <v>359</v>
          </cell>
          <cell r="G1559">
            <v>359</v>
          </cell>
          <cell r="H1559">
            <v>0</v>
          </cell>
          <cell r="J1559">
            <v>681</v>
          </cell>
          <cell r="K1559">
            <v>0</v>
          </cell>
          <cell r="L1559">
            <v>0</v>
          </cell>
          <cell r="M1559">
            <v>0</v>
          </cell>
          <cell r="O1559">
            <v>759</v>
          </cell>
          <cell r="P1559">
            <v>222</v>
          </cell>
          <cell r="R1559">
            <v>1814</v>
          </cell>
          <cell r="S1559">
            <v>0</v>
          </cell>
          <cell r="U1559">
            <v>4280</v>
          </cell>
          <cell r="V1559">
            <v>581</v>
          </cell>
        </row>
        <row r="1560">
          <cell r="D1560" t="str">
            <v>Perris 2015</v>
          </cell>
          <cell r="E1560">
            <v>1026</v>
          </cell>
          <cell r="F1560">
            <v>0</v>
          </cell>
          <cell r="G1560">
            <v>0</v>
          </cell>
          <cell r="H1560">
            <v>0</v>
          </cell>
          <cell r="J1560">
            <v>681</v>
          </cell>
          <cell r="K1560">
            <v>0</v>
          </cell>
          <cell r="L1560">
            <v>0</v>
          </cell>
          <cell r="M1560">
            <v>0</v>
          </cell>
          <cell r="O1560">
            <v>759</v>
          </cell>
          <cell r="P1560">
            <v>0</v>
          </cell>
          <cell r="R1560">
            <v>1814</v>
          </cell>
          <cell r="S1560">
            <v>222</v>
          </cell>
          <cell r="U1560">
            <v>4280</v>
          </cell>
          <cell r="V1560">
            <v>222</v>
          </cell>
        </row>
        <row r="1561">
          <cell r="D1561" t="str">
            <v>Perris 2016</v>
          </cell>
          <cell r="E1561">
            <v>1026</v>
          </cell>
          <cell r="F1561">
            <v>0</v>
          </cell>
          <cell r="G1561">
            <v>0</v>
          </cell>
          <cell r="H1561">
            <v>0</v>
          </cell>
          <cell r="J1561">
            <v>681</v>
          </cell>
          <cell r="K1561">
            <v>0</v>
          </cell>
          <cell r="L1561">
            <v>0</v>
          </cell>
          <cell r="M1561">
            <v>0</v>
          </cell>
          <cell r="O1561">
            <v>759</v>
          </cell>
          <cell r="P1561">
            <v>0</v>
          </cell>
          <cell r="R1561">
            <v>1814</v>
          </cell>
          <cell r="S1561">
            <v>701</v>
          </cell>
          <cell r="U1561">
            <v>4280</v>
          </cell>
          <cell r="V1561">
            <v>701</v>
          </cell>
        </row>
        <row r="1562">
          <cell r="D1562" t="str">
            <v>Perris 2017</v>
          </cell>
          <cell r="E1562">
            <v>1026</v>
          </cell>
          <cell r="F1562">
            <v>0</v>
          </cell>
          <cell r="G1562">
            <v>0</v>
          </cell>
          <cell r="H1562">
            <v>0</v>
          </cell>
          <cell r="J1562">
            <v>681</v>
          </cell>
          <cell r="K1562">
            <v>0</v>
          </cell>
          <cell r="L1562">
            <v>0</v>
          </cell>
          <cell r="M1562">
            <v>0</v>
          </cell>
          <cell r="O1562">
            <v>759</v>
          </cell>
          <cell r="P1562">
            <v>0</v>
          </cell>
          <cell r="R1562">
            <v>1814</v>
          </cell>
          <cell r="S1562">
            <v>0</v>
          </cell>
          <cell r="U1562">
            <v>4280</v>
          </cell>
          <cell r="V1562">
            <v>0</v>
          </cell>
        </row>
        <row r="1563">
          <cell r="D1563" t="str">
            <v>Petaluma 2014</v>
          </cell>
        </row>
        <row r="1564">
          <cell r="D1564" t="str">
            <v>Petaluma 2015</v>
          </cell>
          <cell r="E1564">
            <v>199</v>
          </cell>
          <cell r="F1564">
            <v>0</v>
          </cell>
          <cell r="G1564">
            <v>0</v>
          </cell>
          <cell r="H1564">
            <v>0</v>
          </cell>
          <cell r="J1564">
            <v>103</v>
          </cell>
          <cell r="K1564">
            <v>0</v>
          </cell>
          <cell r="L1564">
            <v>0</v>
          </cell>
          <cell r="M1564">
            <v>0</v>
          </cell>
          <cell r="O1564">
            <v>121</v>
          </cell>
          <cell r="P1564">
            <v>7</v>
          </cell>
          <cell r="R1564">
            <v>322</v>
          </cell>
          <cell r="S1564">
            <v>235</v>
          </cell>
          <cell r="U1564">
            <v>745</v>
          </cell>
          <cell r="V1564">
            <v>242</v>
          </cell>
        </row>
        <row r="1565">
          <cell r="D1565" t="str">
            <v>Petaluma 2016</v>
          </cell>
          <cell r="E1565">
            <v>199</v>
          </cell>
          <cell r="F1565">
            <v>0</v>
          </cell>
          <cell r="G1565">
            <v>0</v>
          </cell>
          <cell r="H1565">
            <v>0</v>
          </cell>
          <cell r="J1565">
            <v>103</v>
          </cell>
          <cell r="K1565">
            <v>0</v>
          </cell>
          <cell r="L1565">
            <v>0</v>
          </cell>
          <cell r="M1565">
            <v>0</v>
          </cell>
          <cell r="O1565">
            <v>121</v>
          </cell>
          <cell r="P1565">
            <v>8</v>
          </cell>
          <cell r="R1565">
            <v>322</v>
          </cell>
          <cell r="S1565">
            <v>206</v>
          </cell>
          <cell r="U1565">
            <v>745</v>
          </cell>
          <cell r="V1565">
            <v>214</v>
          </cell>
        </row>
        <row r="1566">
          <cell r="D1566" t="str">
            <v>Petaluma 2017</v>
          </cell>
          <cell r="E1566">
            <v>199</v>
          </cell>
          <cell r="F1566">
            <v>9</v>
          </cell>
          <cell r="G1566">
            <v>9</v>
          </cell>
          <cell r="H1566">
            <v>0</v>
          </cell>
          <cell r="J1566">
            <v>103</v>
          </cell>
          <cell r="K1566">
            <v>14</v>
          </cell>
          <cell r="L1566">
            <v>14</v>
          </cell>
          <cell r="M1566">
            <v>0</v>
          </cell>
          <cell r="O1566">
            <v>121</v>
          </cell>
          <cell r="P1566">
            <v>9</v>
          </cell>
          <cell r="R1566">
            <v>322</v>
          </cell>
          <cell r="S1566">
            <v>150</v>
          </cell>
          <cell r="U1566">
            <v>745</v>
          </cell>
          <cell r="V1566">
            <v>182</v>
          </cell>
        </row>
        <row r="1567">
          <cell r="D1567" t="str">
            <v>Pico Rivera 2013</v>
          </cell>
        </row>
        <row r="1568">
          <cell r="D1568" t="str">
            <v>Pico Rivera 2014</v>
          </cell>
          <cell r="E1568">
            <v>0</v>
          </cell>
          <cell r="F1568">
            <v>0</v>
          </cell>
          <cell r="G1568">
            <v>0</v>
          </cell>
          <cell r="H1568">
            <v>0</v>
          </cell>
          <cell r="I1568">
            <v>0</v>
          </cell>
          <cell r="J1568">
            <v>0</v>
          </cell>
          <cell r="K1568">
            <v>0</v>
          </cell>
          <cell r="L1568">
            <v>0</v>
          </cell>
          <cell r="M1568">
            <v>0</v>
          </cell>
          <cell r="N1568">
            <v>0</v>
          </cell>
          <cell r="O1568">
            <v>0</v>
          </cell>
          <cell r="P1568">
            <v>0</v>
          </cell>
          <cell r="Q1568">
            <v>0</v>
          </cell>
          <cell r="R1568">
            <v>0</v>
          </cell>
          <cell r="S1568">
            <v>0</v>
          </cell>
          <cell r="T1568">
            <v>0</v>
          </cell>
          <cell r="U1568">
            <v>0</v>
          </cell>
          <cell r="V1568">
            <v>0</v>
          </cell>
        </row>
        <row r="1569">
          <cell r="D1569" t="str">
            <v>Pico Rivera 2015</v>
          </cell>
        </row>
        <row r="1570">
          <cell r="D1570" t="str">
            <v>Pico Rivera 2016</v>
          </cell>
        </row>
        <row r="1571">
          <cell r="D1571" t="str">
            <v>Pico Rivera 2017</v>
          </cell>
        </row>
        <row r="1572">
          <cell r="D1572" t="str">
            <v>Piedmont 2015</v>
          </cell>
        </row>
        <row r="1573">
          <cell r="D1573" t="str">
            <v>Piedmont 2014</v>
          </cell>
        </row>
        <row r="1574">
          <cell r="D1574" t="str">
            <v>Piedmont 2016</v>
          </cell>
          <cell r="E1574">
            <v>24</v>
          </cell>
          <cell r="F1574">
            <v>2</v>
          </cell>
          <cell r="G1574">
            <v>2</v>
          </cell>
          <cell r="H1574">
            <v>0</v>
          </cell>
          <cell r="J1574">
            <v>14</v>
          </cell>
          <cell r="K1574">
            <v>0</v>
          </cell>
          <cell r="L1574">
            <v>0</v>
          </cell>
          <cell r="M1574">
            <v>0</v>
          </cell>
          <cell r="O1574">
            <v>15</v>
          </cell>
          <cell r="P1574">
            <v>0</v>
          </cell>
          <cell r="R1574">
            <v>7</v>
          </cell>
          <cell r="S1574">
            <v>3</v>
          </cell>
          <cell r="U1574">
            <v>60</v>
          </cell>
          <cell r="V1574">
            <v>5</v>
          </cell>
        </row>
        <row r="1575">
          <cell r="D1575" t="str">
            <v>Piedmont 2017</v>
          </cell>
          <cell r="E1575">
            <v>24</v>
          </cell>
          <cell r="F1575">
            <v>1</v>
          </cell>
          <cell r="G1575">
            <v>1</v>
          </cell>
          <cell r="H1575">
            <v>0</v>
          </cell>
          <cell r="J1575">
            <v>14</v>
          </cell>
          <cell r="K1575">
            <v>2</v>
          </cell>
          <cell r="L1575">
            <v>0</v>
          </cell>
          <cell r="M1575">
            <v>2</v>
          </cell>
          <cell r="O1575">
            <v>15</v>
          </cell>
          <cell r="P1575">
            <v>3</v>
          </cell>
          <cell r="R1575">
            <v>7</v>
          </cell>
          <cell r="S1575">
            <v>1</v>
          </cell>
          <cell r="U1575">
            <v>60</v>
          </cell>
          <cell r="V1575">
            <v>7</v>
          </cell>
        </row>
        <row r="1576">
          <cell r="D1576" t="str">
            <v>Pinole 2014</v>
          </cell>
        </row>
        <row r="1577">
          <cell r="D1577" t="str">
            <v>Pinole 2015</v>
          </cell>
          <cell r="E1577">
            <v>80</v>
          </cell>
          <cell r="F1577">
            <v>0</v>
          </cell>
          <cell r="G1577">
            <v>0</v>
          </cell>
          <cell r="H1577">
            <v>0</v>
          </cell>
          <cell r="J1577">
            <v>48</v>
          </cell>
          <cell r="K1577">
            <v>0</v>
          </cell>
          <cell r="L1577">
            <v>0</v>
          </cell>
          <cell r="M1577">
            <v>0</v>
          </cell>
          <cell r="O1577">
            <v>43</v>
          </cell>
          <cell r="P1577">
            <v>0</v>
          </cell>
          <cell r="R1577">
            <v>126</v>
          </cell>
          <cell r="S1577">
            <v>0</v>
          </cell>
          <cell r="U1577">
            <v>297</v>
          </cell>
          <cell r="V1577">
            <v>0</v>
          </cell>
        </row>
        <row r="1578">
          <cell r="D1578" t="str">
            <v>Pinole 2016</v>
          </cell>
          <cell r="E1578">
            <v>80</v>
          </cell>
          <cell r="F1578">
            <v>0</v>
          </cell>
          <cell r="G1578">
            <v>0</v>
          </cell>
          <cell r="H1578">
            <v>0</v>
          </cell>
          <cell r="J1578">
            <v>48</v>
          </cell>
          <cell r="K1578">
            <v>0</v>
          </cell>
          <cell r="L1578">
            <v>0</v>
          </cell>
          <cell r="M1578">
            <v>0</v>
          </cell>
          <cell r="O1578">
            <v>43</v>
          </cell>
          <cell r="P1578">
            <v>1</v>
          </cell>
          <cell r="R1578">
            <v>126</v>
          </cell>
          <cell r="S1578">
            <v>2</v>
          </cell>
          <cell r="U1578">
            <v>297</v>
          </cell>
          <cell r="V1578">
            <v>3</v>
          </cell>
        </row>
        <row r="1579">
          <cell r="D1579" t="str">
            <v>Pinole 2017</v>
          </cell>
          <cell r="E1579">
            <v>80</v>
          </cell>
          <cell r="F1579">
            <v>0</v>
          </cell>
          <cell r="G1579">
            <v>0</v>
          </cell>
          <cell r="H1579">
            <v>0</v>
          </cell>
          <cell r="J1579">
            <v>48</v>
          </cell>
          <cell r="K1579">
            <v>0</v>
          </cell>
          <cell r="L1579">
            <v>0</v>
          </cell>
          <cell r="M1579">
            <v>0</v>
          </cell>
          <cell r="O1579">
            <v>43</v>
          </cell>
          <cell r="P1579">
            <v>0</v>
          </cell>
          <cell r="R1579">
            <v>126</v>
          </cell>
          <cell r="S1579">
            <v>2</v>
          </cell>
          <cell r="U1579">
            <v>297</v>
          </cell>
          <cell r="V1579">
            <v>2</v>
          </cell>
        </row>
        <row r="1580">
          <cell r="D1580" t="str">
            <v>Pismo Beach 2014</v>
          </cell>
          <cell r="E1580">
            <v>0</v>
          </cell>
          <cell r="F1580">
            <v>0</v>
          </cell>
          <cell r="G1580">
            <v>0</v>
          </cell>
          <cell r="H1580">
            <v>0</v>
          </cell>
          <cell r="I1580">
            <v>0</v>
          </cell>
          <cell r="J1580">
            <v>0</v>
          </cell>
          <cell r="K1580">
            <v>0</v>
          </cell>
          <cell r="L1580">
            <v>0</v>
          </cell>
          <cell r="M1580">
            <v>0</v>
          </cell>
          <cell r="N1580">
            <v>0</v>
          </cell>
          <cell r="O1580">
            <v>0</v>
          </cell>
          <cell r="P1580">
            <v>0</v>
          </cell>
          <cell r="Q1580">
            <v>0</v>
          </cell>
          <cell r="R1580">
            <v>0</v>
          </cell>
          <cell r="S1580">
            <v>0</v>
          </cell>
          <cell r="T1580">
            <v>0</v>
          </cell>
          <cell r="U1580">
            <v>0</v>
          </cell>
          <cell r="V1580">
            <v>0</v>
          </cell>
        </row>
        <row r="1581">
          <cell r="D1581" t="str">
            <v>Pismo Beach 2015</v>
          </cell>
        </row>
        <row r="1582">
          <cell r="D1582" t="str">
            <v>Pismo Beach 2016</v>
          </cell>
        </row>
        <row r="1583">
          <cell r="D1583" t="str">
            <v>Pismo Beach 2017</v>
          </cell>
        </row>
        <row r="1584">
          <cell r="D1584" t="str">
            <v>Pittsburg 2014</v>
          </cell>
          <cell r="E1584">
            <v>392</v>
          </cell>
          <cell r="F1584">
            <v>0</v>
          </cell>
          <cell r="G1584">
            <v>0</v>
          </cell>
          <cell r="H1584">
            <v>0</v>
          </cell>
          <cell r="J1584">
            <v>254</v>
          </cell>
          <cell r="K1584">
            <v>0</v>
          </cell>
          <cell r="L1584">
            <v>0</v>
          </cell>
          <cell r="M1584">
            <v>0</v>
          </cell>
          <cell r="O1584">
            <v>316</v>
          </cell>
          <cell r="P1584">
            <v>216</v>
          </cell>
          <cell r="R1584">
            <v>1063</v>
          </cell>
          <cell r="S1584">
            <v>0</v>
          </cell>
          <cell r="U1584">
            <v>2025</v>
          </cell>
          <cell r="V1584">
            <v>216</v>
          </cell>
        </row>
        <row r="1585">
          <cell r="D1585" t="str">
            <v>Pittsburg 2015</v>
          </cell>
          <cell r="E1585">
            <v>392</v>
          </cell>
          <cell r="F1585">
            <v>0</v>
          </cell>
          <cell r="G1585">
            <v>0</v>
          </cell>
          <cell r="H1585">
            <v>0</v>
          </cell>
          <cell r="J1585">
            <v>254</v>
          </cell>
          <cell r="K1585">
            <v>2</v>
          </cell>
          <cell r="L1585">
            <v>2</v>
          </cell>
          <cell r="M1585">
            <v>0</v>
          </cell>
          <cell r="O1585">
            <v>316</v>
          </cell>
          <cell r="P1585">
            <v>150</v>
          </cell>
          <cell r="R1585">
            <v>1063</v>
          </cell>
          <cell r="S1585">
            <v>252</v>
          </cell>
          <cell r="U1585">
            <v>2025</v>
          </cell>
          <cell r="V1585">
            <v>404</v>
          </cell>
        </row>
        <row r="1586">
          <cell r="D1586" t="str">
            <v>Pittsburg 2016</v>
          </cell>
          <cell r="E1586">
            <v>392</v>
          </cell>
          <cell r="F1586">
            <v>23</v>
          </cell>
          <cell r="G1586">
            <v>23</v>
          </cell>
          <cell r="H1586">
            <v>0</v>
          </cell>
          <cell r="J1586">
            <v>254</v>
          </cell>
          <cell r="K1586">
            <v>209</v>
          </cell>
          <cell r="L1586">
            <v>209</v>
          </cell>
          <cell r="M1586">
            <v>0</v>
          </cell>
          <cell r="O1586">
            <v>316</v>
          </cell>
          <cell r="P1586">
            <v>0</v>
          </cell>
          <cell r="R1586">
            <v>1063</v>
          </cell>
          <cell r="S1586">
            <v>171</v>
          </cell>
          <cell r="U1586">
            <v>2025</v>
          </cell>
          <cell r="V1586">
            <v>403</v>
          </cell>
        </row>
        <row r="1587">
          <cell r="D1587" t="str">
            <v>Pittsburg 2017</v>
          </cell>
          <cell r="E1587">
            <v>392</v>
          </cell>
          <cell r="F1587">
            <v>0</v>
          </cell>
          <cell r="G1587">
            <v>0</v>
          </cell>
          <cell r="H1587">
            <v>0</v>
          </cell>
          <cell r="J1587">
            <v>254</v>
          </cell>
          <cell r="K1587">
            <v>6</v>
          </cell>
          <cell r="L1587">
            <v>6</v>
          </cell>
          <cell r="M1587">
            <v>0</v>
          </cell>
          <cell r="O1587">
            <v>316</v>
          </cell>
          <cell r="P1587">
            <v>0</v>
          </cell>
          <cell r="R1587">
            <v>1063</v>
          </cell>
          <cell r="S1587">
            <v>147</v>
          </cell>
          <cell r="U1587">
            <v>2025</v>
          </cell>
          <cell r="V1587">
            <v>153</v>
          </cell>
        </row>
        <row r="1588">
          <cell r="D1588" t="str">
            <v>Placentia 2013</v>
          </cell>
        </row>
        <row r="1589">
          <cell r="D1589" t="str">
            <v>Placentia 2014</v>
          </cell>
          <cell r="E1589">
            <v>112</v>
          </cell>
          <cell r="F1589">
            <v>0</v>
          </cell>
          <cell r="G1589">
            <v>0</v>
          </cell>
          <cell r="H1589">
            <v>0</v>
          </cell>
          <cell r="J1589">
            <v>81</v>
          </cell>
          <cell r="K1589">
            <v>0</v>
          </cell>
          <cell r="L1589">
            <v>0</v>
          </cell>
          <cell r="M1589">
            <v>0</v>
          </cell>
          <cell r="O1589">
            <v>90</v>
          </cell>
          <cell r="P1589">
            <v>11</v>
          </cell>
          <cell r="R1589">
            <v>209</v>
          </cell>
          <cell r="S1589">
            <v>35</v>
          </cell>
          <cell r="U1589">
            <v>492</v>
          </cell>
          <cell r="V1589">
            <v>46</v>
          </cell>
        </row>
        <row r="1590">
          <cell r="D1590" t="str">
            <v>Placentia 2015</v>
          </cell>
          <cell r="E1590">
            <v>112</v>
          </cell>
          <cell r="F1590">
            <v>0</v>
          </cell>
          <cell r="G1590">
            <v>0</v>
          </cell>
          <cell r="H1590">
            <v>0</v>
          </cell>
          <cell r="J1590">
            <v>81</v>
          </cell>
          <cell r="K1590">
            <v>0</v>
          </cell>
          <cell r="L1590">
            <v>0</v>
          </cell>
          <cell r="M1590">
            <v>0</v>
          </cell>
          <cell r="O1590">
            <v>90</v>
          </cell>
          <cell r="P1590">
            <v>10</v>
          </cell>
          <cell r="R1590">
            <v>209</v>
          </cell>
          <cell r="S1590">
            <v>45</v>
          </cell>
          <cell r="U1590">
            <v>492</v>
          </cell>
          <cell r="V1590">
            <v>55</v>
          </cell>
        </row>
        <row r="1591">
          <cell r="D1591" t="str">
            <v>Placentia 2016</v>
          </cell>
          <cell r="E1591">
            <v>112</v>
          </cell>
          <cell r="F1591">
            <v>0</v>
          </cell>
          <cell r="G1591">
            <v>0</v>
          </cell>
          <cell r="H1591">
            <v>0</v>
          </cell>
          <cell r="J1591">
            <v>81</v>
          </cell>
          <cell r="K1591">
            <v>0</v>
          </cell>
          <cell r="L1591">
            <v>0</v>
          </cell>
          <cell r="M1591">
            <v>0</v>
          </cell>
          <cell r="O1591">
            <v>90</v>
          </cell>
          <cell r="P1591">
            <v>10</v>
          </cell>
          <cell r="R1591">
            <v>209</v>
          </cell>
          <cell r="S1591">
            <v>23</v>
          </cell>
          <cell r="U1591">
            <v>492</v>
          </cell>
          <cell r="V1591">
            <v>33</v>
          </cell>
        </row>
        <row r="1592">
          <cell r="D1592" t="str">
            <v>Placentia 2017</v>
          </cell>
          <cell r="E1592">
            <v>112</v>
          </cell>
          <cell r="F1592">
            <v>0</v>
          </cell>
          <cell r="G1592">
            <v>0</v>
          </cell>
          <cell r="H1592">
            <v>0</v>
          </cell>
          <cell r="J1592">
            <v>81</v>
          </cell>
          <cell r="K1592">
            <v>0</v>
          </cell>
          <cell r="L1592">
            <v>0</v>
          </cell>
          <cell r="M1592">
            <v>0</v>
          </cell>
          <cell r="O1592">
            <v>90</v>
          </cell>
          <cell r="P1592">
            <v>0</v>
          </cell>
          <cell r="R1592">
            <v>209</v>
          </cell>
          <cell r="S1592">
            <v>9</v>
          </cell>
          <cell r="U1592">
            <v>492</v>
          </cell>
          <cell r="V1592">
            <v>9</v>
          </cell>
        </row>
        <row r="1593">
          <cell r="D1593" t="str">
            <v>Placer County - Unincorporated 2013</v>
          </cell>
          <cell r="E1593">
            <v>1365</v>
          </cell>
          <cell r="F1593">
            <v>0</v>
          </cell>
          <cell r="G1593">
            <v>0</v>
          </cell>
          <cell r="H1593">
            <v>0</v>
          </cell>
          <cell r="J1593">
            <v>957</v>
          </cell>
          <cell r="K1593">
            <v>18</v>
          </cell>
          <cell r="L1593">
            <v>4</v>
          </cell>
          <cell r="M1593">
            <v>14</v>
          </cell>
          <cell r="O1593">
            <v>936</v>
          </cell>
          <cell r="P1593">
            <v>2</v>
          </cell>
          <cell r="R1593">
            <v>1773</v>
          </cell>
          <cell r="S1593">
            <v>241</v>
          </cell>
          <cell r="U1593">
            <v>5031</v>
          </cell>
          <cell r="V1593">
            <v>261</v>
          </cell>
        </row>
        <row r="1594">
          <cell r="D1594" t="str">
            <v>Placer County - Unincorporated 2014</v>
          </cell>
          <cell r="E1594">
            <v>1365</v>
          </cell>
          <cell r="F1594">
            <v>0</v>
          </cell>
          <cell r="G1594">
            <v>0</v>
          </cell>
          <cell r="H1594">
            <v>0</v>
          </cell>
          <cell r="J1594">
            <v>957</v>
          </cell>
          <cell r="K1594">
            <v>17</v>
          </cell>
          <cell r="L1594">
            <v>2</v>
          </cell>
          <cell r="M1594">
            <v>15</v>
          </cell>
          <cell r="O1594">
            <v>936</v>
          </cell>
          <cell r="P1594">
            <v>0</v>
          </cell>
          <cell r="R1594">
            <v>1773</v>
          </cell>
          <cell r="S1594">
            <v>326</v>
          </cell>
          <cell r="U1594">
            <v>5031</v>
          </cell>
          <cell r="V1594">
            <v>343</v>
          </cell>
        </row>
        <row r="1595">
          <cell r="D1595" t="str">
            <v>Placer County - Unincorporated 2015</v>
          </cell>
          <cell r="E1595">
            <v>1365</v>
          </cell>
          <cell r="F1595">
            <v>0</v>
          </cell>
          <cell r="G1595">
            <v>0</v>
          </cell>
          <cell r="H1595">
            <v>0</v>
          </cell>
          <cell r="J1595">
            <v>957</v>
          </cell>
          <cell r="K1595">
            <v>16</v>
          </cell>
          <cell r="L1595">
            <v>1</v>
          </cell>
          <cell r="M1595">
            <v>15</v>
          </cell>
          <cell r="O1595">
            <v>936</v>
          </cell>
          <cell r="P1595">
            <v>0</v>
          </cell>
          <cell r="R1595">
            <v>1773</v>
          </cell>
          <cell r="S1595">
            <v>282</v>
          </cell>
          <cell r="U1595">
            <v>5031</v>
          </cell>
          <cell r="V1595">
            <v>298</v>
          </cell>
        </row>
        <row r="1596">
          <cell r="D1596" t="str">
            <v>Placer County - Unincorporated 2016</v>
          </cell>
          <cell r="E1596">
            <v>1365</v>
          </cell>
          <cell r="F1596">
            <v>36</v>
          </cell>
          <cell r="G1596">
            <v>36</v>
          </cell>
          <cell r="H1596">
            <v>0</v>
          </cell>
          <cell r="J1596">
            <v>957</v>
          </cell>
          <cell r="K1596">
            <v>31</v>
          </cell>
          <cell r="L1596">
            <v>31</v>
          </cell>
          <cell r="M1596">
            <v>0</v>
          </cell>
          <cell r="O1596">
            <v>936</v>
          </cell>
          <cell r="P1596">
            <v>15</v>
          </cell>
          <cell r="R1596">
            <v>1773</v>
          </cell>
          <cell r="S1596">
            <v>334</v>
          </cell>
          <cell r="U1596">
            <v>5031</v>
          </cell>
          <cell r="V1596">
            <v>416</v>
          </cell>
        </row>
        <row r="1597">
          <cell r="D1597" t="str">
            <v>Placer County - Unincorporated 2017</v>
          </cell>
          <cell r="E1597">
            <v>1365</v>
          </cell>
          <cell r="F1597">
            <v>0</v>
          </cell>
          <cell r="G1597">
            <v>0</v>
          </cell>
          <cell r="H1597">
            <v>0</v>
          </cell>
          <cell r="J1597">
            <v>957</v>
          </cell>
          <cell r="K1597">
            <v>3</v>
          </cell>
          <cell r="L1597">
            <v>3</v>
          </cell>
          <cell r="M1597">
            <v>0</v>
          </cell>
          <cell r="O1597">
            <v>936</v>
          </cell>
          <cell r="P1597">
            <v>50</v>
          </cell>
          <cell r="R1597">
            <v>1773</v>
          </cell>
          <cell r="S1597">
            <v>283</v>
          </cell>
          <cell r="U1597">
            <v>5031</v>
          </cell>
          <cell r="V1597">
            <v>336</v>
          </cell>
        </row>
        <row r="1598">
          <cell r="D1598" t="str">
            <v>Placerville 2013</v>
          </cell>
          <cell r="E1598">
            <v>78</v>
          </cell>
          <cell r="F1598">
            <v>0</v>
          </cell>
          <cell r="G1598">
            <v>0</v>
          </cell>
          <cell r="H1598">
            <v>0</v>
          </cell>
          <cell r="J1598">
            <v>55</v>
          </cell>
          <cell r="K1598">
            <v>0</v>
          </cell>
          <cell r="L1598">
            <v>0</v>
          </cell>
          <cell r="M1598">
            <v>0</v>
          </cell>
          <cell r="O1598">
            <v>69</v>
          </cell>
          <cell r="P1598">
            <v>5</v>
          </cell>
          <cell r="R1598">
            <v>170</v>
          </cell>
          <cell r="S1598">
            <v>47</v>
          </cell>
          <cell r="U1598">
            <v>372</v>
          </cell>
          <cell r="V1598">
            <v>52</v>
          </cell>
        </row>
        <row r="1599">
          <cell r="D1599" t="str">
            <v>Placerville 2014</v>
          </cell>
          <cell r="E1599">
            <v>78</v>
          </cell>
          <cell r="F1599">
            <v>0</v>
          </cell>
          <cell r="G1599">
            <v>0</v>
          </cell>
          <cell r="H1599">
            <v>0</v>
          </cell>
          <cell r="J1599">
            <v>55</v>
          </cell>
          <cell r="K1599">
            <v>0</v>
          </cell>
          <cell r="L1599">
            <v>0</v>
          </cell>
          <cell r="M1599">
            <v>0</v>
          </cell>
          <cell r="O1599">
            <v>69</v>
          </cell>
          <cell r="P1599">
            <v>9</v>
          </cell>
          <cell r="R1599">
            <v>170</v>
          </cell>
          <cell r="S1599">
            <v>1</v>
          </cell>
          <cell r="U1599">
            <v>372</v>
          </cell>
          <cell r="V1599">
            <v>10</v>
          </cell>
        </row>
        <row r="1600">
          <cell r="D1600" t="str">
            <v>Placerville 2015</v>
          </cell>
          <cell r="E1600">
            <v>78</v>
          </cell>
          <cell r="F1600">
            <v>0</v>
          </cell>
          <cell r="G1600">
            <v>0</v>
          </cell>
          <cell r="H1600">
            <v>0</v>
          </cell>
          <cell r="J1600">
            <v>55</v>
          </cell>
          <cell r="K1600">
            <v>0</v>
          </cell>
          <cell r="L1600">
            <v>0</v>
          </cell>
          <cell r="M1600">
            <v>0</v>
          </cell>
          <cell r="O1600">
            <v>69</v>
          </cell>
          <cell r="P1600">
            <v>4</v>
          </cell>
          <cell r="R1600">
            <v>170</v>
          </cell>
          <cell r="S1600">
            <v>20</v>
          </cell>
          <cell r="U1600">
            <v>372</v>
          </cell>
          <cell r="V1600">
            <v>24</v>
          </cell>
        </row>
        <row r="1601">
          <cell r="D1601" t="str">
            <v>Placerville 2016</v>
          </cell>
          <cell r="E1601">
            <v>78</v>
          </cell>
          <cell r="F1601">
            <v>0</v>
          </cell>
          <cell r="G1601">
            <v>0</v>
          </cell>
          <cell r="H1601">
            <v>0</v>
          </cell>
          <cell r="J1601">
            <v>55</v>
          </cell>
          <cell r="K1601">
            <v>0</v>
          </cell>
          <cell r="L1601">
            <v>0</v>
          </cell>
          <cell r="M1601">
            <v>0</v>
          </cell>
          <cell r="O1601">
            <v>69</v>
          </cell>
          <cell r="P1601">
            <v>15</v>
          </cell>
          <cell r="R1601">
            <v>170</v>
          </cell>
          <cell r="S1601">
            <v>53</v>
          </cell>
          <cell r="U1601">
            <v>372</v>
          </cell>
          <cell r="V1601">
            <v>68</v>
          </cell>
        </row>
        <row r="1602">
          <cell r="D1602" t="str">
            <v>Placerville 2017</v>
          </cell>
          <cell r="E1602">
            <v>78</v>
          </cell>
          <cell r="F1602">
            <v>0</v>
          </cell>
          <cell r="G1602">
            <v>0</v>
          </cell>
          <cell r="H1602">
            <v>0</v>
          </cell>
          <cell r="J1602">
            <v>55</v>
          </cell>
          <cell r="K1602">
            <v>0</v>
          </cell>
          <cell r="L1602">
            <v>0</v>
          </cell>
          <cell r="M1602">
            <v>0</v>
          </cell>
          <cell r="O1602">
            <v>69</v>
          </cell>
          <cell r="P1602">
            <v>18</v>
          </cell>
          <cell r="R1602">
            <v>170</v>
          </cell>
          <cell r="S1602">
            <v>1</v>
          </cell>
          <cell r="U1602">
            <v>372</v>
          </cell>
          <cell r="V1602">
            <v>19</v>
          </cell>
        </row>
        <row r="1603">
          <cell r="D1603" t="str">
            <v>Pleasant Hill 2014</v>
          </cell>
          <cell r="E1603">
            <v>118</v>
          </cell>
          <cell r="F1603">
            <v>0</v>
          </cell>
          <cell r="G1603">
            <v>0</v>
          </cell>
          <cell r="H1603">
            <v>0</v>
          </cell>
          <cell r="J1603">
            <v>69</v>
          </cell>
          <cell r="K1603">
            <v>0</v>
          </cell>
          <cell r="L1603">
            <v>0</v>
          </cell>
          <cell r="M1603">
            <v>0</v>
          </cell>
          <cell r="O1603">
            <v>84</v>
          </cell>
          <cell r="P1603">
            <v>0</v>
          </cell>
          <cell r="R1603">
            <v>177</v>
          </cell>
          <cell r="S1603">
            <v>4</v>
          </cell>
          <cell r="U1603">
            <v>448</v>
          </cell>
          <cell r="V1603">
            <v>4</v>
          </cell>
        </row>
        <row r="1604">
          <cell r="D1604" t="str">
            <v>Pleasant Hill 2015</v>
          </cell>
          <cell r="E1604">
            <v>118</v>
          </cell>
          <cell r="F1604">
            <v>0</v>
          </cell>
          <cell r="G1604">
            <v>0</v>
          </cell>
          <cell r="H1604">
            <v>0</v>
          </cell>
          <cell r="J1604">
            <v>69</v>
          </cell>
          <cell r="K1604">
            <v>0</v>
          </cell>
          <cell r="L1604">
            <v>0</v>
          </cell>
          <cell r="M1604">
            <v>0</v>
          </cell>
          <cell r="O1604">
            <v>84</v>
          </cell>
          <cell r="P1604">
            <v>2</v>
          </cell>
          <cell r="R1604">
            <v>177</v>
          </cell>
          <cell r="S1604">
            <v>6</v>
          </cell>
          <cell r="U1604">
            <v>448</v>
          </cell>
          <cell r="V1604">
            <v>8</v>
          </cell>
        </row>
        <row r="1605">
          <cell r="D1605" t="str">
            <v>Pleasant Hill 2016</v>
          </cell>
          <cell r="E1605">
            <v>118</v>
          </cell>
          <cell r="F1605">
            <v>0</v>
          </cell>
          <cell r="G1605">
            <v>0</v>
          </cell>
          <cell r="H1605">
            <v>0</v>
          </cell>
          <cell r="J1605">
            <v>69</v>
          </cell>
          <cell r="K1605">
            <v>0</v>
          </cell>
          <cell r="L1605">
            <v>0</v>
          </cell>
          <cell r="M1605">
            <v>0</v>
          </cell>
          <cell r="O1605">
            <v>84</v>
          </cell>
          <cell r="P1605">
            <v>0</v>
          </cell>
          <cell r="R1605">
            <v>177</v>
          </cell>
          <cell r="S1605">
            <v>6</v>
          </cell>
          <cell r="U1605">
            <v>448</v>
          </cell>
          <cell r="V1605">
            <v>6</v>
          </cell>
        </row>
        <row r="1606">
          <cell r="D1606" t="str">
            <v>Pleasant Hill 2017</v>
          </cell>
          <cell r="E1606">
            <v>118</v>
          </cell>
          <cell r="F1606">
            <v>0</v>
          </cell>
          <cell r="G1606">
            <v>0</v>
          </cell>
          <cell r="H1606">
            <v>0</v>
          </cell>
          <cell r="J1606">
            <v>69</v>
          </cell>
          <cell r="K1606">
            <v>0</v>
          </cell>
          <cell r="L1606">
            <v>0</v>
          </cell>
          <cell r="M1606">
            <v>0</v>
          </cell>
          <cell r="O1606">
            <v>84</v>
          </cell>
          <cell r="P1606">
            <v>2</v>
          </cell>
          <cell r="R1606">
            <v>177</v>
          </cell>
          <cell r="S1606">
            <v>5</v>
          </cell>
          <cell r="U1606">
            <v>448</v>
          </cell>
          <cell r="V1606">
            <v>7</v>
          </cell>
        </row>
        <row r="1607">
          <cell r="D1607" t="str">
            <v>Pleasanton 2014</v>
          </cell>
          <cell r="E1607">
            <v>716</v>
          </cell>
          <cell r="F1607">
            <v>38</v>
          </cell>
          <cell r="G1607">
            <v>38</v>
          </cell>
          <cell r="H1607">
            <v>0</v>
          </cell>
          <cell r="J1607">
            <v>391</v>
          </cell>
          <cell r="K1607">
            <v>0</v>
          </cell>
          <cell r="L1607">
            <v>0</v>
          </cell>
          <cell r="M1607">
            <v>0</v>
          </cell>
          <cell r="O1607">
            <v>407</v>
          </cell>
          <cell r="P1607">
            <v>2</v>
          </cell>
          <cell r="R1607">
            <v>553</v>
          </cell>
          <cell r="S1607">
            <v>283</v>
          </cell>
          <cell r="U1607">
            <v>2067</v>
          </cell>
          <cell r="V1607">
            <v>323</v>
          </cell>
        </row>
        <row r="1608">
          <cell r="D1608" t="str">
            <v>Pleasanton 2015</v>
          </cell>
          <cell r="E1608">
            <v>716</v>
          </cell>
          <cell r="F1608">
            <v>54</v>
          </cell>
          <cell r="G1608">
            <v>54</v>
          </cell>
          <cell r="H1608">
            <v>0</v>
          </cell>
          <cell r="J1608">
            <v>391</v>
          </cell>
          <cell r="K1608">
            <v>16</v>
          </cell>
          <cell r="L1608">
            <v>16</v>
          </cell>
          <cell r="M1608">
            <v>0</v>
          </cell>
          <cell r="O1608">
            <v>407</v>
          </cell>
          <cell r="P1608">
            <v>0</v>
          </cell>
          <cell r="R1608">
            <v>553</v>
          </cell>
          <cell r="S1608">
            <v>819</v>
          </cell>
          <cell r="U1608">
            <v>2067</v>
          </cell>
          <cell r="V1608">
            <v>889</v>
          </cell>
        </row>
        <row r="1609">
          <cell r="D1609" t="str">
            <v>Pleasanton 2016</v>
          </cell>
          <cell r="E1609">
            <v>716</v>
          </cell>
          <cell r="F1609">
            <v>128</v>
          </cell>
          <cell r="G1609">
            <v>128</v>
          </cell>
          <cell r="H1609">
            <v>0</v>
          </cell>
          <cell r="J1609">
            <v>391</v>
          </cell>
          <cell r="K1609">
            <v>21</v>
          </cell>
          <cell r="L1609">
            <v>21</v>
          </cell>
          <cell r="M1609">
            <v>0</v>
          </cell>
          <cell r="O1609">
            <v>407</v>
          </cell>
          <cell r="P1609">
            <v>7</v>
          </cell>
          <cell r="R1609">
            <v>553</v>
          </cell>
          <cell r="S1609">
            <v>228</v>
          </cell>
          <cell r="U1609">
            <v>2067</v>
          </cell>
          <cell r="V1609">
            <v>384</v>
          </cell>
        </row>
        <row r="1610">
          <cell r="D1610" t="str">
            <v>Pleasanton 2017</v>
          </cell>
          <cell r="E1610">
            <v>716</v>
          </cell>
          <cell r="F1610">
            <v>0</v>
          </cell>
          <cell r="G1610">
            <v>0</v>
          </cell>
          <cell r="H1610">
            <v>0</v>
          </cell>
          <cell r="J1610">
            <v>391</v>
          </cell>
          <cell r="K1610">
            <v>7</v>
          </cell>
          <cell r="L1610">
            <v>6</v>
          </cell>
          <cell r="M1610">
            <v>1</v>
          </cell>
          <cell r="O1610">
            <v>407</v>
          </cell>
          <cell r="P1610">
            <v>6</v>
          </cell>
          <cell r="R1610">
            <v>553</v>
          </cell>
          <cell r="S1610">
            <v>102</v>
          </cell>
          <cell r="U1610">
            <v>2067</v>
          </cell>
          <cell r="V1610">
            <v>115</v>
          </cell>
        </row>
        <row r="1611">
          <cell r="D1611" t="str">
            <v>Plumas County - Unincorporated 2014</v>
          </cell>
        </row>
        <row r="1612">
          <cell r="D1612" t="str">
            <v>Plumas County - Unincorporated 2015</v>
          </cell>
        </row>
        <row r="1613">
          <cell r="D1613" t="str">
            <v>Plumas County - Unincorporated 2016</v>
          </cell>
          <cell r="E1613">
            <v>12</v>
          </cell>
          <cell r="F1613">
            <v>0</v>
          </cell>
          <cell r="G1613">
            <v>0</v>
          </cell>
          <cell r="H1613">
            <v>0</v>
          </cell>
          <cell r="J1613">
            <v>8</v>
          </cell>
          <cell r="K1613">
            <v>0</v>
          </cell>
          <cell r="L1613">
            <v>0</v>
          </cell>
          <cell r="M1613">
            <v>0</v>
          </cell>
          <cell r="O1613">
            <v>12</v>
          </cell>
          <cell r="P1613">
            <v>4</v>
          </cell>
          <cell r="R1613">
            <v>25</v>
          </cell>
          <cell r="S1613">
            <v>34</v>
          </cell>
          <cell r="U1613">
            <v>57</v>
          </cell>
          <cell r="V1613">
            <v>38</v>
          </cell>
        </row>
        <row r="1614">
          <cell r="D1614" t="str">
            <v>Plumas County - Unincorporated 2017</v>
          </cell>
          <cell r="E1614">
            <v>12</v>
          </cell>
          <cell r="F1614">
            <v>0</v>
          </cell>
          <cell r="G1614">
            <v>0</v>
          </cell>
          <cell r="H1614">
            <v>0</v>
          </cell>
          <cell r="J1614">
            <v>8</v>
          </cell>
          <cell r="K1614">
            <v>0</v>
          </cell>
          <cell r="L1614">
            <v>0</v>
          </cell>
          <cell r="M1614">
            <v>0</v>
          </cell>
          <cell r="O1614">
            <v>12</v>
          </cell>
          <cell r="P1614">
            <v>15</v>
          </cell>
          <cell r="R1614">
            <v>25</v>
          </cell>
          <cell r="S1614">
            <v>25</v>
          </cell>
          <cell r="U1614">
            <v>57</v>
          </cell>
          <cell r="V1614">
            <v>40</v>
          </cell>
        </row>
        <row r="1615">
          <cell r="D1615" t="str">
            <v>Plymouth 2014</v>
          </cell>
        </row>
        <row r="1616">
          <cell r="D1616" t="str">
            <v>Plymouth 2015</v>
          </cell>
        </row>
        <row r="1617">
          <cell r="D1617" t="str">
            <v>Plymouth 2016</v>
          </cell>
        </row>
        <row r="1618">
          <cell r="D1618" t="str">
            <v>Plymouth 2017</v>
          </cell>
          <cell r="E1618">
            <v>1</v>
          </cell>
          <cell r="F1618">
            <v>0</v>
          </cell>
          <cell r="G1618">
            <v>0</v>
          </cell>
          <cell r="H1618">
            <v>0</v>
          </cell>
          <cell r="J1618">
            <v>1</v>
          </cell>
          <cell r="K1618">
            <v>0</v>
          </cell>
          <cell r="L1618">
            <v>0</v>
          </cell>
          <cell r="M1618">
            <v>0</v>
          </cell>
          <cell r="O1618">
            <v>1</v>
          </cell>
          <cell r="P1618">
            <v>0</v>
          </cell>
          <cell r="R1618">
            <v>1</v>
          </cell>
          <cell r="S1618">
            <v>18</v>
          </cell>
          <cell r="U1618">
            <v>4</v>
          </cell>
          <cell r="V1618">
            <v>18</v>
          </cell>
        </row>
        <row r="1619">
          <cell r="D1619" t="str">
            <v>Point Arena 2014</v>
          </cell>
          <cell r="E1619">
            <v>1</v>
          </cell>
          <cell r="F1619">
            <v>0</v>
          </cell>
          <cell r="G1619">
            <v>0</v>
          </cell>
          <cell r="H1619">
            <v>0</v>
          </cell>
          <cell r="J1619">
            <v>1</v>
          </cell>
          <cell r="K1619">
            <v>0</v>
          </cell>
          <cell r="L1619">
            <v>0</v>
          </cell>
          <cell r="M1619">
            <v>0</v>
          </cell>
          <cell r="O1619">
            <v>1</v>
          </cell>
          <cell r="P1619">
            <v>1</v>
          </cell>
          <cell r="R1619">
            <v>1</v>
          </cell>
          <cell r="S1619">
            <v>0</v>
          </cell>
          <cell r="U1619">
            <v>4</v>
          </cell>
          <cell r="V1619">
            <v>1</v>
          </cell>
        </row>
        <row r="1620">
          <cell r="D1620" t="str">
            <v>Point Arena 2015</v>
          </cell>
          <cell r="E1620">
            <v>1</v>
          </cell>
          <cell r="F1620">
            <v>0</v>
          </cell>
          <cell r="G1620">
            <v>0</v>
          </cell>
          <cell r="H1620">
            <v>0</v>
          </cell>
          <cell r="J1620">
            <v>1</v>
          </cell>
          <cell r="K1620">
            <v>0</v>
          </cell>
          <cell r="L1620">
            <v>0</v>
          </cell>
          <cell r="M1620">
            <v>0</v>
          </cell>
          <cell r="O1620">
            <v>1</v>
          </cell>
          <cell r="P1620">
            <v>1</v>
          </cell>
          <cell r="R1620">
            <v>1</v>
          </cell>
          <cell r="S1620">
            <v>0</v>
          </cell>
          <cell r="U1620">
            <v>4</v>
          </cell>
          <cell r="V1620">
            <v>1</v>
          </cell>
        </row>
        <row r="1621">
          <cell r="D1621" t="str">
            <v>Point Arena 2016</v>
          </cell>
          <cell r="E1621">
            <v>1</v>
          </cell>
          <cell r="F1621">
            <v>0</v>
          </cell>
          <cell r="G1621">
            <v>0</v>
          </cell>
          <cell r="H1621">
            <v>0</v>
          </cell>
          <cell r="J1621">
            <v>1</v>
          </cell>
          <cell r="K1621">
            <v>0</v>
          </cell>
          <cell r="L1621">
            <v>0</v>
          </cell>
          <cell r="M1621">
            <v>0</v>
          </cell>
          <cell r="O1621">
            <v>1</v>
          </cell>
          <cell r="P1621">
            <v>0</v>
          </cell>
          <cell r="R1621">
            <v>1</v>
          </cell>
          <cell r="S1621">
            <v>0</v>
          </cell>
          <cell r="U1621">
            <v>4</v>
          </cell>
          <cell r="V1621">
            <v>0</v>
          </cell>
        </row>
        <row r="1622">
          <cell r="D1622" t="str">
            <v>Point Arena 2017</v>
          </cell>
          <cell r="E1622">
            <v>1</v>
          </cell>
          <cell r="F1622">
            <v>0</v>
          </cell>
          <cell r="G1622">
            <v>0</v>
          </cell>
          <cell r="H1622">
            <v>0</v>
          </cell>
          <cell r="J1622">
            <v>1</v>
          </cell>
          <cell r="K1622">
            <v>0</v>
          </cell>
          <cell r="L1622">
            <v>0</v>
          </cell>
          <cell r="M1622">
            <v>0</v>
          </cell>
          <cell r="O1622">
            <v>1</v>
          </cell>
          <cell r="P1622">
            <v>0</v>
          </cell>
          <cell r="R1622">
            <v>1</v>
          </cell>
          <cell r="S1622">
            <v>0</v>
          </cell>
          <cell r="U1622">
            <v>4</v>
          </cell>
          <cell r="V1622">
            <v>0</v>
          </cell>
        </row>
        <row r="1623">
          <cell r="D1623" t="str">
            <v>Pomona 2013</v>
          </cell>
        </row>
        <row r="1624">
          <cell r="D1624" t="str">
            <v>Pomona 2014</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row>
        <row r="1625">
          <cell r="D1625" t="str">
            <v>Pomona 2015</v>
          </cell>
        </row>
        <row r="1626">
          <cell r="D1626" t="str">
            <v>Pomona 2016</v>
          </cell>
        </row>
        <row r="1627">
          <cell r="D1627" t="str">
            <v>Pomona 2017</v>
          </cell>
        </row>
        <row r="1628">
          <cell r="D1628" t="str">
            <v>Port Hueneme 2013</v>
          </cell>
        </row>
        <row r="1629">
          <cell r="D1629" t="str">
            <v>Port Hueneme 2014</v>
          </cell>
        </row>
        <row r="1630">
          <cell r="D1630" t="str">
            <v>Port Hueneme 2015</v>
          </cell>
        </row>
        <row r="1631">
          <cell r="D1631" t="str">
            <v>Port Hueneme 2016</v>
          </cell>
        </row>
        <row r="1632">
          <cell r="D1632" t="str">
            <v>Port Hueneme 2017</v>
          </cell>
          <cell r="E1632">
            <v>1</v>
          </cell>
          <cell r="F1632">
            <v>0</v>
          </cell>
          <cell r="G1632">
            <v>0</v>
          </cell>
          <cell r="H1632">
            <v>0</v>
          </cell>
          <cell r="J1632">
            <v>1</v>
          </cell>
          <cell r="K1632">
            <v>0</v>
          </cell>
          <cell r="L1632">
            <v>0</v>
          </cell>
          <cell r="M1632">
            <v>0</v>
          </cell>
          <cell r="O1632">
            <v>0</v>
          </cell>
          <cell r="P1632">
            <v>0</v>
          </cell>
          <cell r="R1632">
            <v>0</v>
          </cell>
          <cell r="S1632">
            <v>0</v>
          </cell>
          <cell r="U1632">
            <v>2</v>
          </cell>
          <cell r="V1632">
            <v>0</v>
          </cell>
        </row>
        <row r="1633">
          <cell r="D1633" t="str">
            <v>Porterville 2014</v>
          </cell>
        </row>
        <row r="1634">
          <cell r="D1634" t="str">
            <v>Porterville 2015</v>
          </cell>
          <cell r="E1634">
            <v>1224</v>
          </cell>
          <cell r="F1634">
            <v>0</v>
          </cell>
          <cell r="G1634">
            <v>0</v>
          </cell>
          <cell r="H1634">
            <v>0</v>
          </cell>
          <cell r="J1634">
            <v>862</v>
          </cell>
          <cell r="K1634">
            <v>3</v>
          </cell>
          <cell r="L1634">
            <v>3</v>
          </cell>
          <cell r="M1634">
            <v>0</v>
          </cell>
          <cell r="O1634">
            <v>979</v>
          </cell>
          <cell r="P1634">
            <v>97</v>
          </cell>
          <cell r="R1634">
            <v>2409</v>
          </cell>
          <cell r="S1634">
            <v>8</v>
          </cell>
          <cell r="U1634">
            <v>5474</v>
          </cell>
          <cell r="V1634">
            <v>108</v>
          </cell>
        </row>
        <row r="1635">
          <cell r="D1635" t="str">
            <v>Porterville 2016</v>
          </cell>
          <cell r="E1635">
            <v>1224</v>
          </cell>
          <cell r="F1635">
            <v>0</v>
          </cell>
          <cell r="G1635">
            <v>0</v>
          </cell>
          <cell r="H1635">
            <v>0</v>
          </cell>
          <cell r="J1635">
            <v>862</v>
          </cell>
          <cell r="K1635">
            <v>2</v>
          </cell>
          <cell r="L1635">
            <v>2</v>
          </cell>
          <cell r="M1635">
            <v>0</v>
          </cell>
          <cell r="O1635">
            <v>979</v>
          </cell>
          <cell r="P1635">
            <v>40</v>
          </cell>
          <cell r="R1635">
            <v>2409</v>
          </cell>
          <cell r="S1635">
            <v>1</v>
          </cell>
          <cell r="U1635">
            <v>5474</v>
          </cell>
          <cell r="V1635">
            <v>43</v>
          </cell>
        </row>
        <row r="1636">
          <cell r="D1636" t="str">
            <v>Porterville 2017</v>
          </cell>
          <cell r="E1636">
            <v>1224</v>
          </cell>
          <cell r="F1636">
            <v>0</v>
          </cell>
          <cell r="G1636">
            <v>0</v>
          </cell>
          <cell r="H1636">
            <v>0</v>
          </cell>
          <cell r="J1636">
            <v>862</v>
          </cell>
          <cell r="K1636">
            <v>2</v>
          </cell>
          <cell r="L1636">
            <v>2</v>
          </cell>
          <cell r="M1636">
            <v>0</v>
          </cell>
          <cell r="O1636">
            <v>979</v>
          </cell>
          <cell r="P1636">
            <v>15</v>
          </cell>
          <cell r="R1636">
            <v>2409</v>
          </cell>
          <cell r="S1636">
            <v>2</v>
          </cell>
          <cell r="U1636">
            <v>5474</v>
          </cell>
          <cell r="V1636">
            <v>19</v>
          </cell>
        </row>
        <row r="1637">
          <cell r="D1637" t="str">
            <v>Portola 2014</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0</v>
          </cell>
        </row>
        <row r="1638">
          <cell r="D1638" t="str">
            <v>Portola 2015</v>
          </cell>
        </row>
        <row r="1639">
          <cell r="D1639" t="str">
            <v>Portola 2016</v>
          </cell>
        </row>
        <row r="1640">
          <cell r="D1640" t="str">
            <v>Portola 2017</v>
          </cell>
        </row>
        <row r="1641">
          <cell r="D1641" t="str">
            <v>Portola Valley 2014</v>
          </cell>
        </row>
        <row r="1642">
          <cell r="D1642" t="str">
            <v>Portola Valley 2015</v>
          </cell>
          <cell r="E1642">
            <v>21</v>
          </cell>
          <cell r="F1642">
            <v>0</v>
          </cell>
          <cell r="G1642">
            <v>0</v>
          </cell>
          <cell r="H1642">
            <v>0</v>
          </cell>
          <cell r="J1642">
            <v>15</v>
          </cell>
          <cell r="K1642">
            <v>0</v>
          </cell>
          <cell r="L1642">
            <v>0</v>
          </cell>
          <cell r="M1642">
            <v>0</v>
          </cell>
          <cell r="O1642">
            <v>15</v>
          </cell>
          <cell r="P1642">
            <v>0</v>
          </cell>
          <cell r="R1642">
            <v>13</v>
          </cell>
          <cell r="S1642">
            <v>8</v>
          </cell>
          <cell r="U1642">
            <v>64</v>
          </cell>
          <cell r="V1642">
            <v>8</v>
          </cell>
        </row>
        <row r="1643">
          <cell r="D1643" t="str">
            <v>Portola Valley 2016</v>
          </cell>
          <cell r="E1643">
            <v>21</v>
          </cell>
          <cell r="F1643">
            <v>0</v>
          </cell>
          <cell r="G1643">
            <v>0</v>
          </cell>
          <cell r="H1643">
            <v>0</v>
          </cell>
          <cell r="J1643">
            <v>15</v>
          </cell>
          <cell r="K1643">
            <v>0</v>
          </cell>
          <cell r="L1643">
            <v>0</v>
          </cell>
          <cell r="M1643">
            <v>0</v>
          </cell>
          <cell r="O1643">
            <v>15</v>
          </cell>
          <cell r="P1643">
            <v>1</v>
          </cell>
          <cell r="R1643">
            <v>13</v>
          </cell>
          <cell r="S1643">
            <v>8</v>
          </cell>
          <cell r="U1643">
            <v>64</v>
          </cell>
          <cell r="V1643">
            <v>9</v>
          </cell>
        </row>
        <row r="1644">
          <cell r="D1644" t="str">
            <v>Portola Valley 2017</v>
          </cell>
          <cell r="E1644">
            <v>21</v>
          </cell>
          <cell r="F1644">
            <v>0</v>
          </cell>
          <cell r="G1644">
            <v>0</v>
          </cell>
          <cell r="H1644">
            <v>0</v>
          </cell>
          <cell r="J1644">
            <v>15</v>
          </cell>
          <cell r="K1644">
            <v>0</v>
          </cell>
          <cell r="L1644">
            <v>0</v>
          </cell>
          <cell r="M1644">
            <v>0</v>
          </cell>
          <cell r="O1644">
            <v>15</v>
          </cell>
          <cell r="P1644">
            <v>2</v>
          </cell>
          <cell r="R1644">
            <v>13</v>
          </cell>
          <cell r="S1644">
            <v>6</v>
          </cell>
          <cell r="U1644">
            <v>64</v>
          </cell>
          <cell r="V1644">
            <v>8</v>
          </cell>
        </row>
        <row r="1645">
          <cell r="D1645" t="str">
            <v>Poway 2013</v>
          </cell>
          <cell r="E1645">
            <v>201</v>
          </cell>
          <cell r="F1645">
            <v>26</v>
          </cell>
          <cell r="G1645">
            <v>26</v>
          </cell>
          <cell r="H1645">
            <v>0</v>
          </cell>
          <cell r="J1645">
            <v>152</v>
          </cell>
          <cell r="K1645">
            <v>26</v>
          </cell>
          <cell r="L1645">
            <v>26</v>
          </cell>
          <cell r="M1645">
            <v>0</v>
          </cell>
          <cell r="O1645">
            <v>282</v>
          </cell>
          <cell r="P1645">
            <v>0</v>
          </cell>
          <cell r="R1645">
            <v>618</v>
          </cell>
          <cell r="S1645">
            <v>64</v>
          </cell>
          <cell r="U1645">
            <v>1253</v>
          </cell>
          <cell r="V1645">
            <v>116</v>
          </cell>
        </row>
        <row r="1646">
          <cell r="D1646" t="str">
            <v>Poway 2014</v>
          </cell>
          <cell r="E1646">
            <v>201</v>
          </cell>
          <cell r="F1646">
            <v>0</v>
          </cell>
          <cell r="G1646">
            <v>0</v>
          </cell>
          <cell r="H1646">
            <v>0</v>
          </cell>
          <cell r="J1646">
            <v>152</v>
          </cell>
          <cell r="K1646">
            <v>0</v>
          </cell>
          <cell r="L1646">
            <v>0</v>
          </cell>
          <cell r="M1646">
            <v>0</v>
          </cell>
          <cell r="O1646">
            <v>282</v>
          </cell>
          <cell r="P1646">
            <v>0</v>
          </cell>
          <cell r="R1646">
            <v>618</v>
          </cell>
          <cell r="S1646">
            <v>11</v>
          </cell>
          <cell r="U1646">
            <v>1253</v>
          </cell>
          <cell r="V1646">
            <v>11</v>
          </cell>
        </row>
        <row r="1647">
          <cell r="D1647" t="str">
            <v>Poway 2015</v>
          </cell>
          <cell r="E1647">
            <v>201</v>
          </cell>
          <cell r="F1647">
            <v>0</v>
          </cell>
          <cell r="G1647">
            <v>0</v>
          </cell>
          <cell r="H1647">
            <v>0</v>
          </cell>
          <cell r="J1647">
            <v>152</v>
          </cell>
          <cell r="K1647">
            <v>0</v>
          </cell>
          <cell r="L1647">
            <v>0</v>
          </cell>
          <cell r="M1647">
            <v>0</v>
          </cell>
          <cell r="O1647">
            <v>282</v>
          </cell>
          <cell r="P1647">
            <v>0</v>
          </cell>
          <cell r="R1647">
            <v>618</v>
          </cell>
          <cell r="S1647">
            <v>11</v>
          </cell>
          <cell r="U1647">
            <v>1253</v>
          </cell>
          <cell r="V1647">
            <v>11</v>
          </cell>
        </row>
        <row r="1648">
          <cell r="D1648" t="str">
            <v>Poway 2016</v>
          </cell>
          <cell r="E1648">
            <v>201</v>
          </cell>
          <cell r="F1648">
            <v>0</v>
          </cell>
          <cell r="G1648">
            <v>0</v>
          </cell>
          <cell r="H1648">
            <v>0</v>
          </cell>
          <cell r="J1648">
            <v>152</v>
          </cell>
          <cell r="K1648">
            <v>0</v>
          </cell>
          <cell r="L1648">
            <v>0</v>
          </cell>
          <cell r="M1648">
            <v>0</v>
          </cell>
          <cell r="O1648">
            <v>282</v>
          </cell>
          <cell r="P1648">
            <v>0</v>
          </cell>
          <cell r="R1648">
            <v>618</v>
          </cell>
          <cell r="S1648">
            <v>17</v>
          </cell>
          <cell r="U1648">
            <v>1253</v>
          </cell>
          <cell r="V1648">
            <v>17</v>
          </cell>
        </row>
        <row r="1649">
          <cell r="D1649" t="str">
            <v>Poway 2017</v>
          </cell>
          <cell r="E1649">
            <v>201</v>
          </cell>
          <cell r="F1649">
            <v>0</v>
          </cell>
          <cell r="G1649">
            <v>0</v>
          </cell>
          <cell r="H1649">
            <v>0</v>
          </cell>
          <cell r="J1649">
            <v>152</v>
          </cell>
          <cell r="K1649">
            <v>0</v>
          </cell>
          <cell r="L1649">
            <v>0</v>
          </cell>
          <cell r="M1649">
            <v>0</v>
          </cell>
          <cell r="O1649">
            <v>282</v>
          </cell>
          <cell r="P1649">
            <v>0</v>
          </cell>
          <cell r="R1649">
            <v>618</v>
          </cell>
          <cell r="S1649">
            <v>24</v>
          </cell>
          <cell r="U1649">
            <v>1253</v>
          </cell>
          <cell r="V1649">
            <v>24</v>
          </cell>
        </row>
        <row r="1650">
          <cell r="D1650" t="str">
            <v>Rancho Cordova 2013</v>
          </cell>
          <cell r="E1650">
            <v>1539</v>
          </cell>
          <cell r="F1650">
            <v>0</v>
          </cell>
          <cell r="G1650">
            <v>0</v>
          </cell>
          <cell r="H1650">
            <v>0</v>
          </cell>
          <cell r="J1650">
            <v>1079</v>
          </cell>
          <cell r="K1650">
            <v>0</v>
          </cell>
          <cell r="L1650">
            <v>0</v>
          </cell>
          <cell r="M1650">
            <v>0</v>
          </cell>
          <cell r="O1650">
            <v>1303</v>
          </cell>
          <cell r="P1650">
            <v>0</v>
          </cell>
          <cell r="R1650">
            <v>3087</v>
          </cell>
          <cell r="S1650">
            <v>331</v>
          </cell>
          <cell r="U1650">
            <v>7008</v>
          </cell>
          <cell r="V1650">
            <v>331</v>
          </cell>
        </row>
        <row r="1651">
          <cell r="D1651" t="str">
            <v>Rancho Cordova 2014</v>
          </cell>
          <cell r="E1651">
            <v>1539</v>
          </cell>
          <cell r="F1651">
            <v>0</v>
          </cell>
          <cell r="G1651">
            <v>0</v>
          </cell>
          <cell r="H1651">
            <v>0</v>
          </cell>
          <cell r="J1651">
            <v>1079</v>
          </cell>
          <cell r="K1651">
            <v>0</v>
          </cell>
          <cell r="L1651">
            <v>0</v>
          </cell>
          <cell r="M1651">
            <v>0</v>
          </cell>
          <cell r="O1651">
            <v>1303</v>
          </cell>
          <cell r="P1651">
            <v>0</v>
          </cell>
          <cell r="R1651">
            <v>3087</v>
          </cell>
          <cell r="S1651">
            <v>254</v>
          </cell>
          <cell r="U1651">
            <v>7008</v>
          </cell>
          <cell r="V1651">
            <v>254</v>
          </cell>
        </row>
        <row r="1652">
          <cell r="D1652" t="str">
            <v>Rancho Cordova 2015</v>
          </cell>
          <cell r="E1652">
            <v>1539</v>
          </cell>
          <cell r="F1652">
            <v>50</v>
          </cell>
          <cell r="G1652">
            <v>50</v>
          </cell>
          <cell r="H1652">
            <v>0</v>
          </cell>
          <cell r="J1652">
            <v>1079</v>
          </cell>
          <cell r="K1652">
            <v>0</v>
          </cell>
          <cell r="L1652">
            <v>0</v>
          </cell>
          <cell r="M1652">
            <v>0</v>
          </cell>
          <cell r="O1652">
            <v>1303</v>
          </cell>
          <cell r="P1652">
            <v>0</v>
          </cell>
          <cell r="R1652">
            <v>3087</v>
          </cell>
          <cell r="S1652">
            <v>402</v>
          </cell>
          <cell r="U1652">
            <v>7008</v>
          </cell>
          <cell r="V1652">
            <v>452</v>
          </cell>
        </row>
        <row r="1653">
          <cell r="D1653" t="str">
            <v>Rancho Cordova 2016</v>
          </cell>
          <cell r="E1653">
            <v>1539</v>
          </cell>
          <cell r="F1653">
            <v>0</v>
          </cell>
          <cell r="G1653">
            <v>0</v>
          </cell>
          <cell r="H1653">
            <v>0</v>
          </cell>
          <cell r="J1653">
            <v>1079</v>
          </cell>
          <cell r="K1653">
            <v>0</v>
          </cell>
          <cell r="L1653">
            <v>0</v>
          </cell>
          <cell r="M1653">
            <v>0</v>
          </cell>
          <cell r="O1653">
            <v>1303</v>
          </cell>
          <cell r="P1653">
            <v>0</v>
          </cell>
          <cell r="R1653">
            <v>3087</v>
          </cell>
          <cell r="S1653">
            <v>330</v>
          </cell>
          <cell r="U1653">
            <v>7008</v>
          </cell>
          <cell r="V1653">
            <v>330</v>
          </cell>
        </row>
        <row r="1654">
          <cell r="D1654" t="str">
            <v>Rancho Cordova 2017</v>
          </cell>
          <cell r="E1654">
            <v>1539</v>
          </cell>
          <cell r="F1654">
            <v>50</v>
          </cell>
          <cell r="G1654">
            <v>50</v>
          </cell>
          <cell r="H1654">
            <v>0</v>
          </cell>
          <cell r="J1654">
            <v>1079</v>
          </cell>
          <cell r="K1654">
            <v>0</v>
          </cell>
          <cell r="L1654">
            <v>0</v>
          </cell>
          <cell r="M1654">
            <v>0</v>
          </cell>
          <cell r="O1654">
            <v>1303</v>
          </cell>
          <cell r="P1654">
            <v>110</v>
          </cell>
          <cell r="R1654">
            <v>3087</v>
          </cell>
          <cell r="S1654">
            <v>306</v>
          </cell>
          <cell r="U1654">
            <v>7008</v>
          </cell>
          <cell r="V1654">
            <v>466</v>
          </cell>
        </row>
        <row r="1655">
          <cell r="D1655" t="str">
            <v>Rancho Cucamonga 2013</v>
          </cell>
        </row>
        <row r="1656">
          <cell r="D1656" t="str">
            <v>Rancho Cucamonga 2014</v>
          </cell>
          <cell r="E1656">
            <v>209</v>
          </cell>
          <cell r="F1656">
            <v>0</v>
          </cell>
          <cell r="G1656">
            <v>0</v>
          </cell>
          <cell r="H1656">
            <v>0</v>
          </cell>
          <cell r="J1656">
            <v>141</v>
          </cell>
          <cell r="K1656">
            <v>0</v>
          </cell>
          <cell r="L1656">
            <v>0</v>
          </cell>
          <cell r="M1656">
            <v>0</v>
          </cell>
          <cell r="O1656">
            <v>158</v>
          </cell>
          <cell r="P1656">
            <v>0</v>
          </cell>
          <cell r="R1656">
            <v>340</v>
          </cell>
          <cell r="S1656">
            <v>388</v>
          </cell>
          <cell r="U1656">
            <v>848</v>
          </cell>
          <cell r="V1656">
            <v>388</v>
          </cell>
        </row>
        <row r="1657">
          <cell r="D1657" t="str">
            <v>Rancho Cucamonga 2015</v>
          </cell>
          <cell r="E1657">
            <v>209</v>
          </cell>
          <cell r="F1657">
            <v>0</v>
          </cell>
          <cell r="G1657">
            <v>0</v>
          </cell>
          <cell r="H1657">
            <v>0</v>
          </cell>
          <cell r="J1657">
            <v>141</v>
          </cell>
          <cell r="K1657">
            <v>0</v>
          </cell>
          <cell r="L1657">
            <v>0</v>
          </cell>
          <cell r="M1657">
            <v>0</v>
          </cell>
          <cell r="O1657">
            <v>158</v>
          </cell>
          <cell r="P1657">
            <v>0</v>
          </cell>
          <cell r="R1657">
            <v>340</v>
          </cell>
          <cell r="S1657">
            <v>425</v>
          </cell>
          <cell r="U1657">
            <v>848</v>
          </cell>
          <cell r="V1657">
            <v>425</v>
          </cell>
        </row>
        <row r="1658">
          <cell r="D1658" t="str">
            <v>Rancho Cucamonga 2016</v>
          </cell>
          <cell r="E1658">
            <v>209</v>
          </cell>
          <cell r="F1658">
            <v>0</v>
          </cell>
          <cell r="G1658">
            <v>0</v>
          </cell>
          <cell r="H1658">
            <v>0</v>
          </cell>
          <cell r="J1658">
            <v>141</v>
          </cell>
          <cell r="K1658">
            <v>0</v>
          </cell>
          <cell r="L1658">
            <v>0</v>
          </cell>
          <cell r="M1658">
            <v>0</v>
          </cell>
          <cell r="O1658">
            <v>158</v>
          </cell>
          <cell r="P1658">
            <v>0</v>
          </cell>
          <cell r="R1658">
            <v>340</v>
          </cell>
          <cell r="S1658">
            <v>171</v>
          </cell>
          <cell r="U1658">
            <v>848</v>
          </cell>
          <cell r="V1658">
            <v>171</v>
          </cell>
        </row>
        <row r="1659">
          <cell r="D1659" t="str">
            <v>Rancho Cucamonga 2017</v>
          </cell>
          <cell r="E1659">
            <v>209</v>
          </cell>
          <cell r="F1659">
            <v>18</v>
          </cell>
          <cell r="G1659">
            <v>18</v>
          </cell>
          <cell r="H1659">
            <v>0</v>
          </cell>
          <cell r="J1659">
            <v>141</v>
          </cell>
          <cell r="K1659">
            <v>11</v>
          </cell>
          <cell r="L1659">
            <v>11</v>
          </cell>
          <cell r="M1659">
            <v>0</v>
          </cell>
          <cell r="O1659">
            <v>158</v>
          </cell>
          <cell r="P1659">
            <v>31</v>
          </cell>
          <cell r="R1659">
            <v>340</v>
          </cell>
          <cell r="S1659">
            <v>296</v>
          </cell>
          <cell r="U1659">
            <v>848</v>
          </cell>
          <cell r="V1659">
            <v>356</v>
          </cell>
        </row>
        <row r="1660">
          <cell r="D1660" t="str">
            <v>Rancho Mirage 2013</v>
          </cell>
        </row>
        <row r="1661">
          <cell r="D1661" t="str">
            <v>Rancho Mirage 2014</v>
          </cell>
        </row>
        <row r="1662">
          <cell r="D1662" t="str">
            <v>Rancho Mirage 2015</v>
          </cell>
        </row>
        <row r="1663">
          <cell r="D1663" t="str">
            <v>Rancho Mirage 2016</v>
          </cell>
        </row>
        <row r="1664">
          <cell r="D1664" t="str">
            <v>Rancho Mirage 2017</v>
          </cell>
          <cell r="E1664">
            <v>23</v>
          </cell>
          <cell r="F1664">
            <v>0</v>
          </cell>
          <cell r="G1664">
            <v>0</v>
          </cell>
          <cell r="H1664">
            <v>0</v>
          </cell>
          <cell r="J1664">
            <v>15</v>
          </cell>
          <cell r="K1664">
            <v>0</v>
          </cell>
          <cell r="L1664">
            <v>0</v>
          </cell>
          <cell r="M1664">
            <v>0</v>
          </cell>
          <cell r="O1664">
            <v>18</v>
          </cell>
          <cell r="P1664">
            <v>1</v>
          </cell>
          <cell r="R1664">
            <v>39</v>
          </cell>
          <cell r="S1664">
            <v>36</v>
          </cell>
          <cell r="U1664">
            <v>95</v>
          </cell>
          <cell r="V1664">
            <v>37</v>
          </cell>
        </row>
        <row r="1665">
          <cell r="D1665" t="str">
            <v>Rancho Palos Verdes 2013</v>
          </cell>
        </row>
        <row r="1666">
          <cell r="D1666" t="str">
            <v>Rancho Palos Verdes 2014</v>
          </cell>
          <cell r="E1666">
            <v>8</v>
          </cell>
          <cell r="F1666">
            <v>0</v>
          </cell>
          <cell r="G1666">
            <v>0</v>
          </cell>
          <cell r="H1666">
            <v>0</v>
          </cell>
          <cell r="J1666">
            <v>5</v>
          </cell>
          <cell r="K1666">
            <v>0</v>
          </cell>
          <cell r="L1666">
            <v>0</v>
          </cell>
          <cell r="M1666">
            <v>0</v>
          </cell>
          <cell r="O1666">
            <v>5</v>
          </cell>
          <cell r="P1666">
            <v>0</v>
          </cell>
          <cell r="R1666">
            <v>13</v>
          </cell>
          <cell r="S1666">
            <v>4</v>
          </cell>
          <cell r="U1666">
            <v>31</v>
          </cell>
          <cell r="V1666">
            <v>4</v>
          </cell>
        </row>
        <row r="1667">
          <cell r="D1667" t="str">
            <v>Rancho Palos Verdes 2015</v>
          </cell>
          <cell r="E1667">
            <v>8</v>
          </cell>
          <cell r="F1667">
            <v>0</v>
          </cell>
          <cell r="G1667">
            <v>0</v>
          </cell>
          <cell r="H1667">
            <v>0</v>
          </cell>
          <cell r="J1667">
            <v>5</v>
          </cell>
          <cell r="K1667">
            <v>0</v>
          </cell>
          <cell r="L1667">
            <v>0</v>
          </cell>
          <cell r="M1667">
            <v>0</v>
          </cell>
          <cell r="O1667">
            <v>5</v>
          </cell>
          <cell r="P1667">
            <v>0</v>
          </cell>
          <cell r="R1667">
            <v>13</v>
          </cell>
          <cell r="S1667">
            <v>4</v>
          </cell>
          <cell r="U1667">
            <v>31</v>
          </cell>
          <cell r="V1667">
            <v>4</v>
          </cell>
        </row>
        <row r="1668">
          <cell r="D1668" t="str">
            <v>Rancho Palos Verdes 2016</v>
          </cell>
          <cell r="E1668">
            <v>8</v>
          </cell>
          <cell r="F1668">
            <v>4</v>
          </cell>
          <cell r="G1668">
            <v>4</v>
          </cell>
          <cell r="H1668">
            <v>0</v>
          </cell>
          <cell r="J1668">
            <v>5</v>
          </cell>
          <cell r="K1668">
            <v>0</v>
          </cell>
          <cell r="L1668">
            <v>0</v>
          </cell>
          <cell r="M1668">
            <v>0</v>
          </cell>
          <cell r="O1668">
            <v>5</v>
          </cell>
          <cell r="P1668">
            <v>0</v>
          </cell>
          <cell r="R1668">
            <v>13</v>
          </cell>
          <cell r="S1668">
            <v>48</v>
          </cell>
          <cell r="U1668">
            <v>31</v>
          </cell>
          <cell r="V1668">
            <v>52</v>
          </cell>
        </row>
        <row r="1669">
          <cell r="D1669" t="str">
            <v>Rancho Palos Verdes 2017</v>
          </cell>
          <cell r="E1669">
            <v>8</v>
          </cell>
          <cell r="F1669">
            <v>1</v>
          </cell>
          <cell r="G1669">
            <v>1</v>
          </cell>
          <cell r="H1669">
            <v>0</v>
          </cell>
          <cell r="J1669">
            <v>5</v>
          </cell>
          <cell r="K1669">
            <v>0</v>
          </cell>
          <cell r="L1669">
            <v>0</v>
          </cell>
          <cell r="M1669">
            <v>0</v>
          </cell>
          <cell r="O1669">
            <v>5</v>
          </cell>
          <cell r="P1669">
            <v>0</v>
          </cell>
          <cell r="R1669">
            <v>13</v>
          </cell>
          <cell r="S1669">
            <v>26</v>
          </cell>
          <cell r="U1669">
            <v>31</v>
          </cell>
          <cell r="V1669">
            <v>27</v>
          </cell>
        </row>
        <row r="1670">
          <cell r="D1670" t="str">
            <v>Rancho Santa Margarita 2013</v>
          </cell>
        </row>
        <row r="1671">
          <cell r="D1671" t="str">
            <v>Rancho Santa Margarita 2014</v>
          </cell>
          <cell r="E1671">
            <v>1</v>
          </cell>
          <cell r="F1671">
            <v>0</v>
          </cell>
          <cell r="G1671">
            <v>0</v>
          </cell>
          <cell r="H1671">
            <v>0</v>
          </cell>
          <cell r="J1671">
            <v>1</v>
          </cell>
          <cell r="K1671">
            <v>0</v>
          </cell>
          <cell r="L1671">
            <v>0</v>
          </cell>
          <cell r="M1671">
            <v>0</v>
          </cell>
          <cell r="O1671">
            <v>0</v>
          </cell>
          <cell r="P1671">
            <v>0</v>
          </cell>
          <cell r="R1671">
            <v>0</v>
          </cell>
          <cell r="S1671">
            <v>0</v>
          </cell>
          <cell r="U1671">
            <v>2</v>
          </cell>
          <cell r="V1671">
            <v>0</v>
          </cell>
        </row>
        <row r="1672">
          <cell r="D1672" t="str">
            <v>Rancho Santa Margarita 2015</v>
          </cell>
          <cell r="E1672">
            <v>1</v>
          </cell>
          <cell r="F1672">
            <v>0</v>
          </cell>
          <cell r="G1672">
            <v>0</v>
          </cell>
          <cell r="H1672">
            <v>0</v>
          </cell>
          <cell r="J1672">
            <v>1</v>
          </cell>
          <cell r="K1672">
            <v>0</v>
          </cell>
          <cell r="L1672">
            <v>0</v>
          </cell>
          <cell r="M1672">
            <v>0</v>
          </cell>
          <cell r="O1672">
            <v>0</v>
          </cell>
          <cell r="P1672">
            <v>0</v>
          </cell>
          <cell r="R1672">
            <v>0</v>
          </cell>
          <cell r="S1672">
            <v>0</v>
          </cell>
          <cell r="U1672">
            <v>2</v>
          </cell>
          <cell r="V1672">
            <v>0</v>
          </cell>
        </row>
        <row r="1673">
          <cell r="D1673" t="str">
            <v>Rancho Santa Margarita 2016</v>
          </cell>
          <cell r="E1673">
            <v>1</v>
          </cell>
          <cell r="F1673">
            <v>0</v>
          </cell>
          <cell r="G1673">
            <v>0</v>
          </cell>
          <cell r="H1673">
            <v>0</v>
          </cell>
          <cell r="J1673">
            <v>1</v>
          </cell>
          <cell r="K1673">
            <v>0</v>
          </cell>
          <cell r="L1673">
            <v>0</v>
          </cell>
          <cell r="M1673">
            <v>0</v>
          </cell>
          <cell r="O1673">
            <v>0</v>
          </cell>
          <cell r="P1673">
            <v>0</v>
          </cell>
          <cell r="R1673">
            <v>0</v>
          </cell>
          <cell r="S1673">
            <v>0</v>
          </cell>
          <cell r="U1673">
            <v>2</v>
          </cell>
          <cell r="V1673">
            <v>0</v>
          </cell>
        </row>
        <row r="1674">
          <cell r="D1674" t="str">
            <v>Rancho Santa Margarita 2017</v>
          </cell>
          <cell r="E1674">
            <v>1</v>
          </cell>
          <cell r="F1674">
            <v>0</v>
          </cell>
          <cell r="G1674">
            <v>0</v>
          </cell>
          <cell r="H1674">
            <v>0</v>
          </cell>
          <cell r="J1674">
            <v>1</v>
          </cell>
          <cell r="K1674">
            <v>0</v>
          </cell>
          <cell r="L1674">
            <v>0</v>
          </cell>
          <cell r="M1674">
            <v>0</v>
          </cell>
          <cell r="O1674">
            <v>0</v>
          </cell>
          <cell r="P1674">
            <v>0</v>
          </cell>
          <cell r="R1674">
            <v>0</v>
          </cell>
          <cell r="S1674">
            <v>0</v>
          </cell>
          <cell r="U1674">
            <v>2</v>
          </cell>
          <cell r="V1674">
            <v>0</v>
          </cell>
        </row>
        <row r="1675">
          <cell r="D1675" t="str">
            <v>Red Bluff 2014</v>
          </cell>
          <cell r="E1675">
            <v>73</v>
          </cell>
          <cell r="F1675">
            <v>0</v>
          </cell>
          <cell r="G1675">
            <v>0</v>
          </cell>
          <cell r="H1675">
            <v>0</v>
          </cell>
          <cell r="J1675">
            <v>52</v>
          </cell>
          <cell r="K1675">
            <v>26</v>
          </cell>
          <cell r="L1675">
            <v>26</v>
          </cell>
          <cell r="M1675">
            <v>0</v>
          </cell>
          <cell r="O1675">
            <v>61</v>
          </cell>
          <cell r="P1675">
            <v>1</v>
          </cell>
          <cell r="R1675">
            <v>137</v>
          </cell>
          <cell r="S1675">
            <v>0</v>
          </cell>
          <cell r="U1675">
            <v>323</v>
          </cell>
          <cell r="V1675">
            <v>27</v>
          </cell>
        </row>
        <row r="1676">
          <cell r="D1676" t="str">
            <v>Red Bluff 2015</v>
          </cell>
          <cell r="E1676">
            <v>73</v>
          </cell>
          <cell r="F1676">
            <v>0</v>
          </cell>
          <cell r="G1676">
            <v>0</v>
          </cell>
          <cell r="H1676">
            <v>0</v>
          </cell>
          <cell r="J1676">
            <v>52</v>
          </cell>
          <cell r="K1676">
            <v>0</v>
          </cell>
          <cell r="L1676">
            <v>0</v>
          </cell>
          <cell r="M1676">
            <v>0</v>
          </cell>
          <cell r="O1676">
            <v>61</v>
          </cell>
          <cell r="P1676">
            <v>1</v>
          </cell>
          <cell r="R1676">
            <v>137</v>
          </cell>
          <cell r="S1676">
            <v>0</v>
          </cell>
          <cell r="U1676">
            <v>323</v>
          </cell>
          <cell r="V1676">
            <v>1</v>
          </cell>
        </row>
        <row r="1677">
          <cell r="D1677" t="str">
            <v>Red Bluff 2016</v>
          </cell>
          <cell r="E1677">
            <v>73</v>
          </cell>
          <cell r="F1677">
            <v>0</v>
          </cell>
          <cell r="G1677">
            <v>0</v>
          </cell>
          <cell r="H1677">
            <v>0</v>
          </cell>
          <cell r="J1677">
            <v>52</v>
          </cell>
          <cell r="K1677">
            <v>0</v>
          </cell>
          <cell r="L1677">
            <v>0</v>
          </cell>
          <cell r="M1677">
            <v>0</v>
          </cell>
          <cell r="O1677">
            <v>61</v>
          </cell>
          <cell r="P1677">
            <v>4</v>
          </cell>
          <cell r="R1677">
            <v>137</v>
          </cell>
          <cell r="S1677">
            <v>0</v>
          </cell>
          <cell r="U1677">
            <v>323</v>
          </cell>
          <cell r="V1677">
            <v>4</v>
          </cell>
        </row>
        <row r="1678">
          <cell r="D1678" t="str">
            <v>Red Bluff 2017</v>
          </cell>
          <cell r="E1678">
            <v>73</v>
          </cell>
          <cell r="F1678">
            <v>0</v>
          </cell>
          <cell r="G1678">
            <v>0</v>
          </cell>
          <cell r="H1678">
            <v>0</v>
          </cell>
          <cell r="J1678">
            <v>52</v>
          </cell>
          <cell r="K1678">
            <v>18</v>
          </cell>
          <cell r="L1678">
            <v>0</v>
          </cell>
          <cell r="M1678">
            <v>18</v>
          </cell>
          <cell r="O1678">
            <v>61</v>
          </cell>
          <cell r="P1678">
            <v>20</v>
          </cell>
          <cell r="R1678">
            <v>137</v>
          </cell>
          <cell r="S1678">
            <v>0</v>
          </cell>
          <cell r="U1678">
            <v>323</v>
          </cell>
          <cell r="V1678">
            <v>38</v>
          </cell>
        </row>
        <row r="1679">
          <cell r="D1679" t="str">
            <v>Redding 2014</v>
          </cell>
          <cell r="E1679">
            <v>1785</v>
          </cell>
          <cell r="F1679">
            <v>0</v>
          </cell>
          <cell r="G1679">
            <v>0</v>
          </cell>
          <cell r="H1679">
            <v>0</v>
          </cell>
          <cell r="J1679">
            <v>1240</v>
          </cell>
          <cell r="K1679">
            <v>2</v>
          </cell>
          <cell r="L1679">
            <v>2</v>
          </cell>
          <cell r="M1679">
            <v>0</v>
          </cell>
          <cell r="O1679">
            <v>1298</v>
          </cell>
          <cell r="P1679">
            <v>17</v>
          </cell>
          <cell r="R1679">
            <v>2761</v>
          </cell>
          <cell r="S1679">
            <v>83</v>
          </cell>
          <cell r="U1679">
            <v>7084</v>
          </cell>
          <cell r="V1679">
            <v>102</v>
          </cell>
        </row>
        <row r="1680">
          <cell r="D1680" t="str">
            <v>Redding 2015</v>
          </cell>
          <cell r="E1680">
            <v>1785</v>
          </cell>
          <cell r="F1680">
            <v>35</v>
          </cell>
          <cell r="G1680">
            <v>35</v>
          </cell>
          <cell r="H1680">
            <v>0</v>
          </cell>
          <cell r="J1680">
            <v>1240</v>
          </cell>
          <cell r="K1680">
            <v>48</v>
          </cell>
          <cell r="L1680">
            <v>48</v>
          </cell>
          <cell r="M1680">
            <v>0</v>
          </cell>
          <cell r="O1680">
            <v>1298</v>
          </cell>
          <cell r="P1680">
            <v>63</v>
          </cell>
          <cell r="R1680">
            <v>2761</v>
          </cell>
          <cell r="S1680">
            <v>174</v>
          </cell>
          <cell r="U1680">
            <v>7084</v>
          </cell>
          <cell r="V1680">
            <v>320</v>
          </cell>
        </row>
        <row r="1681">
          <cell r="D1681" t="str">
            <v>Redding 2016</v>
          </cell>
          <cell r="E1681">
            <v>1785</v>
          </cell>
          <cell r="F1681">
            <v>0</v>
          </cell>
          <cell r="G1681">
            <v>0</v>
          </cell>
          <cell r="H1681">
            <v>0</v>
          </cell>
          <cell r="J1681">
            <v>1240</v>
          </cell>
          <cell r="K1681">
            <v>0</v>
          </cell>
          <cell r="L1681">
            <v>0</v>
          </cell>
          <cell r="M1681">
            <v>0</v>
          </cell>
          <cell r="O1681">
            <v>1298</v>
          </cell>
          <cell r="P1681">
            <v>6</v>
          </cell>
          <cell r="R1681">
            <v>2761</v>
          </cell>
          <cell r="S1681">
            <v>128</v>
          </cell>
          <cell r="U1681">
            <v>7084</v>
          </cell>
          <cell r="V1681">
            <v>134</v>
          </cell>
        </row>
        <row r="1682">
          <cell r="D1682" t="str">
            <v>Redding 2017</v>
          </cell>
          <cell r="E1682">
            <v>1785</v>
          </cell>
          <cell r="F1682">
            <v>0</v>
          </cell>
          <cell r="G1682">
            <v>0</v>
          </cell>
          <cell r="H1682">
            <v>0</v>
          </cell>
          <cell r="J1682">
            <v>1240</v>
          </cell>
          <cell r="K1682">
            <v>0</v>
          </cell>
          <cell r="L1682">
            <v>0</v>
          </cell>
          <cell r="M1682">
            <v>0</v>
          </cell>
          <cell r="O1682">
            <v>1298</v>
          </cell>
          <cell r="P1682">
            <v>17</v>
          </cell>
          <cell r="R1682">
            <v>2761</v>
          </cell>
          <cell r="S1682">
            <v>135</v>
          </cell>
          <cell r="U1682">
            <v>7084</v>
          </cell>
          <cell r="V1682">
            <v>152</v>
          </cell>
        </row>
        <row r="1683">
          <cell r="D1683" t="str">
            <v>Redlands 2013</v>
          </cell>
        </row>
        <row r="1684">
          <cell r="D1684" t="str">
            <v>Redlands 2014</v>
          </cell>
          <cell r="E1684">
            <v>579</v>
          </cell>
          <cell r="F1684">
            <v>0</v>
          </cell>
          <cell r="G1684">
            <v>0</v>
          </cell>
          <cell r="H1684">
            <v>0</v>
          </cell>
          <cell r="J1684">
            <v>396</v>
          </cell>
          <cell r="K1684">
            <v>0</v>
          </cell>
          <cell r="L1684">
            <v>0</v>
          </cell>
          <cell r="M1684">
            <v>0</v>
          </cell>
          <cell r="O1684">
            <v>453</v>
          </cell>
          <cell r="P1684">
            <v>0</v>
          </cell>
          <cell r="R1684">
            <v>1001</v>
          </cell>
          <cell r="S1684">
            <v>57</v>
          </cell>
          <cell r="U1684">
            <v>2429</v>
          </cell>
          <cell r="V1684">
            <v>57</v>
          </cell>
        </row>
        <row r="1685">
          <cell r="D1685" t="str">
            <v>Redlands 2015</v>
          </cell>
          <cell r="E1685">
            <v>579</v>
          </cell>
          <cell r="F1685">
            <v>0</v>
          </cell>
          <cell r="G1685">
            <v>0</v>
          </cell>
          <cell r="H1685">
            <v>0</v>
          </cell>
          <cell r="J1685">
            <v>396</v>
          </cell>
          <cell r="K1685">
            <v>0</v>
          </cell>
          <cell r="L1685">
            <v>0</v>
          </cell>
          <cell r="M1685">
            <v>0</v>
          </cell>
          <cell r="O1685">
            <v>453</v>
          </cell>
          <cell r="P1685">
            <v>2</v>
          </cell>
          <cell r="R1685">
            <v>1001</v>
          </cell>
          <cell r="S1685">
            <v>68</v>
          </cell>
          <cell r="U1685">
            <v>2429</v>
          </cell>
          <cell r="V1685">
            <v>70</v>
          </cell>
        </row>
        <row r="1686">
          <cell r="D1686" t="str">
            <v>Redlands 2016</v>
          </cell>
          <cell r="E1686">
            <v>579</v>
          </cell>
          <cell r="F1686">
            <v>0</v>
          </cell>
          <cell r="G1686">
            <v>0</v>
          </cell>
          <cell r="H1686">
            <v>0</v>
          </cell>
          <cell r="J1686">
            <v>396</v>
          </cell>
          <cell r="K1686">
            <v>0</v>
          </cell>
          <cell r="L1686">
            <v>0</v>
          </cell>
          <cell r="M1686">
            <v>0</v>
          </cell>
          <cell r="O1686">
            <v>453</v>
          </cell>
          <cell r="P1686">
            <v>2</v>
          </cell>
          <cell r="R1686">
            <v>1001</v>
          </cell>
          <cell r="S1686">
            <v>42</v>
          </cell>
          <cell r="U1686">
            <v>2429</v>
          </cell>
          <cell r="V1686">
            <v>44</v>
          </cell>
        </row>
        <row r="1687">
          <cell r="D1687" t="str">
            <v>Redlands 2017</v>
          </cell>
          <cell r="E1687">
            <v>579</v>
          </cell>
          <cell r="F1687">
            <v>0</v>
          </cell>
          <cell r="G1687">
            <v>0</v>
          </cell>
          <cell r="H1687">
            <v>0</v>
          </cell>
          <cell r="J1687">
            <v>396</v>
          </cell>
          <cell r="K1687">
            <v>0</v>
          </cell>
          <cell r="L1687">
            <v>0</v>
          </cell>
          <cell r="M1687">
            <v>0</v>
          </cell>
          <cell r="O1687">
            <v>453</v>
          </cell>
          <cell r="P1687">
            <v>0</v>
          </cell>
          <cell r="R1687">
            <v>1001</v>
          </cell>
          <cell r="S1687">
            <v>96</v>
          </cell>
          <cell r="U1687">
            <v>2429</v>
          </cell>
          <cell r="V1687">
            <v>96</v>
          </cell>
        </row>
        <row r="1688">
          <cell r="D1688" t="str">
            <v>Redondo Beach 2013</v>
          </cell>
        </row>
        <row r="1689">
          <cell r="D1689" t="str">
            <v>Redondo Beach 2014</v>
          </cell>
          <cell r="E1689">
            <v>372</v>
          </cell>
          <cell r="F1689">
            <v>0</v>
          </cell>
          <cell r="G1689">
            <v>0</v>
          </cell>
          <cell r="H1689">
            <v>0</v>
          </cell>
          <cell r="J1689">
            <v>223</v>
          </cell>
          <cell r="K1689">
            <v>0</v>
          </cell>
          <cell r="L1689">
            <v>0</v>
          </cell>
          <cell r="M1689">
            <v>0</v>
          </cell>
          <cell r="O1689">
            <v>238</v>
          </cell>
          <cell r="P1689">
            <v>0</v>
          </cell>
          <cell r="R1689">
            <v>564</v>
          </cell>
          <cell r="S1689">
            <v>35</v>
          </cell>
          <cell r="U1689">
            <v>1397</v>
          </cell>
          <cell r="V1689">
            <v>35</v>
          </cell>
        </row>
        <row r="1690">
          <cell r="D1690" t="str">
            <v>Redondo Beach 2015</v>
          </cell>
          <cell r="E1690">
            <v>372</v>
          </cell>
          <cell r="F1690">
            <v>0</v>
          </cell>
          <cell r="G1690">
            <v>0</v>
          </cell>
          <cell r="H1690">
            <v>0</v>
          </cell>
          <cell r="J1690">
            <v>223</v>
          </cell>
          <cell r="K1690">
            <v>0</v>
          </cell>
          <cell r="L1690">
            <v>0</v>
          </cell>
          <cell r="M1690">
            <v>0</v>
          </cell>
          <cell r="O1690">
            <v>238</v>
          </cell>
          <cell r="P1690">
            <v>0</v>
          </cell>
          <cell r="R1690">
            <v>564</v>
          </cell>
          <cell r="S1690">
            <v>68</v>
          </cell>
          <cell r="U1690">
            <v>1397</v>
          </cell>
          <cell r="V1690">
            <v>68</v>
          </cell>
        </row>
        <row r="1691">
          <cell r="D1691" t="str">
            <v>Redondo Beach 2016</v>
          </cell>
          <cell r="E1691">
            <v>372</v>
          </cell>
          <cell r="F1691">
            <v>0</v>
          </cell>
          <cell r="G1691">
            <v>0</v>
          </cell>
          <cell r="H1691">
            <v>0</v>
          </cell>
          <cell r="J1691">
            <v>223</v>
          </cell>
          <cell r="K1691">
            <v>0</v>
          </cell>
          <cell r="L1691">
            <v>0</v>
          </cell>
          <cell r="M1691">
            <v>0</v>
          </cell>
          <cell r="O1691">
            <v>238</v>
          </cell>
          <cell r="P1691">
            <v>0</v>
          </cell>
          <cell r="R1691">
            <v>564</v>
          </cell>
          <cell r="S1691">
            <v>21</v>
          </cell>
          <cell r="U1691">
            <v>1397</v>
          </cell>
          <cell r="V1691">
            <v>21</v>
          </cell>
        </row>
        <row r="1692">
          <cell r="D1692" t="str">
            <v>Redondo Beach 2017</v>
          </cell>
          <cell r="E1692">
            <v>372</v>
          </cell>
          <cell r="F1692">
            <v>0</v>
          </cell>
          <cell r="G1692">
            <v>0</v>
          </cell>
          <cell r="H1692">
            <v>0</v>
          </cell>
          <cell r="J1692">
            <v>223</v>
          </cell>
          <cell r="K1692">
            <v>0</v>
          </cell>
          <cell r="L1692">
            <v>0</v>
          </cell>
          <cell r="M1692">
            <v>0</v>
          </cell>
          <cell r="O1692">
            <v>238</v>
          </cell>
          <cell r="P1692">
            <v>0</v>
          </cell>
          <cell r="R1692">
            <v>564</v>
          </cell>
          <cell r="S1692">
            <v>0</v>
          </cell>
          <cell r="U1692">
            <v>1397</v>
          </cell>
          <cell r="V1692">
            <v>0</v>
          </cell>
        </row>
        <row r="1693">
          <cell r="D1693" t="str">
            <v>Redwood City 2014</v>
          </cell>
        </row>
        <row r="1694">
          <cell r="D1694" t="str">
            <v>Redwood City 2015</v>
          </cell>
          <cell r="E1694">
            <v>706</v>
          </cell>
          <cell r="F1694">
            <v>0</v>
          </cell>
          <cell r="G1694">
            <v>0</v>
          </cell>
          <cell r="H1694">
            <v>0</v>
          </cell>
          <cell r="J1694">
            <v>429</v>
          </cell>
          <cell r="K1694">
            <v>2</v>
          </cell>
          <cell r="L1694">
            <v>0</v>
          </cell>
          <cell r="M1694">
            <v>2</v>
          </cell>
          <cell r="O1694">
            <v>502</v>
          </cell>
          <cell r="P1694">
            <v>0</v>
          </cell>
          <cell r="R1694">
            <v>1152</v>
          </cell>
          <cell r="S1694">
            <v>1126</v>
          </cell>
          <cell r="U1694">
            <v>2789</v>
          </cell>
          <cell r="V1694">
            <v>1128</v>
          </cell>
        </row>
        <row r="1695">
          <cell r="D1695" t="str">
            <v>Redwood City 2016</v>
          </cell>
          <cell r="E1695">
            <v>706</v>
          </cell>
          <cell r="F1695">
            <v>7</v>
          </cell>
          <cell r="G1695">
            <v>7</v>
          </cell>
          <cell r="H1695">
            <v>0</v>
          </cell>
          <cell r="J1695">
            <v>429</v>
          </cell>
          <cell r="K1695">
            <v>16</v>
          </cell>
          <cell r="L1695">
            <v>0</v>
          </cell>
          <cell r="M1695">
            <v>16</v>
          </cell>
          <cell r="O1695">
            <v>502</v>
          </cell>
          <cell r="P1695">
            <v>0</v>
          </cell>
          <cell r="R1695">
            <v>1152</v>
          </cell>
          <cell r="S1695">
            <v>240</v>
          </cell>
          <cell r="U1695">
            <v>2789</v>
          </cell>
          <cell r="V1695">
            <v>263</v>
          </cell>
        </row>
        <row r="1696">
          <cell r="D1696" t="str">
            <v>Redwood City 2017</v>
          </cell>
          <cell r="E1696">
            <v>706</v>
          </cell>
          <cell r="F1696">
            <v>0</v>
          </cell>
          <cell r="G1696">
            <v>0</v>
          </cell>
          <cell r="H1696">
            <v>0</v>
          </cell>
          <cell r="J1696">
            <v>429</v>
          </cell>
          <cell r="K1696">
            <v>36</v>
          </cell>
          <cell r="L1696">
            <v>36</v>
          </cell>
          <cell r="M1696">
            <v>0</v>
          </cell>
          <cell r="O1696">
            <v>502</v>
          </cell>
          <cell r="P1696">
            <v>0</v>
          </cell>
          <cell r="R1696">
            <v>1152</v>
          </cell>
          <cell r="S1696">
            <v>8</v>
          </cell>
          <cell r="U1696">
            <v>2789</v>
          </cell>
          <cell r="V1696">
            <v>44</v>
          </cell>
        </row>
        <row r="1697">
          <cell r="D1697" t="str">
            <v>Reedley 2013</v>
          </cell>
        </row>
        <row r="1698">
          <cell r="D1698" t="str">
            <v>Reedley 2014</v>
          </cell>
        </row>
        <row r="1699">
          <cell r="D1699" t="str">
            <v>Reedley 2015</v>
          </cell>
          <cell r="E1699">
            <v>393</v>
          </cell>
          <cell r="F1699">
            <v>55</v>
          </cell>
          <cell r="G1699">
            <v>55</v>
          </cell>
          <cell r="H1699">
            <v>0</v>
          </cell>
          <cell r="J1699">
            <v>204</v>
          </cell>
          <cell r="K1699">
            <v>0</v>
          </cell>
          <cell r="L1699">
            <v>0</v>
          </cell>
          <cell r="M1699">
            <v>0</v>
          </cell>
          <cell r="O1699">
            <v>161</v>
          </cell>
          <cell r="P1699">
            <v>3</v>
          </cell>
          <cell r="R1699">
            <v>553</v>
          </cell>
          <cell r="S1699">
            <v>5</v>
          </cell>
          <cell r="U1699">
            <v>1311</v>
          </cell>
          <cell r="V1699">
            <v>63</v>
          </cell>
        </row>
        <row r="1700">
          <cell r="D1700" t="str">
            <v>Reedley 2016</v>
          </cell>
          <cell r="E1700">
            <v>393</v>
          </cell>
          <cell r="F1700">
            <v>0</v>
          </cell>
          <cell r="G1700">
            <v>0</v>
          </cell>
          <cell r="H1700">
            <v>0</v>
          </cell>
          <cell r="J1700">
            <v>204</v>
          </cell>
          <cell r="K1700">
            <v>0</v>
          </cell>
          <cell r="L1700">
            <v>0</v>
          </cell>
          <cell r="M1700">
            <v>0</v>
          </cell>
          <cell r="O1700">
            <v>161</v>
          </cell>
          <cell r="P1700">
            <v>9</v>
          </cell>
          <cell r="R1700">
            <v>553</v>
          </cell>
          <cell r="S1700">
            <v>0</v>
          </cell>
          <cell r="U1700">
            <v>1311</v>
          </cell>
          <cell r="V1700">
            <v>9</v>
          </cell>
        </row>
        <row r="1701">
          <cell r="D1701" t="str">
            <v>Reedley 2017</v>
          </cell>
          <cell r="E1701">
            <v>393</v>
          </cell>
          <cell r="F1701">
            <v>0</v>
          </cell>
          <cell r="G1701">
            <v>0</v>
          </cell>
          <cell r="H1701">
            <v>0</v>
          </cell>
          <cell r="J1701">
            <v>204</v>
          </cell>
          <cell r="K1701">
            <v>0</v>
          </cell>
          <cell r="L1701">
            <v>0</v>
          </cell>
          <cell r="M1701">
            <v>0</v>
          </cell>
          <cell r="O1701">
            <v>161</v>
          </cell>
          <cell r="P1701">
            <v>3</v>
          </cell>
          <cell r="R1701">
            <v>553</v>
          </cell>
          <cell r="S1701">
            <v>1</v>
          </cell>
          <cell r="U1701">
            <v>1311</v>
          </cell>
          <cell r="V1701">
            <v>4</v>
          </cell>
        </row>
        <row r="1702">
          <cell r="D1702" t="str">
            <v>Rialto 2013</v>
          </cell>
        </row>
        <row r="1703">
          <cell r="D1703" t="str">
            <v>Rialto 2014</v>
          </cell>
          <cell r="E1703">
            <v>1023</v>
          </cell>
          <cell r="F1703">
            <v>0</v>
          </cell>
          <cell r="G1703">
            <v>0</v>
          </cell>
          <cell r="H1703">
            <v>0</v>
          </cell>
          <cell r="J1703">
            <v>700</v>
          </cell>
          <cell r="K1703">
            <v>0</v>
          </cell>
          <cell r="L1703">
            <v>0</v>
          </cell>
          <cell r="M1703">
            <v>0</v>
          </cell>
          <cell r="O1703">
            <v>812</v>
          </cell>
          <cell r="P1703">
            <v>0</v>
          </cell>
          <cell r="R1703">
            <v>1788</v>
          </cell>
          <cell r="S1703">
            <v>76</v>
          </cell>
          <cell r="U1703">
            <v>4323</v>
          </cell>
          <cell r="V1703">
            <v>76</v>
          </cell>
        </row>
        <row r="1704">
          <cell r="D1704" t="str">
            <v>Rialto 2015</v>
          </cell>
          <cell r="E1704">
            <v>1023</v>
          </cell>
          <cell r="F1704">
            <v>0</v>
          </cell>
          <cell r="G1704">
            <v>0</v>
          </cell>
          <cell r="H1704">
            <v>0</v>
          </cell>
          <cell r="J1704">
            <v>700</v>
          </cell>
          <cell r="K1704">
            <v>0</v>
          </cell>
          <cell r="L1704">
            <v>0</v>
          </cell>
          <cell r="M1704">
            <v>0</v>
          </cell>
          <cell r="O1704">
            <v>812</v>
          </cell>
          <cell r="P1704">
            <v>0</v>
          </cell>
          <cell r="R1704">
            <v>1788</v>
          </cell>
          <cell r="S1704">
            <v>8</v>
          </cell>
          <cell r="U1704">
            <v>4323</v>
          </cell>
          <cell r="V1704">
            <v>8</v>
          </cell>
        </row>
        <row r="1705">
          <cell r="D1705" t="str">
            <v>Rialto 2016</v>
          </cell>
          <cell r="E1705">
            <v>1023</v>
          </cell>
          <cell r="F1705">
            <v>0</v>
          </cell>
          <cell r="G1705">
            <v>0</v>
          </cell>
          <cell r="H1705">
            <v>0</v>
          </cell>
          <cell r="J1705">
            <v>700</v>
          </cell>
          <cell r="K1705">
            <v>0</v>
          </cell>
          <cell r="L1705">
            <v>0</v>
          </cell>
          <cell r="M1705">
            <v>0</v>
          </cell>
          <cell r="O1705">
            <v>812</v>
          </cell>
          <cell r="P1705">
            <v>0</v>
          </cell>
          <cell r="R1705">
            <v>1788</v>
          </cell>
          <cell r="S1705">
            <v>5</v>
          </cell>
          <cell r="U1705">
            <v>4323</v>
          </cell>
          <cell r="V1705">
            <v>5</v>
          </cell>
        </row>
        <row r="1706">
          <cell r="D1706" t="str">
            <v>Rialto 2017</v>
          </cell>
          <cell r="E1706">
            <v>1023</v>
          </cell>
          <cell r="F1706">
            <v>0</v>
          </cell>
          <cell r="G1706">
            <v>0</v>
          </cell>
          <cell r="H1706">
            <v>0</v>
          </cell>
          <cell r="J1706">
            <v>700</v>
          </cell>
          <cell r="K1706">
            <v>0</v>
          </cell>
          <cell r="L1706">
            <v>0</v>
          </cell>
          <cell r="M1706">
            <v>0</v>
          </cell>
          <cell r="O1706">
            <v>812</v>
          </cell>
          <cell r="P1706">
            <v>0</v>
          </cell>
          <cell r="R1706">
            <v>1788</v>
          </cell>
          <cell r="S1706">
            <v>7</v>
          </cell>
          <cell r="U1706">
            <v>4323</v>
          </cell>
          <cell r="V1706">
            <v>7</v>
          </cell>
        </row>
        <row r="1707">
          <cell r="D1707" t="str">
            <v>Richmond 2014</v>
          </cell>
        </row>
        <row r="1708">
          <cell r="D1708" t="str">
            <v>Richmond 2015</v>
          </cell>
          <cell r="E1708">
            <v>438</v>
          </cell>
          <cell r="F1708">
            <v>0</v>
          </cell>
          <cell r="G1708">
            <v>0</v>
          </cell>
          <cell r="H1708">
            <v>0</v>
          </cell>
          <cell r="J1708">
            <v>305</v>
          </cell>
          <cell r="K1708">
            <v>79</v>
          </cell>
          <cell r="L1708">
            <v>79</v>
          </cell>
          <cell r="M1708">
            <v>0</v>
          </cell>
          <cell r="O1708">
            <v>410</v>
          </cell>
          <cell r="P1708">
            <v>0</v>
          </cell>
          <cell r="R1708">
            <v>1282</v>
          </cell>
          <cell r="S1708">
            <v>112</v>
          </cell>
          <cell r="U1708">
            <v>2435</v>
          </cell>
          <cell r="V1708">
            <v>191</v>
          </cell>
        </row>
        <row r="1709">
          <cell r="D1709" t="str">
            <v>Richmond 2016</v>
          </cell>
          <cell r="E1709">
            <v>438</v>
          </cell>
          <cell r="F1709">
            <v>0</v>
          </cell>
          <cell r="G1709">
            <v>0</v>
          </cell>
          <cell r="H1709">
            <v>0</v>
          </cell>
          <cell r="J1709">
            <v>305</v>
          </cell>
          <cell r="K1709">
            <v>0</v>
          </cell>
          <cell r="L1709">
            <v>0</v>
          </cell>
          <cell r="M1709">
            <v>0</v>
          </cell>
          <cell r="O1709">
            <v>410</v>
          </cell>
          <cell r="P1709">
            <v>0</v>
          </cell>
          <cell r="R1709">
            <v>1282</v>
          </cell>
          <cell r="S1709">
            <v>56</v>
          </cell>
          <cell r="U1709">
            <v>2435</v>
          </cell>
          <cell r="V1709">
            <v>56</v>
          </cell>
        </row>
        <row r="1710">
          <cell r="D1710" t="str">
            <v>Richmond 2017</v>
          </cell>
          <cell r="E1710">
            <v>438</v>
          </cell>
          <cell r="F1710">
            <v>79</v>
          </cell>
          <cell r="G1710">
            <v>79</v>
          </cell>
          <cell r="H1710">
            <v>0</v>
          </cell>
          <cell r="J1710">
            <v>305</v>
          </cell>
          <cell r="K1710">
            <v>0</v>
          </cell>
          <cell r="L1710">
            <v>0</v>
          </cell>
          <cell r="M1710">
            <v>0</v>
          </cell>
          <cell r="O1710">
            <v>410</v>
          </cell>
          <cell r="P1710">
            <v>0</v>
          </cell>
          <cell r="R1710">
            <v>1282</v>
          </cell>
          <cell r="S1710">
            <v>59</v>
          </cell>
          <cell r="U1710">
            <v>2435</v>
          </cell>
          <cell r="V1710">
            <v>138</v>
          </cell>
        </row>
        <row r="1711">
          <cell r="D1711" t="str">
            <v>Ridgecrest 2013</v>
          </cell>
        </row>
        <row r="1712">
          <cell r="D1712" t="str">
            <v>Ridgecrest 2014</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0</v>
          </cell>
        </row>
        <row r="1713">
          <cell r="D1713" t="str">
            <v>Ridgecrest 2015</v>
          </cell>
        </row>
        <row r="1714">
          <cell r="D1714" t="str">
            <v>Ridgecrest 2016</v>
          </cell>
        </row>
        <row r="1715">
          <cell r="D1715" t="str">
            <v>Ridgecrest 2017</v>
          </cell>
        </row>
        <row r="1716">
          <cell r="D1716" t="str">
            <v>Rio Dell 2014</v>
          </cell>
          <cell r="E1716">
            <v>0</v>
          </cell>
          <cell r="F1716">
            <v>0</v>
          </cell>
          <cell r="G1716">
            <v>0</v>
          </cell>
          <cell r="H1716">
            <v>0</v>
          </cell>
          <cell r="I1716">
            <v>0</v>
          </cell>
          <cell r="J1716">
            <v>0</v>
          </cell>
          <cell r="K1716">
            <v>0</v>
          </cell>
          <cell r="L1716">
            <v>0</v>
          </cell>
          <cell r="M1716">
            <v>0</v>
          </cell>
          <cell r="N1716">
            <v>0</v>
          </cell>
          <cell r="O1716">
            <v>0</v>
          </cell>
          <cell r="P1716">
            <v>0</v>
          </cell>
          <cell r="Q1716">
            <v>0</v>
          </cell>
          <cell r="R1716">
            <v>0</v>
          </cell>
          <cell r="S1716">
            <v>0</v>
          </cell>
          <cell r="T1716">
            <v>0</v>
          </cell>
          <cell r="U1716">
            <v>0</v>
          </cell>
          <cell r="V1716">
            <v>0</v>
          </cell>
        </row>
        <row r="1717">
          <cell r="D1717" t="str">
            <v>Rio Dell 2015</v>
          </cell>
        </row>
        <row r="1718">
          <cell r="D1718" t="str">
            <v>Rio Dell 2016</v>
          </cell>
        </row>
        <row r="1719">
          <cell r="D1719" t="str">
            <v>Rio Dell 2017</v>
          </cell>
        </row>
        <row r="1720">
          <cell r="D1720" t="str">
            <v>Rio Vista 2014</v>
          </cell>
          <cell r="E1720">
            <v>0</v>
          </cell>
          <cell r="F1720">
            <v>0</v>
          </cell>
          <cell r="G1720">
            <v>0</v>
          </cell>
          <cell r="H1720">
            <v>0</v>
          </cell>
          <cell r="I1720">
            <v>0</v>
          </cell>
          <cell r="J1720">
            <v>0</v>
          </cell>
          <cell r="K1720">
            <v>0</v>
          </cell>
          <cell r="L1720">
            <v>0</v>
          </cell>
          <cell r="M1720">
            <v>0</v>
          </cell>
          <cell r="N1720">
            <v>0</v>
          </cell>
          <cell r="O1720">
            <v>0</v>
          </cell>
          <cell r="P1720">
            <v>0</v>
          </cell>
          <cell r="Q1720">
            <v>0</v>
          </cell>
          <cell r="R1720">
            <v>0</v>
          </cell>
          <cell r="S1720">
            <v>0</v>
          </cell>
          <cell r="T1720">
            <v>0</v>
          </cell>
          <cell r="U1720">
            <v>0</v>
          </cell>
          <cell r="V1720">
            <v>0</v>
          </cell>
        </row>
        <row r="1721">
          <cell r="D1721" t="str">
            <v>Rio Vista 2015</v>
          </cell>
        </row>
        <row r="1722">
          <cell r="D1722" t="str">
            <v>Rio Vista 2016</v>
          </cell>
        </row>
        <row r="1723">
          <cell r="D1723" t="str">
            <v>Rio Vista 2017</v>
          </cell>
        </row>
        <row r="1724">
          <cell r="D1724" t="str">
            <v>Ripon 2014</v>
          </cell>
          <cell r="E1724">
            <v>0</v>
          </cell>
          <cell r="F1724">
            <v>0</v>
          </cell>
          <cell r="G1724">
            <v>0</v>
          </cell>
          <cell r="H1724">
            <v>0</v>
          </cell>
          <cell r="I1724">
            <v>0</v>
          </cell>
          <cell r="J1724">
            <v>0</v>
          </cell>
          <cell r="K1724">
            <v>0</v>
          </cell>
          <cell r="L1724">
            <v>0</v>
          </cell>
          <cell r="M1724">
            <v>0</v>
          </cell>
          <cell r="N1724">
            <v>0</v>
          </cell>
          <cell r="O1724">
            <v>0</v>
          </cell>
          <cell r="P1724">
            <v>0</v>
          </cell>
          <cell r="Q1724">
            <v>0</v>
          </cell>
          <cell r="R1724">
            <v>0</v>
          </cell>
          <cell r="S1724">
            <v>0</v>
          </cell>
          <cell r="T1724">
            <v>0</v>
          </cell>
          <cell r="U1724">
            <v>0</v>
          </cell>
          <cell r="V1724">
            <v>0</v>
          </cell>
        </row>
        <row r="1725">
          <cell r="D1725" t="str">
            <v>Ripon 2015</v>
          </cell>
        </row>
        <row r="1726">
          <cell r="D1726" t="str">
            <v>Ripon 2016</v>
          </cell>
        </row>
        <row r="1727">
          <cell r="D1727" t="str">
            <v>Ripon 2017</v>
          </cell>
        </row>
        <row r="1728">
          <cell r="D1728" t="str">
            <v>Riverbank 2014</v>
          </cell>
        </row>
        <row r="1729">
          <cell r="D1729" t="str">
            <v>Riverbank 2015</v>
          </cell>
          <cell r="E1729">
            <v>321</v>
          </cell>
          <cell r="F1729">
            <v>0</v>
          </cell>
          <cell r="G1729">
            <v>0</v>
          </cell>
          <cell r="H1729">
            <v>0</v>
          </cell>
          <cell r="J1729">
            <v>206</v>
          </cell>
          <cell r="K1729">
            <v>0</v>
          </cell>
          <cell r="L1729">
            <v>0</v>
          </cell>
          <cell r="M1729">
            <v>0</v>
          </cell>
          <cell r="O1729">
            <v>217</v>
          </cell>
          <cell r="P1729">
            <v>0</v>
          </cell>
          <cell r="R1729">
            <v>536</v>
          </cell>
          <cell r="S1729">
            <v>52</v>
          </cell>
          <cell r="U1729">
            <v>1280</v>
          </cell>
          <cell r="V1729">
            <v>52</v>
          </cell>
        </row>
        <row r="1730">
          <cell r="D1730" t="str">
            <v>Riverbank 2016</v>
          </cell>
          <cell r="E1730">
            <v>321</v>
          </cell>
          <cell r="F1730">
            <v>33</v>
          </cell>
          <cell r="G1730">
            <v>33</v>
          </cell>
          <cell r="H1730">
            <v>0</v>
          </cell>
          <cell r="J1730">
            <v>206</v>
          </cell>
          <cell r="K1730">
            <v>38</v>
          </cell>
          <cell r="L1730">
            <v>38</v>
          </cell>
          <cell r="M1730">
            <v>0</v>
          </cell>
          <cell r="O1730">
            <v>217</v>
          </cell>
          <cell r="P1730">
            <v>0</v>
          </cell>
          <cell r="R1730">
            <v>536</v>
          </cell>
          <cell r="S1730">
            <v>0</v>
          </cell>
          <cell r="U1730">
            <v>1280</v>
          </cell>
          <cell r="V1730">
            <v>71</v>
          </cell>
        </row>
        <row r="1731">
          <cell r="D1731" t="str">
            <v>Riverbank 2017</v>
          </cell>
          <cell r="E1731">
            <v>321</v>
          </cell>
          <cell r="F1731">
            <v>0</v>
          </cell>
          <cell r="G1731">
            <v>0</v>
          </cell>
          <cell r="H1731">
            <v>0</v>
          </cell>
          <cell r="J1731">
            <v>206</v>
          </cell>
          <cell r="K1731">
            <v>0</v>
          </cell>
          <cell r="L1731">
            <v>0</v>
          </cell>
          <cell r="M1731">
            <v>0</v>
          </cell>
          <cell r="O1731">
            <v>217</v>
          </cell>
          <cell r="P1731">
            <v>0</v>
          </cell>
          <cell r="R1731">
            <v>536</v>
          </cell>
          <cell r="S1731">
            <v>13</v>
          </cell>
          <cell r="U1731">
            <v>1280</v>
          </cell>
          <cell r="V1731">
            <v>13</v>
          </cell>
        </row>
        <row r="1732">
          <cell r="D1732" t="str">
            <v>Riverside 2013</v>
          </cell>
        </row>
        <row r="1733">
          <cell r="D1733" t="str">
            <v>Riverside 2014</v>
          </cell>
        </row>
        <row r="1734">
          <cell r="D1734" t="str">
            <v>Riverside 2015</v>
          </cell>
        </row>
        <row r="1735">
          <cell r="D1735" t="str">
            <v>Riverside 2016</v>
          </cell>
        </row>
        <row r="1736">
          <cell r="D1736" t="str">
            <v>Riverside 2017</v>
          </cell>
          <cell r="E1736">
            <v>2002</v>
          </cell>
          <cell r="F1736">
            <v>0</v>
          </cell>
          <cell r="G1736">
            <v>0</v>
          </cell>
          <cell r="H1736">
            <v>0</v>
          </cell>
          <cell r="J1736">
            <v>1336</v>
          </cell>
          <cell r="K1736">
            <v>0</v>
          </cell>
          <cell r="L1736">
            <v>0</v>
          </cell>
          <cell r="M1736">
            <v>0</v>
          </cell>
          <cell r="O1736">
            <v>1503</v>
          </cell>
          <cell r="P1736">
            <v>12</v>
          </cell>
          <cell r="R1736">
            <v>3442</v>
          </cell>
          <cell r="S1736">
            <v>70</v>
          </cell>
          <cell r="U1736">
            <v>8283</v>
          </cell>
          <cell r="V1736">
            <v>82</v>
          </cell>
        </row>
        <row r="1737">
          <cell r="D1737" t="str">
            <v>Riverside County - Unincorporated 2013</v>
          </cell>
        </row>
        <row r="1738">
          <cell r="D1738" t="str">
            <v>Riverside County - Unincorporated 2014</v>
          </cell>
          <cell r="E1738">
            <v>7173</v>
          </cell>
          <cell r="F1738">
            <v>43</v>
          </cell>
          <cell r="G1738">
            <v>43</v>
          </cell>
          <cell r="H1738">
            <v>0</v>
          </cell>
          <cell r="J1738">
            <v>4871</v>
          </cell>
          <cell r="K1738">
            <v>45</v>
          </cell>
          <cell r="L1738">
            <v>45</v>
          </cell>
          <cell r="M1738">
            <v>0</v>
          </cell>
          <cell r="O1738">
            <v>5534</v>
          </cell>
          <cell r="P1738">
            <v>430</v>
          </cell>
          <cell r="R1738">
            <v>12725</v>
          </cell>
          <cell r="S1738">
            <v>630</v>
          </cell>
          <cell r="U1738">
            <v>30303</v>
          </cell>
          <cell r="V1738">
            <v>1148</v>
          </cell>
        </row>
        <row r="1739">
          <cell r="D1739" t="str">
            <v>Riverside County - Unincorporated 2015</v>
          </cell>
          <cell r="E1739">
            <v>7173</v>
          </cell>
          <cell r="F1739">
            <v>12</v>
          </cell>
          <cell r="G1739">
            <v>3</v>
          </cell>
          <cell r="H1739">
            <v>9</v>
          </cell>
          <cell r="J1739">
            <v>4871</v>
          </cell>
          <cell r="K1739">
            <v>8</v>
          </cell>
          <cell r="L1739">
            <v>8</v>
          </cell>
          <cell r="M1739">
            <v>0</v>
          </cell>
          <cell r="O1739">
            <v>5534</v>
          </cell>
          <cell r="P1739">
            <v>98</v>
          </cell>
          <cell r="R1739">
            <v>12725</v>
          </cell>
          <cell r="S1739">
            <v>914</v>
          </cell>
          <cell r="U1739">
            <v>30303</v>
          </cell>
          <cell r="V1739">
            <v>1032</v>
          </cell>
        </row>
        <row r="1740">
          <cell r="D1740" t="str">
            <v>Riverside County - Unincorporated 2016</v>
          </cell>
          <cell r="E1740">
            <v>7173</v>
          </cell>
          <cell r="F1740">
            <v>23</v>
          </cell>
          <cell r="G1740">
            <v>23</v>
          </cell>
          <cell r="H1740">
            <v>0</v>
          </cell>
          <cell r="J1740">
            <v>4871</v>
          </cell>
          <cell r="K1740">
            <v>2</v>
          </cell>
          <cell r="L1740">
            <v>2</v>
          </cell>
          <cell r="M1740">
            <v>0</v>
          </cell>
          <cell r="O1740">
            <v>5534</v>
          </cell>
          <cell r="P1740">
            <v>0</v>
          </cell>
          <cell r="R1740">
            <v>12725</v>
          </cell>
          <cell r="S1740">
            <v>394</v>
          </cell>
          <cell r="U1740">
            <v>30303</v>
          </cell>
          <cell r="V1740">
            <v>419</v>
          </cell>
        </row>
        <row r="1741">
          <cell r="D1741" t="str">
            <v>Riverside County - Unincorporated 2017</v>
          </cell>
          <cell r="E1741">
            <v>7173</v>
          </cell>
          <cell r="F1741">
            <v>86</v>
          </cell>
          <cell r="G1741">
            <v>86</v>
          </cell>
          <cell r="H1741">
            <v>0</v>
          </cell>
          <cell r="J1741">
            <v>4871</v>
          </cell>
          <cell r="K1741">
            <v>27</v>
          </cell>
          <cell r="L1741">
            <v>27</v>
          </cell>
          <cell r="M1741">
            <v>0</v>
          </cell>
          <cell r="O1741">
            <v>5534</v>
          </cell>
          <cell r="P1741">
            <v>505</v>
          </cell>
          <cell r="R1741">
            <v>12725</v>
          </cell>
          <cell r="S1741">
            <v>62</v>
          </cell>
          <cell r="U1741">
            <v>30303</v>
          </cell>
          <cell r="V1741">
            <v>680</v>
          </cell>
        </row>
        <row r="1742">
          <cell r="D1742" t="str">
            <v>Rocklin 2013</v>
          </cell>
          <cell r="E1742">
            <v>1040</v>
          </cell>
          <cell r="F1742">
            <v>0</v>
          </cell>
          <cell r="G1742">
            <v>0</v>
          </cell>
          <cell r="H1742">
            <v>0</v>
          </cell>
          <cell r="J1742">
            <v>729</v>
          </cell>
          <cell r="K1742">
            <v>0</v>
          </cell>
          <cell r="L1742">
            <v>0</v>
          </cell>
          <cell r="M1742">
            <v>0</v>
          </cell>
          <cell r="O1742">
            <v>709</v>
          </cell>
          <cell r="P1742">
            <v>0</v>
          </cell>
          <cell r="R1742">
            <v>1335</v>
          </cell>
          <cell r="S1742">
            <v>0</v>
          </cell>
          <cell r="U1742">
            <v>3813</v>
          </cell>
          <cell r="V1742">
            <v>0</v>
          </cell>
        </row>
        <row r="1743">
          <cell r="D1743" t="str">
            <v>Rocklin 2014</v>
          </cell>
          <cell r="E1743">
            <v>1040</v>
          </cell>
          <cell r="F1743">
            <v>0</v>
          </cell>
          <cell r="G1743">
            <v>0</v>
          </cell>
          <cell r="H1743">
            <v>0</v>
          </cell>
          <cell r="J1743">
            <v>729</v>
          </cell>
          <cell r="K1743">
            <v>0</v>
          </cell>
          <cell r="L1743">
            <v>0</v>
          </cell>
          <cell r="M1743">
            <v>0</v>
          </cell>
          <cell r="O1743">
            <v>709</v>
          </cell>
          <cell r="P1743">
            <v>37</v>
          </cell>
          <cell r="R1743">
            <v>1335</v>
          </cell>
          <cell r="S1743">
            <v>360</v>
          </cell>
          <cell r="U1743">
            <v>3813</v>
          </cell>
          <cell r="V1743">
            <v>397</v>
          </cell>
        </row>
        <row r="1744">
          <cell r="D1744" t="str">
            <v>Rocklin 2015</v>
          </cell>
          <cell r="E1744">
            <v>1040</v>
          </cell>
          <cell r="F1744">
            <v>0</v>
          </cell>
          <cell r="G1744">
            <v>0</v>
          </cell>
          <cell r="H1744">
            <v>0</v>
          </cell>
          <cell r="J1744">
            <v>729</v>
          </cell>
          <cell r="K1744">
            <v>0</v>
          </cell>
          <cell r="L1744">
            <v>0</v>
          </cell>
          <cell r="M1744">
            <v>0</v>
          </cell>
          <cell r="O1744">
            <v>709</v>
          </cell>
          <cell r="P1744">
            <v>385</v>
          </cell>
          <cell r="R1744">
            <v>1335</v>
          </cell>
          <cell r="S1744">
            <v>312</v>
          </cell>
          <cell r="U1744">
            <v>3813</v>
          </cell>
          <cell r="V1744">
            <v>697</v>
          </cell>
        </row>
        <row r="1745">
          <cell r="D1745" t="str">
            <v>Rocklin 2016</v>
          </cell>
          <cell r="E1745">
            <v>1040</v>
          </cell>
          <cell r="F1745">
            <v>0</v>
          </cell>
          <cell r="G1745">
            <v>0</v>
          </cell>
          <cell r="H1745">
            <v>0</v>
          </cell>
          <cell r="J1745">
            <v>729</v>
          </cell>
          <cell r="K1745">
            <v>0</v>
          </cell>
          <cell r="L1745">
            <v>0</v>
          </cell>
          <cell r="M1745">
            <v>0</v>
          </cell>
          <cell r="O1745">
            <v>709</v>
          </cell>
          <cell r="P1745">
            <v>184</v>
          </cell>
          <cell r="R1745">
            <v>1335</v>
          </cell>
          <cell r="S1745">
            <v>352</v>
          </cell>
          <cell r="U1745">
            <v>3813</v>
          </cell>
          <cell r="V1745">
            <v>536</v>
          </cell>
        </row>
        <row r="1746">
          <cell r="D1746" t="str">
            <v>Rocklin 2017</v>
          </cell>
          <cell r="E1746">
            <v>1040</v>
          </cell>
          <cell r="F1746">
            <v>0</v>
          </cell>
          <cell r="G1746">
            <v>0</v>
          </cell>
          <cell r="H1746">
            <v>0</v>
          </cell>
          <cell r="J1746">
            <v>729</v>
          </cell>
          <cell r="K1746">
            <v>0</v>
          </cell>
          <cell r="L1746">
            <v>0</v>
          </cell>
          <cell r="M1746">
            <v>0</v>
          </cell>
          <cell r="O1746">
            <v>709</v>
          </cell>
          <cell r="P1746">
            <v>181</v>
          </cell>
          <cell r="R1746">
            <v>1335</v>
          </cell>
          <cell r="S1746">
            <v>643</v>
          </cell>
          <cell r="U1746">
            <v>3813</v>
          </cell>
          <cell r="V1746">
            <v>824</v>
          </cell>
        </row>
        <row r="1747">
          <cell r="D1747" t="str">
            <v>Rohnert Park 2014</v>
          </cell>
          <cell r="E1747">
            <v>181</v>
          </cell>
          <cell r="F1747">
            <v>0</v>
          </cell>
          <cell r="G1747">
            <v>0</v>
          </cell>
          <cell r="H1747">
            <v>0</v>
          </cell>
          <cell r="J1747">
            <v>107</v>
          </cell>
          <cell r="K1747">
            <v>0</v>
          </cell>
          <cell r="L1747">
            <v>0</v>
          </cell>
          <cell r="M1747">
            <v>0</v>
          </cell>
          <cell r="O1747">
            <v>127</v>
          </cell>
          <cell r="P1747">
            <v>0</v>
          </cell>
          <cell r="R1747">
            <v>484</v>
          </cell>
          <cell r="S1747">
            <v>0</v>
          </cell>
          <cell r="U1747">
            <v>899</v>
          </cell>
          <cell r="V1747">
            <v>0</v>
          </cell>
        </row>
        <row r="1748">
          <cell r="D1748" t="str">
            <v>Rohnert Park 2015</v>
          </cell>
          <cell r="E1748">
            <v>181</v>
          </cell>
          <cell r="F1748">
            <v>0</v>
          </cell>
          <cell r="G1748">
            <v>0</v>
          </cell>
          <cell r="H1748">
            <v>0</v>
          </cell>
          <cell r="J1748">
            <v>107</v>
          </cell>
          <cell r="K1748">
            <v>0</v>
          </cell>
          <cell r="L1748">
            <v>0</v>
          </cell>
          <cell r="M1748">
            <v>0</v>
          </cell>
          <cell r="O1748">
            <v>127</v>
          </cell>
          <cell r="P1748">
            <v>0</v>
          </cell>
          <cell r="R1748">
            <v>484</v>
          </cell>
          <cell r="S1748">
            <v>244</v>
          </cell>
          <cell r="U1748">
            <v>899</v>
          </cell>
          <cell r="V1748">
            <v>244</v>
          </cell>
        </row>
        <row r="1749">
          <cell r="D1749" t="str">
            <v>Rohnert Park 2016</v>
          </cell>
          <cell r="E1749">
            <v>181</v>
          </cell>
          <cell r="F1749">
            <v>0</v>
          </cell>
          <cell r="G1749">
            <v>0</v>
          </cell>
          <cell r="H1749">
            <v>0</v>
          </cell>
          <cell r="J1749">
            <v>107</v>
          </cell>
          <cell r="K1749">
            <v>0</v>
          </cell>
          <cell r="L1749">
            <v>0</v>
          </cell>
          <cell r="M1749">
            <v>0</v>
          </cell>
          <cell r="O1749">
            <v>127</v>
          </cell>
          <cell r="P1749">
            <v>1</v>
          </cell>
          <cell r="R1749">
            <v>484</v>
          </cell>
          <cell r="S1749">
            <v>0</v>
          </cell>
          <cell r="U1749">
            <v>899</v>
          </cell>
          <cell r="V1749">
            <v>1</v>
          </cell>
        </row>
        <row r="1750">
          <cell r="D1750" t="str">
            <v>Rohnert Park 2017</v>
          </cell>
          <cell r="E1750">
            <v>181</v>
          </cell>
          <cell r="F1750">
            <v>0</v>
          </cell>
          <cell r="G1750">
            <v>0</v>
          </cell>
          <cell r="H1750">
            <v>0</v>
          </cell>
          <cell r="J1750">
            <v>107</v>
          </cell>
          <cell r="K1750">
            <v>0</v>
          </cell>
          <cell r="L1750">
            <v>0</v>
          </cell>
          <cell r="M1750">
            <v>0</v>
          </cell>
          <cell r="O1750">
            <v>127</v>
          </cell>
          <cell r="P1750">
            <v>13</v>
          </cell>
          <cell r="R1750">
            <v>484</v>
          </cell>
          <cell r="S1750">
            <v>135</v>
          </cell>
          <cell r="U1750">
            <v>899</v>
          </cell>
          <cell r="V1750">
            <v>148</v>
          </cell>
        </row>
        <row r="1751">
          <cell r="D1751" t="str">
            <v>Rolling Hills 2013</v>
          </cell>
        </row>
        <row r="1752">
          <cell r="D1752" t="str">
            <v>Rolling Hills 2014</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0</v>
          </cell>
          <cell r="T1752">
            <v>0</v>
          </cell>
          <cell r="U1752">
            <v>0</v>
          </cell>
          <cell r="V1752">
            <v>0</v>
          </cell>
        </row>
        <row r="1753">
          <cell r="D1753" t="str">
            <v>Rolling Hills 2015</v>
          </cell>
        </row>
        <row r="1754">
          <cell r="D1754" t="str">
            <v>Rolling Hills 2016</v>
          </cell>
        </row>
        <row r="1755">
          <cell r="D1755" t="str">
            <v>Rolling Hills 2017</v>
          </cell>
        </row>
        <row r="1756">
          <cell r="D1756" t="str">
            <v>Rolling Hills Estates 2013</v>
          </cell>
        </row>
        <row r="1757">
          <cell r="D1757" t="str">
            <v>Rolling Hills Estates 2014</v>
          </cell>
        </row>
        <row r="1758">
          <cell r="D1758" t="str">
            <v>Rolling Hills Estates 2015</v>
          </cell>
        </row>
        <row r="1759">
          <cell r="D1759" t="str">
            <v>Rolling Hills Estates 2016</v>
          </cell>
        </row>
        <row r="1760">
          <cell r="D1760" t="str">
            <v>Rolling Hills Estates 2017</v>
          </cell>
          <cell r="E1760">
            <v>1</v>
          </cell>
          <cell r="F1760">
            <v>0</v>
          </cell>
          <cell r="G1760">
            <v>0</v>
          </cell>
          <cell r="H1760">
            <v>0</v>
          </cell>
          <cell r="J1760">
            <v>1</v>
          </cell>
          <cell r="K1760">
            <v>0</v>
          </cell>
          <cell r="L1760">
            <v>0</v>
          </cell>
          <cell r="M1760">
            <v>0</v>
          </cell>
          <cell r="O1760">
            <v>1</v>
          </cell>
          <cell r="P1760">
            <v>1</v>
          </cell>
          <cell r="R1760">
            <v>2</v>
          </cell>
          <cell r="S1760">
            <v>4</v>
          </cell>
          <cell r="U1760">
            <v>5</v>
          </cell>
          <cell r="V1760">
            <v>5</v>
          </cell>
        </row>
        <row r="1761">
          <cell r="D1761" t="str">
            <v>Rosemead 2013</v>
          </cell>
        </row>
        <row r="1762">
          <cell r="D1762" t="str">
            <v>Rosemead 2014</v>
          </cell>
          <cell r="E1762">
            <v>153</v>
          </cell>
          <cell r="F1762">
            <v>0</v>
          </cell>
          <cell r="G1762">
            <v>0</v>
          </cell>
          <cell r="H1762">
            <v>0</v>
          </cell>
          <cell r="J1762">
            <v>88</v>
          </cell>
          <cell r="K1762">
            <v>0</v>
          </cell>
          <cell r="L1762">
            <v>0</v>
          </cell>
          <cell r="M1762">
            <v>0</v>
          </cell>
          <cell r="O1762">
            <v>99</v>
          </cell>
          <cell r="P1762">
            <v>0</v>
          </cell>
          <cell r="R1762">
            <v>262</v>
          </cell>
          <cell r="S1762">
            <v>0</v>
          </cell>
          <cell r="U1762">
            <v>602</v>
          </cell>
          <cell r="V1762">
            <v>0</v>
          </cell>
        </row>
        <row r="1763">
          <cell r="D1763" t="str">
            <v>Rosemead 2015</v>
          </cell>
          <cell r="E1763">
            <v>153</v>
          </cell>
          <cell r="F1763">
            <v>0</v>
          </cell>
          <cell r="G1763">
            <v>0</v>
          </cell>
          <cell r="H1763">
            <v>0</v>
          </cell>
          <cell r="J1763">
            <v>88</v>
          </cell>
          <cell r="K1763">
            <v>0</v>
          </cell>
          <cell r="L1763">
            <v>0</v>
          </cell>
          <cell r="M1763">
            <v>0</v>
          </cell>
          <cell r="O1763">
            <v>99</v>
          </cell>
          <cell r="P1763">
            <v>0</v>
          </cell>
          <cell r="R1763">
            <v>262</v>
          </cell>
          <cell r="S1763">
            <v>0</v>
          </cell>
          <cell r="U1763">
            <v>602</v>
          </cell>
          <cell r="V1763">
            <v>0</v>
          </cell>
        </row>
        <row r="1764">
          <cell r="D1764" t="str">
            <v>Rosemead 2016</v>
          </cell>
          <cell r="E1764">
            <v>153</v>
          </cell>
          <cell r="F1764">
            <v>0</v>
          </cell>
          <cell r="G1764">
            <v>0</v>
          </cell>
          <cell r="H1764">
            <v>0</v>
          </cell>
          <cell r="J1764">
            <v>88</v>
          </cell>
          <cell r="K1764">
            <v>0</v>
          </cell>
          <cell r="L1764">
            <v>0</v>
          </cell>
          <cell r="M1764">
            <v>0</v>
          </cell>
          <cell r="O1764">
            <v>99</v>
          </cell>
          <cell r="P1764">
            <v>0</v>
          </cell>
          <cell r="R1764">
            <v>262</v>
          </cell>
          <cell r="S1764">
            <v>0</v>
          </cell>
          <cell r="U1764">
            <v>602</v>
          </cell>
          <cell r="V1764">
            <v>0</v>
          </cell>
        </row>
        <row r="1765">
          <cell r="D1765" t="str">
            <v>Rosemead 2017</v>
          </cell>
          <cell r="E1765">
            <v>153</v>
          </cell>
          <cell r="F1765">
            <v>0</v>
          </cell>
          <cell r="G1765">
            <v>0</v>
          </cell>
          <cell r="H1765">
            <v>0</v>
          </cell>
          <cell r="J1765">
            <v>88</v>
          </cell>
          <cell r="K1765">
            <v>0</v>
          </cell>
          <cell r="L1765">
            <v>0</v>
          </cell>
          <cell r="M1765">
            <v>0</v>
          </cell>
          <cell r="O1765">
            <v>99</v>
          </cell>
          <cell r="P1765">
            <v>0</v>
          </cell>
          <cell r="R1765">
            <v>262</v>
          </cell>
          <cell r="S1765">
            <v>0</v>
          </cell>
          <cell r="U1765">
            <v>602</v>
          </cell>
          <cell r="V1765">
            <v>0</v>
          </cell>
        </row>
        <row r="1766">
          <cell r="D1766" t="str">
            <v>Roseville 2013</v>
          </cell>
          <cell r="E1766">
            <v>2268</v>
          </cell>
          <cell r="F1766">
            <v>0</v>
          </cell>
          <cell r="G1766">
            <v>0</v>
          </cell>
          <cell r="H1766">
            <v>0</v>
          </cell>
          <cell r="J1766">
            <v>1590</v>
          </cell>
          <cell r="K1766">
            <v>0</v>
          </cell>
          <cell r="L1766">
            <v>0</v>
          </cell>
          <cell r="M1766">
            <v>0</v>
          </cell>
          <cell r="O1766">
            <v>1577</v>
          </cell>
          <cell r="P1766">
            <v>142</v>
          </cell>
          <cell r="R1766">
            <v>3043</v>
          </cell>
          <cell r="S1766">
            <v>384</v>
          </cell>
          <cell r="U1766">
            <v>8478</v>
          </cell>
          <cell r="V1766">
            <v>526</v>
          </cell>
        </row>
        <row r="1767">
          <cell r="D1767" t="str">
            <v>Roseville 2014</v>
          </cell>
          <cell r="E1767">
            <v>2268</v>
          </cell>
          <cell r="F1767">
            <v>9</v>
          </cell>
          <cell r="G1767">
            <v>9</v>
          </cell>
          <cell r="H1767">
            <v>0</v>
          </cell>
          <cell r="J1767">
            <v>1590</v>
          </cell>
          <cell r="K1767">
            <v>14</v>
          </cell>
          <cell r="L1767">
            <v>14</v>
          </cell>
          <cell r="M1767">
            <v>0</v>
          </cell>
          <cell r="O1767">
            <v>1577</v>
          </cell>
          <cell r="P1767">
            <v>438</v>
          </cell>
          <cell r="R1767">
            <v>3043</v>
          </cell>
          <cell r="S1767">
            <v>333</v>
          </cell>
          <cell r="U1767">
            <v>8478</v>
          </cell>
          <cell r="V1767">
            <v>794</v>
          </cell>
        </row>
        <row r="1768">
          <cell r="D1768" t="str">
            <v>Roseville 2015</v>
          </cell>
          <cell r="E1768">
            <v>2268</v>
          </cell>
          <cell r="F1768">
            <v>0</v>
          </cell>
          <cell r="G1768">
            <v>0</v>
          </cell>
          <cell r="H1768">
            <v>0</v>
          </cell>
          <cell r="J1768">
            <v>1590</v>
          </cell>
          <cell r="K1768">
            <v>0</v>
          </cell>
          <cell r="L1768">
            <v>0</v>
          </cell>
          <cell r="M1768">
            <v>0</v>
          </cell>
          <cell r="O1768">
            <v>1577</v>
          </cell>
          <cell r="P1768">
            <v>378</v>
          </cell>
          <cell r="R1768">
            <v>3043</v>
          </cell>
          <cell r="S1768">
            <v>544</v>
          </cell>
          <cell r="U1768">
            <v>8478</v>
          </cell>
          <cell r="V1768">
            <v>922</v>
          </cell>
        </row>
        <row r="1769">
          <cell r="D1769" t="str">
            <v>Roseville 2016</v>
          </cell>
          <cell r="E1769">
            <v>2268</v>
          </cell>
          <cell r="F1769">
            <v>42</v>
          </cell>
          <cell r="G1769">
            <v>42</v>
          </cell>
          <cell r="H1769">
            <v>0</v>
          </cell>
          <cell r="J1769">
            <v>1590</v>
          </cell>
          <cell r="K1769">
            <v>15</v>
          </cell>
          <cell r="L1769">
            <v>15</v>
          </cell>
          <cell r="M1769">
            <v>0</v>
          </cell>
          <cell r="O1769">
            <v>1577</v>
          </cell>
          <cell r="P1769">
            <v>216</v>
          </cell>
          <cell r="R1769">
            <v>3043</v>
          </cell>
          <cell r="S1769">
            <v>584</v>
          </cell>
          <cell r="U1769">
            <v>8478</v>
          </cell>
          <cell r="V1769">
            <v>857</v>
          </cell>
        </row>
        <row r="1770">
          <cell r="D1770" t="str">
            <v>Roseville 2017</v>
          </cell>
          <cell r="E1770">
            <v>2268</v>
          </cell>
          <cell r="F1770">
            <v>43</v>
          </cell>
          <cell r="G1770">
            <v>43</v>
          </cell>
          <cell r="H1770">
            <v>0</v>
          </cell>
          <cell r="J1770">
            <v>1590</v>
          </cell>
          <cell r="K1770">
            <v>0</v>
          </cell>
          <cell r="L1770">
            <v>0</v>
          </cell>
          <cell r="M1770">
            <v>0</v>
          </cell>
          <cell r="O1770">
            <v>1577</v>
          </cell>
          <cell r="P1770">
            <v>1000</v>
          </cell>
          <cell r="R1770">
            <v>3043</v>
          </cell>
          <cell r="S1770">
            <v>644</v>
          </cell>
          <cell r="U1770">
            <v>8478</v>
          </cell>
          <cell r="V1770">
            <v>1687</v>
          </cell>
        </row>
        <row r="1771">
          <cell r="D1771" t="str">
            <v>Ross 2014</v>
          </cell>
        </row>
        <row r="1772">
          <cell r="D1772" t="str">
            <v>Ross 2015</v>
          </cell>
          <cell r="E1772">
            <v>6</v>
          </cell>
          <cell r="F1772">
            <v>1</v>
          </cell>
          <cell r="G1772">
            <v>1</v>
          </cell>
          <cell r="H1772">
            <v>0</v>
          </cell>
          <cell r="J1772">
            <v>4</v>
          </cell>
          <cell r="K1772">
            <v>0</v>
          </cell>
          <cell r="L1772">
            <v>0</v>
          </cell>
          <cell r="M1772">
            <v>0</v>
          </cell>
          <cell r="O1772">
            <v>4</v>
          </cell>
          <cell r="P1772">
            <v>1</v>
          </cell>
          <cell r="R1772">
            <v>4</v>
          </cell>
          <cell r="S1772">
            <v>0</v>
          </cell>
          <cell r="U1772">
            <v>18</v>
          </cell>
          <cell r="V1772">
            <v>2</v>
          </cell>
        </row>
        <row r="1773">
          <cell r="D1773" t="str">
            <v>Ross 2016</v>
          </cell>
          <cell r="E1773">
            <v>6</v>
          </cell>
          <cell r="F1773">
            <v>1</v>
          </cell>
          <cell r="G1773">
            <v>1</v>
          </cell>
          <cell r="H1773">
            <v>0</v>
          </cell>
          <cell r="J1773">
            <v>4</v>
          </cell>
          <cell r="K1773">
            <v>0</v>
          </cell>
          <cell r="L1773">
            <v>0</v>
          </cell>
          <cell r="M1773">
            <v>0</v>
          </cell>
          <cell r="O1773">
            <v>4</v>
          </cell>
          <cell r="P1773">
            <v>0</v>
          </cell>
          <cell r="R1773">
            <v>4</v>
          </cell>
          <cell r="S1773">
            <v>1</v>
          </cell>
          <cell r="U1773">
            <v>18</v>
          </cell>
          <cell r="V1773">
            <v>2</v>
          </cell>
        </row>
        <row r="1774">
          <cell r="D1774" t="str">
            <v>Ross 2017</v>
          </cell>
          <cell r="E1774">
            <v>6</v>
          </cell>
          <cell r="F1774">
            <v>0</v>
          </cell>
          <cell r="G1774">
            <v>0</v>
          </cell>
          <cell r="H1774">
            <v>0</v>
          </cell>
          <cell r="J1774">
            <v>4</v>
          </cell>
          <cell r="K1774">
            <v>0</v>
          </cell>
          <cell r="L1774">
            <v>0</v>
          </cell>
          <cell r="M1774">
            <v>0</v>
          </cell>
          <cell r="O1774">
            <v>4</v>
          </cell>
          <cell r="P1774">
            <v>1</v>
          </cell>
          <cell r="R1774">
            <v>4</v>
          </cell>
          <cell r="S1774">
            <v>0</v>
          </cell>
          <cell r="U1774">
            <v>18</v>
          </cell>
          <cell r="V1774">
            <v>1</v>
          </cell>
        </row>
        <row r="1775">
          <cell r="D1775" t="str">
            <v>Sacramento 2013</v>
          </cell>
          <cell r="E1775">
            <v>4944</v>
          </cell>
          <cell r="F1775">
            <v>95</v>
          </cell>
          <cell r="G1775">
            <v>62</v>
          </cell>
          <cell r="H1775">
            <v>33</v>
          </cell>
          <cell r="J1775">
            <v>3467</v>
          </cell>
          <cell r="K1775">
            <v>137</v>
          </cell>
          <cell r="L1775">
            <v>24</v>
          </cell>
          <cell r="M1775">
            <v>113</v>
          </cell>
          <cell r="O1775">
            <v>4482</v>
          </cell>
          <cell r="P1775">
            <v>34</v>
          </cell>
          <cell r="R1775">
            <v>11208</v>
          </cell>
          <cell r="S1775">
            <v>153</v>
          </cell>
          <cell r="U1775">
            <v>24101</v>
          </cell>
          <cell r="V1775">
            <v>419</v>
          </cell>
        </row>
        <row r="1776">
          <cell r="D1776" t="str">
            <v>Sacramento 2014</v>
          </cell>
          <cell r="E1776">
            <v>4944</v>
          </cell>
          <cell r="F1776">
            <v>102</v>
          </cell>
          <cell r="G1776">
            <v>78</v>
          </cell>
          <cell r="H1776">
            <v>24</v>
          </cell>
          <cell r="J1776">
            <v>3467</v>
          </cell>
          <cell r="K1776">
            <v>123</v>
          </cell>
          <cell r="L1776">
            <v>95</v>
          </cell>
          <cell r="M1776">
            <v>28</v>
          </cell>
          <cell r="O1776">
            <v>4482</v>
          </cell>
          <cell r="P1776">
            <v>21</v>
          </cell>
          <cell r="R1776">
            <v>11208</v>
          </cell>
          <cell r="S1776">
            <v>95</v>
          </cell>
          <cell r="U1776">
            <v>24101</v>
          </cell>
          <cell r="V1776">
            <v>341</v>
          </cell>
        </row>
        <row r="1777">
          <cell r="D1777" t="str">
            <v>Sacramento 2015</v>
          </cell>
          <cell r="E1777">
            <v>4944</v>
          </cell>
          <cell r="F1777">
            <v>0</v>
          </cell>
          <cell r="G1777">
            <v>0</v>
          </cell>
          <cell r="H1777">
            <v>0</v>
          </cell>
          <cell r="J1777">
            <v>3467</v>
          </cell>
          <cell r="K1777">
            <v>68</v>
          </cell>
          <cell r="L1777">
            <v>0</v>
          </cell>
          <cell r="M1777">
            <v>68</v>
          </cell>
          <cell r="O1777">
            <v>4482</v>
          </cell>
          <cell r="P1777">
            <v>851</v>
          </cell>
          <cell r="R1777">
            <v>11208</v>
          </cell>
          <cell r="S1777">
            <v>104</v>
          </cell>
          <cell r="U1777">
            <v>24101</v>
          </cell>
          <cell r="V1777">
            <v>1023</v>
          </cell>
        </row>
        <row r="1778">
          <cell r="D1778" t="str">
            <v>Sacramento 2016</v>
          </cell>
          <cell r="E1778">
            <v>4944</v>
          </cell>
          <cell r="F1778">
            <v>0</v>
          </cell>
          <cell r="G1778">
            <v>0</v>
          </cell>
          <cell r="H1778">
            <v>0</v>
          </cell>
          <cell r="J1778">
            <v>3467</v>
          </cell>
          <cell r="K1778">
            <v>27</v>
          </cell>
          <cell r="L1778">
            <v>27</v>
          </cell>
          <cell r="M1778">
            <v>0</v>
          </cell>
          <cell r="O1778">
            <v>4482</v>
          </cell>
          <cell r="P1778">
            <v>820</v>
          </cell>
          <cell r="R1778">
            <v>11208</v>
          </cell>
          <cell r="S1778">
            <v>730</v>
          </cell>
          <cell r="U1778">
            <v>24101</v>
          </cell>
          <cell r="V1778">
            <v>1577</v>
          </cell>
        </row>
        <row r="1779">
          <cell r="D1779" t="str">
            <v>Sacramento 2017</v>
          </cell>
          <cell r="E1779">
            <v>4944</v>
          </cell>
          <cell r="F1779">
            <v>0</v>
          </cell>
          <cell r="G1779">
            <v>0</v>
          </cell>
          <cell r="H1779">
            <v>0</v>
          </cell>
          <cell r="J1779">
            <v>3467</v>
          </cell>
          <cell r="K1779">
            <v>3</v>
          </cell>
          <cell r="L1779">
            <v>0</v>
          </cell>
          <cell r="M1779">
            <v>3</v>
          </cell>
          <cell r="O1779">
            <v>4482</v>
          </cell>
          <cell r="P1779">
            <v>1757</v>
          </cell>
          <cell r="R1779">
            <v>11208</v>
          </cell>
          <cell r="S1779">
            <v>1121</v>
          </cell>
          <cell r="U1779">
            <v>24101</v>
          </cell>
          <cell r="V1779">
            <v>2881</v>
          </cell>
        </row>
        <row r="1780">
          <cell r="D1780" t="str">
            <v>Sacramento County - Unincorporated 2013</v>
          </cell>
          <cell r="E1780">
            <v>3149</v>
          </cell>
          <cell r="F1780">
            <v>0</v>
          </cell>
          <cell r="G1780">
            <v>0</v>
          </cell>
          <cell r="H1780">
            <v>0</v>
          </cell>
          <cell r="J1780">
            <v>2208</v>
          </cell>
          <cell r="K1780">
            <v>0</v>
          </cell>
          <cell r="L1780">
            <v>0</v>
          </cell>
          <cell r="M1780">
            <v>0</v>
          </cell>
          <cell r="O1780">
            <v>2574</v>
          </cell>
          <cell r="P1780">
            <v>137</v>
          </cell>
          <cell r="R1780">
            <v>5913</v>
          </cell>
          <cell r="S1780">
            <v>268</v>
          </cell>
          <cell r="U1780">
            <v>13844</v>
          </cell>
          <cell r="V1780">
            <v>405</v>
          </cell>
        </row>
        <row r="1781">
          <cell r="D1781" t="str">
            <v>Sacramento County - Unincorporated 2014</v>
          </cell>
          <cell r="E1781">
            <v>3149</v>
          </cell>
          <cell r="F1781">
            <v>0</v>
          </cell>
          <cell r="G1781">
            <v>0</v>
          </cell>
          <cell r="H1781">
            <v>0</v>
          </cell>
          <cell r="J1781">
            <v>2208</v>
          </cell>
          <cell r="K1781">
            <v>0</v>
          </cell>
          <cell r="L1781">
            <v>0</v>
          </cell>
          <cell r="M1781">
            <v>0</v>
          </cell>
          <cell r="O1781">
            <v>2574</v>
          </cell>
          <cell r="P1781">
            <v>97</v>
          </cell>
          <cell r="R1781">
            <v>5913</v>
          </cell>
          <cell r="S1781">
            <v>228</v>
          </cell>
          <cell r="U1781">
            <v>13844</v>
          </cell>
          <cell r="V1781">
            <v>325</v>
          </cell>
        </row>
        <row r="1782">
          <cell r="D1782" t="str">
            <v>Sacramento County - Unincorporated 2015</v>
          </cell>
          <cell r="E1782">
            <v>3149</v>
          </cell>
          <cell r="F1782">
            <v>30</v>
          </cell>
          <cell r="G1782">
            <v>30</v>
          </cell>
          <cell r="H1782">
            <v>0</v>
          </cell>
          <cell r="J1782">
            <v>2208</v>
          </cell>
          <cell r="K1782">
            <v>117</v>
          </cell>
          <cell r="L1782">
            <v>117</v>
          </cell>
          <cell r="M1782">
            <v>0</v>
          </cell>
          <cell r="O1782">
            <v>2574</v>
          </cell>
          <cell r="P1782">
            <v>135</v>
          </cell>
          <cell r="R1782">
            <v>5913</v>
          </cell>
          <cell r="S1782">
            <v>264</v>
          </cell>
          <cell r="U1782">
            <v>13844</v>
          </cell>
          <cell r="V1782">
            <v>546</v>
          </cell>
        </row>
        <row r="1783">
          <cell r="D1783" t="str">
            <v>Sacramento County - Unincorporated 2016</v>
          </cell>
          <cell r="E1783">
            <v>3149</v>
          </cell>
          <cell r="F1783">
            <v>46</v>
          </cell>
          <cell r="G1783">
            <v>46</v>
          </cell>
          <cell r="H1783">
            <v>0</v>
          </cell>
          <cell r="J1783">
            <v>2208</v>
          </cell>
          <cell r="K1783">
            <v>0</v>
          </cell>
          <cell r="L1783">
            <v>0</v>
          </cell>
          <cell r="M1783">
            <v>0</v>
          </cell>
          <cell r="O1783">
            <v>2574</v>
          </cell>
          <cell r="P1783">
            <v>274</v>
          </cell>
          <cell r="R1783">
            <v>5913</v>
          </cell>
          <cell r="S1783">
            <v>353</v>
          </cell>
          <cell r="U1783">
            <v>13844</v>
          </cell>
          <cell r="V1783">
            <v>673</v>
          </cell>
        </row>
        <row r="1784">
          <cell r="D1784" t="str">
            <v>Sacramento County - Unincorporated 2017</v>
          </cell>
          <cell r="E1784">
            <v>3149</v>
          </cell>
          <cell r="F1784">
            <v>0</v>
          </cell>
          <cell r="G1784">
            <v>0</v>
          </cell>
          <cell r="H1784">
            <v>0</v>
          </cell>
          <cell r="J1784">
            <v>2208</v>
          </cell>
          <cell r="K1784">
            <v>0</v>
          </cell>
          <cell r="L1784">
            <v>0</v>
          </cell>
          <cell r="M1784">
            <v>0</v>
          </cell>
          <cell r="O1784">
            <v>2574</v>
          </cell>
          <cell r="P1784">
            <v>247</v>
          </cell>
          <cell r="R1784">
            <v>5913</v>
          </cell>
          <cell r="S1784">
            <v>414</v>
          </cell>
          <cell r="U1784">
            <v>13844</v>
          </cell>
          <cell r="V1784">
            <v>661</v>
          </cell>
        </row>
        <row r="1785">
          <cell r="D1785" t="str">
            <v>Salinas 2014</v>
          </cell>
        </row>
        <row r="1786">
          <cell r="D1786" t="str">
            <v>Salinas 2015</v>
          </cell>
          <cell r="E1786">
            <v>517</v>
          </cell>
          <cell r="F1786">
            <v>0</v>
          </cell>
          <cell r="G1786">
            <v>0</v>
          </cell>
          <cell r="H1786">
            <v>0</v>
          </cell>
          <cell r="J1786">
            <v>330</v>
          </cell>
          <cell r="K1786">
            <v>0</v>
          </cell>
          <cell r="L1786">
            <v>0</v>
          </cell>
          <cell r="M1786">
            <v>0</v>
          </cell>
          <cell r="O1786">
            <v>400</v>
          </cell>
          <cell r="P1786">
            <v>0</v>
          </cell>
          <cell r="R1786">
            <v>846</v>
          </cell>
          <cell r="S1786">
            <v>53</v>
          </cell>
          <cell r="U1786">
            <v>2093</v>
          </cell>
          <cell r="V1786">
            <v>53</v>
          </cell>
        </row>
        <row r="1787">
          <cell r="D1787" t="str">
            <v>Salinas 2016</v>
          </cell>
          <cell r="E1787">
            <v>517</v>
          </cell>
          <cell r="F1787">
            <v>24</v>
          </cell>
          <cell r="G1787">
            <v>24</v>
          </cell>
          <cell r="H1787">
            <v>0</v>
          </cell>
          <cell r="J1787">
            <v>330</v>
          </cell>
          <cell r="K1787">
            <v>16</v>
          </cell>
          <cell r="L1787">
            <v>16</v>
          </cell>
          <cell r="M1787">
            <v>0</v>
          </cell>
          <cell r="O1787">
            <v>400</v>
          </cell>
          <cell r="P1787">
            <v>1</v>
          </cell>
          <cell r="R1787">
            <v>846</v>
          </cell>
          <cell r="S1787">
            <v>52</v>
          </cell>
          <cell r="U1787">
            <v>2093</v>
          </cell>
          <cell r="V1787">
            <v>93</v>
          </cell>
        </row>
        <row r="1788">
          <cell r="D1788" t="str">
            <v>Salinas 2017</v>
          </cell>
          <cell r="E1788">
            <v>517</v>
          </cell>
          <cell r="F1788">
            <v>50</v>
          </cell>
          <cell r="G1788">
            <v>50</v>
          </cell>
          <cell r="H1788">
            <v>0</v>
          </cell>
          <cell r="J1788">
            <v>330</v>
          </cell>
          <cell r="K1788">
            <v>0</v>
          </cell>
          <cell r="L1788">
            <v>0</v>
          </cell>
          <cell r="M1788">
            <v>0</v>
          </cell>
          <cell r="O1788">
            <v>400</v>
          </cell>
          <cell r="P1788">
            <v>3</v>
          </cell>
          <cell r="R1788">
            <v>846</v>
          </cell>
          <cell r="S1788">
            <v>25</v>
          </cell>
          <cell r="U1788">
            <v>2093</v>
          </cell>
          <cell r="V1788">
            <v>78</v>
          </cell>
        </row>
        <row r="1789">
          <cell r="D1789" t="str">
            <v>San Anselmo 2014</v>
          </cell>
          <cell r="E1789">
            <v>33</v>
          </cell>
          <cell r="F1789">
            <v>9</v>
          </cell>
          <cell r="G1789">
            <v>9</v>
          </cell>
          <cell r="H1789">
            <v>0</v>
          </cell>
          <cell r="J1789">
            <v>17</v>
          </cell>
          <cell r="K1789">
            <v>16</v>
          </cell>
          <cell r="L1789">
            <v>16</v>
          </cell>
          <cell r="M1789">
            <v>0</v>
          </cell>
          <cell r="O1789">
            <v>19</v>
          </cell>
          <cell r="P1789">
            <v>2</v>
          </cell>
          <cell r="R1789">
            <v>37</v>
          </cell>
          <cell r="S1789">
            <v>1</v>
          </cell>
          <cell r="U1789">
            <v>106</v>
          </cell>
          <cell r="V1789">
            <v>28</v>
          </cell>
        </row>
        <row r="1790">
          <cell r="D1790" t="str">
            <v>San Anselmo 2015</v>
          </cell>
          <cell r="E1790">
            <v>33</v>
          </cell>
          <cell r="F1790">
            <v>2</v>
          </cell>
          <cell r="G1790">
            <v>0</v>
          </cell>
          <cell r="H1790">
            <v>2</v>
          </cell>
          <cell r="J1790">
            <v>17</v>
          </cell>
          <cell r="K1790">
            <v>0</v>
          </cell>
          <cell r="L1790">
            <v>0</v>
          </cell>
          <cell r="M1790">
            <v>0</v>
          </cell>
          <cell r="O1790">
            <v>19</v>
          </cell>
          <cell r="P1790">
            <v>2</v>
          </cell>
          <cell r="R1790">
            <v>37</v>
          </cell>
          <cell r="S1790">
            <v>1</v>
          </cell>
          <cell r="U1790">
            <v>106</v>
          </cell>
          <cell r="V1790">
            <v>5</v>
          </cell>
        </row>
        <row r="1791">
          <cell r="D1791" t="str">
            <v>San Anselmo 2016</v>
          </cell>
          <cell r="E1791">
            <v>33</v>
          </cell>
          <cell r="F1791">
            <v>1</v>
          </cell>
          <cell r="G1791">
            <v>1</v>
          </cell>
          <cell r="H1791">
            <v>0</v>
          </cell>
          <cell r="J1791">
            <v>17</v>
          </cell>
          <cell r="K1791">
            <v>0</v>
          </cell>
          <cell r="L1791">
            <v>0</v>
          </cell>
          <cell r="M1791">
            <v>0</v>
          </cell>
          <cell r="O1791">
            <v>19</v>
          </cell>
          <cell r="P1791">
            <v>1</v>
          </cell>
          <cell r="R1791">
            <v>37</v>
          </cell>
          <cell r="S1791">
            <v>4</v>
          </cell>
          <cell r="U1791">
            <v>106</v>
          </cell>
          <cell r="V1791">
            <v>6</v>
          </cell>
        </row>
        <row r="1792">
          <cell r="D1792" t="str">
            <v>San Anselmo 2017</v>
          </cell>
          <cell r="E1792">
            <v>33</v>
          </cell>
          <cell r="F1792">
            <v>1</v>
          </cell>
          <cell r="G1792">
            <v>0</v>
          </cell>
          <cell r="H1792">
            <v>1</v>
          </cell>
          <cell r="J1792">
            <v>17</v>
          </cell>
          <cell r="K1792">
            <v>2</v>
          </cell>
          <cell r="L1792">
            <v>2</v>
          </cell>
          <cell r="M1792">
            <v>0</v>
          </cell>
          <cell r="O1792">
            <v>19</v>
          </cell>
          <cell r="P1792">
            <v>4</v>
          </cell>
          <cell r="R1792">
            <v>37</v>
          </cell>
          <cell r="S1792">
            <v>5</v>
          </cell>
          <cell r="U1792">
            <v>106</v>
          </cell>
          <cell r="V1792">
            <v>12</v>
          </cell>
        </row>
        <row r="1793">
          <cell r="D1793" t="str">
            <v>San Benito County - Unincorporated 2014</v>
          </cell>
        </row>
        <row r="1794">
          <cell r="D1794" t="str">
            <v>San Benito County - Unincorporated 2015</v>
          </cell>
          <cell r="E1794">
            <v>10</v>
          </cell>
          <cell r="F1794">
            <v>0</v>
          </cell>
          <cell r="G1794">
            <v>0</v>
          </cell>
          <cell r="H1794">
            <v>0</v>
          </cell>
          <cell r="J1794">
            <v>6</v>
          </cell>
          <cell r="K1794">
            <v>0</v>
          </cell>
          <cell r="L1794">
            <v>0</v>
          </cell>
          <cell r="M1794">
            <v>0</v>
          </cell>
          <cell r="O1794">
            <v>8</v>
          </cell>
          <cell r="P1794">
            <v>2</v>
          </cell>
          <cell r="R1794">
            <v>17</v>
          </cell>
          <cell r="S1794">
            <v>17</v>
          </cell>
          <cell r="U1794">
            <v>41</v>
          </cell>
          <cell r="V1794">
            <v>19</v>
          </cell>
        </row>
        <row r="1795">
          <cell r="D1795" t="str">
            <v>San Benito County - Unincorporated 2016</v>
          </cell>
        </row>
        <row r="1796">
          <cell r="D1796" t="str">
            <v>San Benito County - Unincorporated 2017</v>
          </cell>
        </row>
        <row r="1797">
          <cell r="D1797" t="str">
            <v>San Bernardino 2013</v>
          </cell>
        </row>
        <row r="1798">
          <cell r="D1798" t="str">
            <v>San Bernardino 2014</v>
          </cell>
          <cell r="E1798">
            <v>980</v>
          </cell>
          <cell r="F1798">
            <v>57</v>
          </cell>
          <cell r="G1798">
            <v>57</v>
          </cell>
          <cell r="H1798">
            <v>0</v>
          </cell>
          <cell r="J1798">
            <v>696</v>
          </cell>
          <cell r="K1798">
            <v>18</v>
          </cell>
          <cell r="L1798">
            <v>18</v>
          </cell>
          <cell r="M1798">
            <v>0</v>
          </cell>
          <cell r="O1798">
            <v>808</v>
          </cell>
          <cell r="P1798">
            <v>0</v>
          </cell>
          <cell r="R1798">
            <v>1900</v>
          </cell>
          <cell r="S1798">
            <v>90</v>
          </cell>
          <cell r="U1798">
            <v>4384</v>
          </cell>
          <cell r="V1798">
            <v>165</v>
          </cell>
        </row>
        <row r="1799">
          <cell r="D1799" t="str">
            <v>San Bernardino 2015</v>
          </cell>
        </row>
        <row r="1800">
          <cell r="D1800" t="str">
            <v>San Bernardino 2016</v>
          </cell>
        </row>
        <row r="1801">
          <cell r="D1801" t="str">
            <v>San Bernardino 2017</v>
          </cell>
          <cell r="E1801">
            <v>980</v>
          </cell>
          <cell r="F1801">
            <v>0</v>
          </cell>
          <cell r="G1801">
            <v>0</v>
          </cell>
          <cell r="H1801">
            <v>0</v>
          </cell>
          <cell r="J1801">
            <v>696</v>
          </cell>
          <cell r="K1801">
            <v>0</v>
          </cell>
          <cell r="L1801">
            <v>0</v>
          </cell>
          <cell r="M1801">
            <v>0</v>
          </cell>
          <cell r="O1801">
            <v>808</v>
          </cell>
          <cell r="P1801">
            <v>12</v>
          </cell>
          <cell r="R1801">
            <v>1900</v>
          </cell>
          <cell r="S1801">
            <v>0</v>
          </cell>
          <cell r="U1801">
            <v>4384</v>
          </cell>
          <cell r="V1801">
            <v>12</v>
          </cell>
        </row>
        <row r="1802">
          <cell r="D1802" t="str">
            <v>San Bernardino County - Unincorporated 2013</v>
          </cell>
        </row>
        <row r="1803">
          <cell r="D1803" t="str">
            <v>San Bernardino County - Unincorporated 2014</v>
          </cell>
          <cell r="E1803">
            <v>9</v>
          </cell>
          <cell r="F1803">
            <v>16</v>
          </cell>
          <cell r="G1803">
            <v>0</v>
          </cell>
          <cell r="H1803">
            <v>16</v>
          </cell>
          <cell r="J1803">
            <v>6</v>
          </cell>
          <cell r="K1803">
            <v>31</v>
          </cell>
          <cell r="L1803">
            <v>0</v>
          </cell>
          <cell r="M1803">
            <v>31</v>
          </cell>
          <cell r="O1803">
            <v>7</v>
          </cell>
          <cell r="P1803">
            <v>185</v>
          </cell>
          <cell r="R1803">
            <v>17</v>
          </cell>
          <cell r="S1803">
            <v>160</v>
          </cell>
          <cell r="U1803">
            <v>39</v>
          </cell>
          <cell r="V1803">
            <v>392</v>
          </cell>
        </row>
        <row r="1804">
          <cell r="D1804" t="str">
            <v>San Bernardino County - Unincorporated 2015</v>
          </cell>
          <cell r="E1804">
            <v>9</v>
          </cell>
          <cell r="F1804">
            <v>16</v>
          </cell>
          <cell r="G1804">
            <v>0</v>
          </cell>
          <cell r="H1804">
            <v>16</v>
          </cell>
          <cell r="J1804">
            <v>6</v>
          </cell>
          <cell r="K1804">
            <v>236</v>
          </cell>
          <cell r="L1804">
            <v>0</v>
          </cell>
          <cell r="M1804">
            <v>236</v>
          </cell>
          <cell r="O1804">
            <v>7</v>
          </cell>
          <cell r="P1804">
            <v>86</v>
          </cell>
          <cell r="R1804">
            <v>17</v>
          </cell>
          <cell r="S1804">
            <v>126</v>
          </cell>
          <cell r="U1804">
            <v>39</v>
          </cell>
          <cell r="V1804">
            <v>464</v>
          </cell>
        </row>
        <row r="1805">
          <cell r="D1805" t="str">
            <v>San Bernardino County - Unincorporated 2016</v>
          </cell>
          <cell r="E1805">
            <v>9</v>
          </cell>
          <cell r="F1805">
            <v>33</v>
          </cell>
          <cell r="G1805">
            <v>0</v>
          </cell>
          <cell r="H1805">
            <v>33</v>
          </cell>
          <cell r="J1805">
            <v>6</v>
          </cell>
          <cell r="K1805">
            <v>142</v>
          </cell>
          <cell r="L1805">
            <v>0</v>
          </cell>
          <cell r="M1805">
            <v>142</v>
          </cell>
          <cell r="O1805">
            <v>7</v>
          </cell>
          <cell r="P1805">
            <v>123</v>
          </cell>
          <cell r="R1805">
            <v>17</v>
          </cell>
          <cell r="S1805">
            <v>200</v>
          </cell>
          <cell r="U1805">
            <v>39</v>
          </cell>
          <cell r="V1805">
            <v>498</v>
          </cell>
        </row>
        <row r="1806">
          <cell r="D1806" t="str">
            <v>San Bernardino County - Unincorporated 2017</v>
          </cell>
          <cell r="E1806">
            <v>9</v>
          </cell>
          <cell r="F1806">
            <v>51</v>
          </cell>
          <cell r="G1806">
            <v>51</v>
          </cell>
          <cell r="H1806">
            <v>0</v>
          </cell>
          <cell r="J1806">
            <v>6</v>
          </cell>
          <cell r="K1806">
            <v>23</v>
          </cell>
          <cell r="L1806">
            <v>23</v>
          </cell>
          <cell r="M1806">
            <v>0</v>
          </cell>
          <cell r="O1806">
            <v>7</v>
          </cell>
          <cell r="P1806">
            <v>9</v>
          </cell>
          <cell r="R1806">
            <v>17</v>
          </cell>
          <cell r="S1806">
            <v>1</v>
          </cell>
          <cell r="U1806">
            <v>39</v>
          </cell>
          <cell r="V1806">
            <v>84</v>
          </cell>
        </row>
        <row r="1807">
          <cell r="D1807" t="str">
            <v>San Bruno 2014</v>
          </cell>
          <cell r="E1807">
            <v>358</v>
          </cell>
          <cell r="F1807">
            <v>0</v>
          </cell>
          <cell r="G1807">
            <v>0</v>
          </cell>
          <cell r="H1807">
            <v>0</v>
          </cell>
          <cell r="J1807">
            <v>161</v>
          </cell>
          <cell r="K1807">
            <v>0</v>
          </cell>
          <cell r="L1807">
            <v>0</v>
          </cell>
          <cell r="M1807">
            <v>0</v>
          </cell>
          <cell r="O1807">
            <v>205</v>
          </cell>
          <cell r="P1807">
            <v>0</v>
          </cell>
          <cell r="R1807">
            <v>431</v>
          </cell>
          <cell r="S1807">
            <v>1</v>
          </cell>
          <cell r="U1807">
            <v>1155</v>
          </cell>
          <cell r="V1807">
            <v>1</v>
          </cell>
        </row>
        <row r="1808">
          <cell r="D1808" t="str">
            <v>San Bruno 2015</v>
          </cell>
          <cell r="E1808">
            <v>358</v>
          </cell>
          <cell r="F1808">
            <v>0</v>
          </cell>
          <cell r="G1808">
            <v>0</v>
          </cell>
          <cell r="H1808">
            <v>0</v>
          </cell>
          <cell r="J1808">
            <v>161</v>
          </cell>
          <cell r="K1808">
            <v>0</v>
          </cell>
          <cell r="L1808">
            <v>0</v>
          </cell>
          <cell r="M1808">
            <v>0</v>
          </cell>
          <cell r="O1808">
            <v>205</v>
          </cell>
          <cell r="P1808">
            <v>1</v>
          </cell>
          <cell r="R1808">
            <v>431</v>
          </cell>
          <cell r="S1808">
            <v>9</v>
          </cell>
          <cell r="U1808">
            <v>1155</v>
          </cell>
          <cell r="V1808">
            <v>10</v>
          </cell>
        </row>
        <row r="1809">
          <cell r="D1809" t="str">
            <v>San Bruno 2016</v>
          </cell>
          <cell r="E1809">
            <v>358</v>
          </cell>
          <cell r="F1809">
            <v>0</v>
          </cell>
          <cell r="G1809">
            <v>0</v>
          </cell>
          <cell r="H1809">
            <v>0</v>
          </cell>
          <cell r="J1809">
            <v>161</v>
          </cell>
          <cell r="K1809">
            <v>4</v>
          </cell>
          <cell r="L1809">
            <v>4</v>
          </cell>
          <cell r="M1809">
            <v>0</v>
          </cell>
          <cell r="O1809">
            <v>205</v>
          </cell>
          <cell r="P1809">
            <v>41</v>
          </cell>
          <cell r="R1809">
            <v>431</v>
          </cell>
          <cell r="S1809">
            <v>42</v>
          </cell>
          <cell r="U1809">
            <v>1155</v>
          </cell>
          <cell r="V1809">
            <v>87</v>
          </cell>
        </row>
        <row r="1810">
          <cell r="D1810" t="str">
            <v>San Bruno 2017</v>
          </cell>
          <cell r="E1810">
            <v>358</v>
          </cell>
          <cell r="F1810">
            <v>0</v>
          </cell>
          <cell r="G1810">
            <v>0</v>
          </cell>
          <cell r="H1810">
            <v>0</v>
          </cell>
          <cell r="J1810">
            <v>161</v>
          </cell>
          <cell r="K1810">
            <v>14</v>
          </cell>
          <cell r="L1810">
            <v>14</v>
          </cell>
          <cell r="M1810">
            <v>0</v>
          </cell>
          <cell r="O1810">
            <v>205</v>
          </cell>
          <cell r="P1810">
            <v>0</v>
          </cell>
          <cell r="R1810">
            <v>431</v>
          </cell>
          <cell r="S1810">
            <v>1</v>
          </cell>
          <cell r="U1810">
            <v>1155</v>
          </cell>
          <cell r="V1810">
            <v>15</v>
          </cell>
        </row>
        <row r="1811">
          <cell r="D1811" t="str">
            <v>San Buenaventura 2013</v>
          </cell>
        </row>
        <row r="1812">
          <cell r="D1812" t="str">
            <v>San Buenaventura 2014</v>
          </cell>
          <cell r="E1812">
            <v>861</v>
          </cell>
          <cell r="F1812">
            <v>28</v>
          </cell>
          <cell r="G1812">
            <v>28</v>
          </cell>
          <cell r="H1812">
            <v>0</v>
          </cell>
          <cell r="J1812">
            <v>591</v>
          </cell>
          <cell r="K1812">
            <v>0</v>
          </cell>
          <cell r="L1812">
            <v>0</v>
          </cell>
          <cell r="M1812">
            <v>0</v>
          </cell>
          <cell r="O1812">
            <v>673</v>
          </cell>
          <cell r="P1812">
            <v>2</v>
          </cell>
          <cell r="R1812">
            <v>1529</v>
          </cell>
          <cell r="S1812">
            <v>89</v>
          </cell>
          <cell r="U1812">
            <v>3654</v>
          </cell>
          <cell r="V1812">
            <v>119</v>
          </cell>
        </row>
        <row r="1813">
          <cell r="D1813" t="str">
            <v>San Buenaventura 2015</v>
          </cell>
          <cell r="E1813">
            <v>861</v>
          </cell>
          <cell r="F1813">
            <v>49</v>
          </cell>
          <cell r="G1813">
            <v>49</v>
          </cell>
          <cell r="H1813">
            <v>0</v>
          </cell>
          <cell r="J1813">
            <v>591</v>
          </cell>
          <cell r="K1813">
            <v>0</v>
          </cell>
          <cell r="L1813">
            <v>0</v>
          </cell>
          <cell r="M1813">
            <v>0</v>
          </cell>
          <cell r="O1813">
            <v>673</v>
          </cell>
          <cell r="P1813">
            <v>41</v>
          </cell>
          <cell r="R1813">
            <v>1529</v>
          </cell>
          <cell r="S1813">
            <v>55</v>
          </cell>
          <cell r="U1813">
            <v>3654</v>
          </cell>
          <cell r="V1813">
            <v>145</v>
          </cell>
        </row>
        <row r="1814">
          <cell r="D1814" t="str">
            <v>San Buenaventura 2016</v>
          </cell>
          <cell r="E1814">
            <v>861</v>
          </cell>
          <cell r="F1814">
            <v>0</v>
          </cell>
          <cell r="G1814">
            <v>0</v>
          </cell>
          <cell r="H1814">
            <v>0</v>
          </cell>
          <cell r="J1814">
            <v>591</v>
          </cell>
          <cell r="K1814">
            <v>12</v>
          </cell>
          <cell r="L1814">
            <v>12</v>
          </cell>
          <cell r="M1814">
            <v>0</v>
          </cell>
          <cell r="O1814">
            <v>673</v>
          </cell>
          <cell r="P1814">
            <v>0</v>
          </cell>
          <cell r="R1814">
            <v>1529</v>
          </cell>
          <cell r="S1814">
            <v>223</v>
          </cell>
          <cell r="U1814">
            <v>3654</v>
          </cell>
          <cell r="V1814">
            <v>235</v>
          </cell>
        </row>
        <row r="1815">
          <cell r="D1815" t="str">
            <v>San Buenaventura 2017</v>
          </cell>
          <cell r="E1815">
            <v>861</v>
          </cell>
          <cell r="F1815">
            <v>36</v>
          </cell>
          <cell r="G1815">
            <v>36</v>
          </cell>
          <cell r="H1815">
            <v>0</v>
          </cell>
          <cell r="J1815">
            <v>591</v>
          </cell>
          <cell r="K1815">
            <v>34</v>
          </cell>
          <cell r="L1815">
            <v>34</v>
          </cell>
          <cell r="M1815">
            <v>0</v>
          </cell>
          <cell r="O1815">
            <v>673</v>
          </cell>
          <cell r="P1815">
            <v>19</v>
          </cell>
          <cell r="R1815">
            <v>1529</v>
          </cell>
          <cell r="S1815">
            <v>646</v>
          </cell>
          <cell r="U1815">
            <v>3654</v>
          </cell>
          <cell r="V1815">
            <v>735</v>
          </cell>
        </row>
        <row r="1816">
          <cell r="D1816" t="str">
            <v>San Carlos 2014</v>
          </cell>
        </row>
        <row r="1817">
          <cell r="D1817" t="str">
            <v>San Carlos 2015</v>
          </cell>
        </row>
        <row r="1818">
          <cell r="D1818" t="str">
            <v>San Carlos 2016</v>
          </cell>
          <cell r="E1818">
            <v>195</v>
          </cell>
          <cell r="F1818">
            <v>2</v>
          </cell>
          <cell r="G1818">
            <v>2</v>
          </cell>
          <cell r="H1818">
            <v>0</v>
          </cell>
          <cell r="J1818">
            <v>107</v>
          </cell>
          <cell r="K1818">
            <v>12</v>
          </cell>
          <cell r="L1818">
            <v>12</v>
          </cell>
          <cell r="M1818">
            <v>0</v>
          </cell>
          <cell r="O1818">
            <v>111</v>
          </cell>
          <cell r="P1818">
            <v>8</v>
          </cell>
          <cell r="R1818">
            <v>183</v>
          </cell>
          <cell r="S1818">
            <v>236</v>
          </cell>
          <cell r="U1818">
            <v>596</v>
          </cell>
          <cell r="V1818">
            <v>258</v>
          </cell>
        </row>
        <row r="1819">
          <cell r="D1819" t="str">
            <v>San Carlos 2017</v>
          </cell>
          <cell r="E1819">
            <v>195</v>
          </cell>
          <cell r="F1819">
            <v>1</v>
          </cell>
          <cell r="G1819">
            <v>1</v>
          </cell>
          <cell r="H1819">
            <v>0</v>
          </cell>
          <cell r="J1819">
            <v>107</v>
          </cell>
          <cell r="K1819">
            <v>0</v>
          </cell>
          <cell r="L1819">
            <v>0</v>
          </cell>
          <cell r="M1819">
            <v>0</v>
          </cell>
          <cell r="O1819">
            <v>111</v>
          </cell>
          <cell r="P1819">
            <v>1</v>
          </cell>
          <cell r="R1819">
            <v>183</v>
          </cell>
          <cell r="S1819">
            <v>44</v>
          </cell>
          <cell r="U1819">
            <v>596</v>
          </cell>
          <cell r="V1819">
            <v>46</v>
          </cell>
        </row>
        <row r="1820">
          <cell r="D1820" t="str">
            <v>San Clemente 2013</v>
          </cell>
        </row>
        <row r="1821">
          <cell r="D1821" t="str">
            <v>San Clemente 2014</v>
          </cell>
          <cell r="E1821">
            <v>134</v>
          </cell>
          <cell r="F1821">
            <v>65</v>
          </cell>
          <cell r="G1821">
            <v>65</v>
          </cell>
          <cell r="H1821">
            <v>0</v>
          </cell>
          <cell r="J1821">
            <v>95</v>
          </cell>
          <cell r="K1821">
            <v>28</v>
          </cell>
          <cell r="L1821">
            <v>28</v>
          </cell>
          <cell r="M1821">
            <v>0</v>
          </cell>
          <cell r="O1821">
            <v>108</v>
          </cell>
          <cell r="P1821">
            <v>2</v>
          </cell>
          <cell r="R1821">
            <v>244</v>
          </cell>
          <cell r="S1821">
            <v>84</v>
          </cell>
          <cell r="U1821">
            <v>581</v>
          </cell>
          <cell r="V1821">
            <v>179</v>
          </cell>
        </row>
        <row r="1822">
          <cell r="D1822" t="str">
            <v>San Clemente 2015</v>
          </cell>
          <cell r="E1822">
            <v>134</v>
          </cell>
          <cell r="F1822">
            <v>0</v>
          </cell>
          <cell r="G1822">
            <v>0</v>
          </cell>
          <cell r="H1822">
            <v>0</v>
          </cell>
          <cell r="J1822">
            <v>95</v>
          </cell>
          <cell r="K1822">
            <v>0</v>
          </cell>
          <cell r="L1822">
            <v>0</v>
          </cell>
          <cell r="M1822">
            <v>0</v>
          </cell>
          <cell r="O1822">
            <v>108</v>
          </cell>
          <cell r="P1822">
            <v>1</v>
          </cell>
          <cell r="R1822">
            <v>244</v>
          </cell>
          <cell r="S1822">
            <v>129</v>
          </cell>
          <cell r="U1822">
            <v>581</v>
          </cell>
          <cell r="V1822">
            <v>130</v>
          </cell>
        </row>
        <row r="1823">
          <cell r="D1823" t="str">
            <v>San Clemente 2016</v>
          </cell>
          <cell r="E1823">
            <v>134</v>
          </cell>
          <cell r="F1823">
            <v>0</v>
          </cell>
          <cell r="G1823">
            <v>0</v>
          </cell>
          <cell r="H1823">
            <v>0</v>
          </cell>
          <cell r="J1823">
            <v>95</v>
          </cell>
          <cell r="K1823">
            <v>0</v>
          </cell>
          <cell r="L1823">
            <v>0</v>
          </cell>
          <cell r="M1823">
            <v>0</v>
          </cell>
          <cell r="O1823">
            <v>108</v>
          </cell>
          <cell r="P1823">
            <v>0</v>
          </cell>
          <cell r="R1823">
            <v>244</v>
          </cell>
          <cell r="S1823">
            <v>107</v>
          </cell>
          <cell r="U1823">
            <v>581</v>
          </cell>
          <cell r="V1823">
            <v>107</v>
          </cell>
        </row>
        <row r="1824">
          <cell r="D1824" t="str">
            <v>San Clemente 2017</v>
          </cell>
          <cell r="E1824">
            <v>134</v>
          </cell>
          <cell r="F1824">
            <v>0</v>
          </cell>
          <cell r="G1824">
            <v>0</v>
          </cell>
          <cell r="H1824">
            <v>0</v>
          </cell>
          <cell r="J1824">
            <v>95</v>
          </cell>
          <cell r="K1824">
            <v>0</v>
          </cell>
          <cell r="L1824">
            <v>0</v>
          </cell>
          <cell r="M1824">
            <v>0</v>
          </cell>
          <cell r="O1824">
            <v>108</v>
          </cell>
          <cell r="P1824">
            <v>4</v>
          </cell>
          <cell r="R1824">
            <v>244</v>
          </cell>
          <cell r="S1824">
            <v>96</v>
          </cell>
          <cell r="U1824">
            <v>581</v>
          </cell>
          <cell r="V1824">
            <v>100</v>
          </cell>
        </row>
        <row r="1825">
          <cell r="D1825" t="str">
            <v>San Diego 2013</v>
          </cell>
          <cell r="E1825">
            <v>21977</v>
          </cell>
          <cell r="F1825">
            <v>609</v>
          </cell>
          <cell r="G1825">
            <v>609</v>
          </cell>
          <cell r="H1825">
            <v>0</v>
          </cell>
          <cell r="J1825">
            <v>16703</v>
          </cell>
          <cell r="K1825">
            <v>915</v>
          </cell>
          <cell r="L1825">
            <v>915</v>
          </cell>
          <cell r="M1825">
            <v>0</v>
          </cell>
          <cell r="O1825">
            <v>15462</v>
          </cell>
          <cell r="P1825">
            <v>0</v>
          </cell>
          <cell r="R1825">
            <v>33954</v>
          </cell>
          <cell r="S1825">
            <v>7665</v>
          </cell>
          <cell r="U1825">
            <v>88096</v>
          </cell>
          <cell r="V1825">
            <v>9189</v>
          </cell>
        </row>
        <row r="1826">
          <cell r="D1826" t="str">
            <v>San Diego 2014</v>
          </cell>
          <cell r="E1826">
            <v>21977</v>
          </cell>
          <cell r="F1826">
            <v>229</v>
          </cell>
          <cell r="G1826">
            <v>229</v>
          </cell>
          <cell r="H1826">
            <v>0</v>
          </cell>
          <cell r="J1826">
            <v>16703</v>
          </cell>
          <cell r="K1826">
            <v>184</v>
          </cell>
          <cell r="L1826">
            <v>184</v>
          </cell>
          <cell r="M1826">
            <v>0</v>
          </cell>
          <cell r="O1826">
            <v>15462</v>
          </cell>
          <cell r="P1826">
            <v>4</v>
          </cell>
          <cell r="R1826">
            <v>33954</v>
          </cell>
          <cell r="S1826">
            <v>1991</v>
          </cell>
          <cell r="U1826">
            <v>88096</v>
          </cell>
          <cell r="V1826">
            <v>2408</v>
          </cell>
        </row>
        <row r="1827">
          <cell r="D1827" t="str">
            <v>San Diego 2015</v>
          </cell>
          <cell r="E1827">
            <v>21977</v>
          </cell>
          <cell r="F1827">
            <v>265</v>
          </cell>
          <cell r="G1827">
            <v>265</v>
          </cell>
          <cell r="H1827">
            <v>0</v>
          </cell>
          <cell r="J1827">
            <v>16703</v>
          </cell>
          <cell r="K1827">
            <v>446</v>
          </cell>
          <cell r="L1827">
            <v>446</v>
          </cell>
          <cell r="M1827">
            <v>0</v>
          </cell>
          <cell r="O1827">
            <v>15462</v>
          </cell>
          <cell r="P1827">
            <v>0</v>
          </cell>
          <cell r="R1827">
            <v>33954</v>
          </cell>
          <cell r="S1827">
            <v>4221</v>
          </cell>
          <cell r="U1827">
            <v>88096</v>
          </cell>
          <cell r="V1827">
            <v>4932</v>
          </cell>
        </row>
        <row r="1828">
          <cell r="D1828" t="str">
            <v>San Diego 2016</v>
          </cell>
          <cell r="E1828">
            <v>21977</v>
          </cell>
          <cell r="F1828">
            <v>103</v>
          </cell>
          <cell r="G1828">
            <v>103</v>
          </cell>
          <cell r="H1828">
            <v>0</v>
          </cell>
          <cell r="J1828">
            <v>16703</v>
          </cell>
          <cell r="K1828">
            <v>253</v>
          </cell>
          <cell r="L1828">
            <v>253</v>
          </cell>
          <cell r="M1828">
            <v>0</v>
          </cell>
          <cell r="O1828">
            <v>15462</v>
          </cell>
          <cell r="P1828">
            <v>0</v>
          </cell>
          <cell r="R1828">
            <v>33954</v>
          </cell>
          <cell r="S1828">
            <v>7028</v>
          </cell>
          <cell r="U1828">
            <v>88096</v>
          </cell>
          <cell r="V1828">
            <v>7384</v>
          </cell>
        </row>
        <row r="1829">
          <cell r="D1829" t="str">
            <v>San Diego 2017</v>
          </cell>
          <cell r="E1829">
            <v>21977</v>
          </cell>
          <cell r="F1829">
            <v>324</v>
          </cell>
          <cell r="G1829">
            <v>324</v>
          </cell>
          <cell r="H1829">
            <v>0</v>
          </cell>
          <cell r="J1829">
            <v>16703</v>
          </cell>
          <cell r="K1829">
            <v>301</v>
          </cell>
          <cell r="L1829">
            <v>295</v>
          </cell>
          <cell r="M1829">
            <v>6</v>
          </cell>
          <cell r="O1829">
            <v>15462</v>
          </cell>
          <cell r="P1829">
            <v>0</v>
          </cell>
          <cell r="R1829">
            <v>33954</v>
          </cell>
          <cell r="S1829">
            <v>4395</v>
          </cell>
          <cell r="U1829">
            <v>88096</v>
          </cell>
          <cell r="V1829">
            <v>5020</v>
          </cell>
        </row>
        <row r="1830">
          <cell r="D1830" t="str">
            <v>San Diego County - Unincorporated 2013</v>
          </cell>
          <cell r="E1830">
            <v>2085</v>
          </cell>
          <cell r="F1830">
            <v>23</v>
          </cell>
          <cell r="G1830">
            <v>23</v>
          </cell>
          <cell r="H1830">
            <v>0</v>
          </cell>
          <cell r="J1830">
            <v>1585</v>
          </cell>
          <cell r="K1830">
            <v>145</v>
          </cell>
          <cell r="L1830">
            <v>145</v>
          </cell>
          <cell r="M1830">
            <v>0</v>
          </cell>
          <cell r="O1830">
            <v>5864</v>
          </cell>
          <cell r="P1830">
            <v>200</v>
          </cell>
          <cell r="R1830">
            <v>12878</v>
          </cell>
          <cell r="S1830">
            <v>1225</v>
          </cell>
          <cell r="U1830">
            <v>22412</v>
          </cell>
          <cell r="V1830">
            <v>1593</v>
          </cell>
        </row>
        <row r="1831">
          <cell r="D1831" t="str">
            <v>San Diego County - Unincorporated 2014</v>
          </cell>
          <cell r="E1831">
            <v>2085</v>
          </cell>
          <cell r="F1831">
            <v>0</v>
          </cell>
          <cell r="G1831">
            <v>0</v>
          </cell>
          <cell r="H1831">
            <v>0</v>
          </cell>
          <cell r="J1831">
            <v>1585</v>
          </cell>
          <cell r="K1831">
            <v>27</v>
          </cell>
          <cell r="L1831">
            <v>27</v>
          </cell>
          <cell r="M1831">
            <v>0</v>
          </cell>
          <cell r="O1831">
            <v>5864</v>
          </cell>
          <cell r="P1831">
            <v>114</v>
          </cell>
          <cell r="R1831">
            <v>12878</v>
          </cell>
          <cell r="S1831">
            <v>576</v>
          </cell>
          <cell r="U1831">
            <v>22412</v>
          </cell>
          <cell r="V1831">
            <v>717</v>
          </cell>
        </row>
        <row r="1832">
          <cell r="D1832" t="str">
            <v>San Diego County - Unincorporated 2015</v>
          </cell>
          <cell r="E1832">
            <v>2085</v>
          </cell>
          <cell r="F1832">
            <v>2</v>
          </cell>
          <cell r="G1832">
            <v>2</v>
          </cell>
          <cell r="H1832">
            <v>0</v>
          </cell>
          <cell r="J1832">
            <v>1585</v>
          </cell>
          <cell r="K1832">
            <v>24</v>
          </cell>
          <cell r="L1832">
            <v>24</v>
          </cell>
          <cell r="M1832">
            <v>0</v>
          </cell>
          <cell r="O1832">
            <v>5864</v>
          </cell>
          <cell r="P1832">
            <v>228</v>
          </cell>
          <cell r="R1832">
            <v>12878</v>
          </cell>
          <cell r="S1832">
            <v>613</v>
          </cell>
          <cell r="U1832">
            <v>22412</v>
          </cell>
          <cell r="V1832">
            <v>867</v>
          </cell>
        </row>
        <row r="1833">
          <cell r="D1833" t="str">
            <v>San Diego County - Unincorporated 2016</v>
          </cell>
          <cell r="E1833">
            <v>2085</v>
          </cell>
          <cell r="F1833">
            <v>0</v>
          </cell>
          <cell r="G1833">
            <v>0</v>
          </cell>
          <cell r="H1833">
            <v>0</v>
          </cell>
          <cell r="J1833">
            <v>1585</v>
          </cell>
          <cell r="K1833">
            <v>24</v>
          </cell>
          <cell r="L1833">
            <v>24</v>
          </cell>
          <cell r="M1833">
            <v>0</v>
          </cell>
          <cell r="O1833">
            <v>5864</v>
          </cell>
          <cell r="P1833">
            <v>177</v>
          </cell>
          <cell r="R1833">
            <v>12878</v>
          </cell>
          <cell r="S1833">
            <v>381</v>
          </cell>
          <cell r="U1833">
            <v>22412</v>
          </cell>
          <cell r="V1833">
            <v>582</v>
          </cell>
        </row>
        <row r="1834">
          <cell r="D1834" t="str">
            <v>San Diego County - Unincorporated 2017</v>
          </cell>
          <cell r="E1834">
            <v>2085</v>
          </cell>
          <cell r="F1834">
            <v>0</v>
          </cell>
          <cell r="G1834">
            <v>0</v>
          </cell>
          <cell r="H1834">
            <v>0</v>
          </cell>
          <cell r="J1834">
            <v>1585</v>
          </cell>
          <cell r="K1834">
            <v>52</v>
          </cell>
          <cell r="L1834">
            <v>0</v>
          </cell>
          <cell r="M1834">
            <v>52</v>
          </cell>
          <cell r="O1834">
            <v>5864</v>
          </cell>
          <cell r="P1834">
            <v>71</v>
          </cell>
          <cell r="R1834">
            <v>12878</v>
          </cell>
          <cell r="S1834">
            <v>532</v>
          </cell>
          <cell r="U1834">
            <v>22412</v>
          </cell>
          <cell r="V1834">
            <v>655</v>
          </cell>
        </row>
        <row r="1835">
          <cell r="D1835" t="str">
            <v>San Dimas 2013</v>
          </cell>
        </row>
        <row r="1836">
          <cell r="D1836" t="str">
            <v>San Dimas 2014</v>
          </cell>
          <cell r="E1836">
            <v>121</v>
          </cell>
          <cell r="F1836">
            <v>0</v>
          </cell>
          <cell r="G1836">
            <v>0</v>
          </cell>
          <cell r="H1836">
            <v>0</v>
          </cell>
          <cell r="J1836">
            <v>72</v>
          </cell>
          <cell r="K1836">
            <v>0</v>
          </cell>
          <cell r="L1836">
            <v>0</v>
          </cell>
          <cell r="M1836">
            <v>0</v>
          </cell>
          <cell r="O1836">
            <v>77</v>
          </cell>
          <cell r="P1836">
            <v>0</v>
          </cell>
          <cell r="R1836">
            <v>193</v>
          </cell>
          <cell r="S1836">
            <v>3</v>
          </cell>
          <cell r="U1836">
            <v>463</v>
          </cell>
          <cell r="V1836">
            <v>3</v>
          </cell>
        </row>
        <row r="1837">
          <cell r="D1837" t="str">
            <v>San Dimas 2015</v>
          </cell>
          <cell r="E1837">
            <v>121</v>
          </cell>
          <cell r="F1837">
            <v>0</v>
          </cell>
          <cell r="G1837">
            <v>0</v>
          </cell>
          <cell r="H1837">
            <v>0</v>
          </cell>
          <cell r="J1837">
            <v>72</v>
          </cell>
          <cell r="K1837">
            <v>0</v>
          </cell>
          <cell r="L1837">
            <v>0</v>
          </cell>
          <cell r="M1837">
            <v>0</v>
          </cell>
          <cell r="O1837">
            <v>77</v>
          </cell>
          <cell r="P1837">
            <v>0</v>
          </cell>
          <cell r="R1837">
            <v>193</v>
          </cell>
          <cell r="S1837">
            <v>7</v>
          </cell>
          <cell r="U1837">
            <v>463</v>
          </cell>
          <cell r="V1837">
            <v>7</v>
          </cell>
        </row>
        <row r="1838">
          <cell r="D1838" t="str">
            <v>San Dimas 2016</v>
          </cell>
          <cell r="E1838">
            <v>121</v>
          </cell>
          <cell r="F1838">
            <v>0</v>
          </cell>
          <cell r="G1838">
            <v>0</v>
          </cell>
          <cell r="H1838">
            <v>0</v>
          </cell>
          <cell r="J1838">
            <v>72</v>
          </cell>
          <cell r="K1838">
            <v>0</v>
          </cell>
          <cell r="L1838">
            <v>0</v>
          </cell>
          <cell r="M1838">
            <v>0</v>
          </cell>
          <cell r="O1838">
            <v>77</v>
          </cell>
          <cell r="P1838">
            <v>0</v>
          </cell>
          <cell r="R1838">
            <v>193</v>
          </cell>
          <cell r="S1838">
            <v>18</v>
          </cell>
          <cell r="U1838">
            <v>463</v>
          </cell>
          <cell r="V1838">
            <v>18</v>
          </cell>
        </row>
        <row r="1839">
          <cell r="D1839" t="str">
            <v>San Dimas 2017</v>
          </cell>
          <cell r="E1839">
            <v>121</v>
          </cell>
          <cell r="F1839">
            <v>0</v>
          </cell>
          <cell r="G1839">
            <v>0</v>
          </cell>
          <cell r="H1839">
            <v>0</v>
          </cell>
          <cell r="J1839">
            <v>72</v>
          </cell>
          <cell r="K1839">
            <v>0</v>
          </cell>
          <cell r="L1839">
            <v>0</v>
          </cell>
          <cell r="M1839">
            <v>0</v>
          </cell>
          <cell r="O1839">
            <v>77</v>
          </cell>
          <cell r="P1839">
            <v>0</v>
          </cell>
          <cell r="R1839">
            <v>193</v>
          </cell>
          <cell r="S1839">
            <v>7</v>
          </cell>
          <cell r="U1839">
            <v>463</v>
          </cell>
          <cell r="V1839">
            <v>7</v>
          </cell>
        </row>
        <row r="1840">
          <cell r="D1840" t="str">
            <v>San Fernando 2013</v>
          </cell>
        </row>
        <row r="1841">
          <cell r="D1841" t="str">
            <v>San Fernando 2014</v>
          </cell>
          <cell r="E1841">
            <v>55</v>
          </cell>
          <cell r="F1841">
            <v>28</v>
          </cell>
          <cell r="G1841">
            <v>28</v>
          </cell>
          <cell r="H1841">
            <v>0</v>
          </cell>
          <cell r="J1841">
            <v>32</v>
          </cell>
          <cell r="K1841">
            <v>4</v>
          </cell>
          <cell r="L1841">
            <v>4</v>
          </cell>
          <cell r="M1841">
            <v>0</v>
          </cell>
          <cell r="O1841">
            <v>35</v>
          </cell>
          <cell r="P1841">
            <v>0</v>
          </cell>
          <cell r="R1841">
            <v>95</v>
          </cell>
          <cell r="S1841">
            <v>27</v>
          </cell>
          <cell r="U1841">
            <v>217</v>
          </cell>
          <cell r="V1841">
            <v>59</v>
          </cell>
        </row>
        <row r="1842">
          <cell r="D1842" t="str">
            <v>San Fernando 2015</v>
          </cell>
          <cell r="E1842">
            <v>55</v>
          </cell>
          <cell r="F1842">
            <v>0</v>
          </cell>
          <cell r="G1842">
            <v>0</v>
          </cell>
          <cell r="H1842">
            <v>0</v>
          </cell>
          <cell r="J1842">
            <v>32</v>
          </cell>
          <cell r="K1842">
            <v>5</v>
          </cell>
          <cell r="L1842">
            <v>0</v>
          </cell>
          <cell r="M1842">
            <v>5</v>
          </cell>
          <cell r="O1842">
            <v>35</v>
          </cell>
          <cell r="P1842">
            <v>0</v>
          </cell>
          <cell r="R1842">
            <v>95</v>
          </cell>
          <cell r="S1842">
            <v>0</v>
          </cell>
          <cell r="U1842">
            <v>217</v>
          </cell>
          <cell r="V1842">
            <v>5</v>
          </cell>
        </row>
        <row r="1843">
          <cell r="D1843" t="str">
            <v>San Fernando 2016</v>
          </cell>
          <cell r="E1843">
            <v>55</v>
          </cell>
          <cell r="F1843">
            <v>0</v>
          </cell>
          <cell r="G1843">
            <v>0</v>
          </cell>
          <cell r="H1843">
            <v>0</v>
          </cell>
          <cell r="J1843">
            <v>32</v>
          </cell>
          <cell r="K1843">
            <v>5</v>
          </cell>
          <cell r="L1843">
            <v>0</v>
          </cell>
          <cell r="M1843">
            <v>5</v>
          </cell>
          <cell r="O1843">
            <v>35</v>
          </cell>
          <cell r="P1843">
            <v>0</v>
          </cell>
          <cell r="R1843">
            <v>95</v>
          </cell>
          <cell r="S1843">
            <v>9</v>
          </cell>
          <cell r="U1843">
            <v>217</v>
          </cell>
          <cell r="V1843">
            <v>14</v>
          </cell>
        </row>
        <row r="1844">
          <cell r="D1844" t="str">
            <v>San Fernando 2017</v>
          </cell>
          <cell r="E1844">
            <v>55</v>
          </cell>
          <cell r="F1844">
            <v>0</v>
          </cell>
          <cell r="G1844">
            <v>0</v>
          </cell>
          <cell r="H1844">
            <v>0</v>
          </cell>
          <cell r="J1844">
            <v>32</v>
          </cell>
          <cell r="K1844">
            <v>24</v>
          </cell>
          <cell r="L1844">
            <v>0</v>
          </cell>
          <cell r="M1844">
            <v>24</v>
          </cell>
          <cell r="O1844">
            <v>35</v>
          </cell>
          <cell r="P1844">
            <v>3</v>
          </cell>
          <cell r="R1844">
            <v>95</v>
          </cell>
          <cell r="S1844">
            <v>2</v>
          </cell>
          <cell r="U1844">
            <v>217</v>
          </cell>
          <cell r="V1844">
            <v>29</v>
          </cell>
        </row>
        <row r="1845">
          <cell r="D1845" t="str">
            <v>San Francisco 2014</v>
          </cell>
          <cell r="E1845">
            <v>6234</v>
          </cell>
          <cell r="F1845">
            <v>149</v>
          </cell>
          <cell r="G1845">
            <v>149</v>
          </cell>
          <cell r="H1845">
            <v>0</v>
          </cell>
          <cell r="J1845">
            <v>4639</v>
          </cell>
          <cell r="K1845">
            <v>450</v>
          </cell>
          <cell r="L1845">
            <v>450</v>
          </cell>
          <cell r="M1845">
            <v>0</v>
          </cell>
          <cell r="O1845">
            <v>5460</v>
          </cell>
          <cell r="P1845">
            <v>159</v>
          </cell>
          <cell r="R1845">
            <v>12536</v>
          </cell>
          <cell r="S1845">
            <v>2896</v>
          </cell>
          <cell r="U1845">
            <v>28869</v>
          </cell>
          <cell r="V1845">
            <v>3654</v>
          </cell>
        </row>
        <row r="1846">
          <cell r="D1846" t="str">
            <v>San Francisco 2015</v>
          </cell>
          <cell r="E1846">
            <v>6234</v>
          </cell>
          <cell r="F1846">
            <v>213</v>
          </cell>
          <cell r="G1846">
            <v>213</v>
          </cell>
          <cell r="H1846">
            <v>0</v>
          </cell>
          <cell r="J1846">
            <v>4639</v>
          </cell>
          <cell r="K1846">
            <v>66</v>
          </cell>
          <cell r="L1846">
            <v>66</v>
          </cell>
          <cell r="M1846">
            <v>0</v>
          </cell>
          <cell r="O1846">
            <v>5460</v>
          </cell>
          <cell r="P1846">
            <v>53</v>
          </cell>
          <cell r="R1846">
            <v>12536</v>
          </cell>
          <cell r="S1846">
            <v>2425</v>
          </cell>
          <cell r="U1846">
            <v>28869</v>
          </cell>
          <cell r="V1846">
            <v>2757</v>
          </cell>
        </row>
        <row r="1847">
          <cell r="D1847" t="str">
            <v>San Francisco 2016</v>
          </cell>
          <cell r="E1847">
            <v>6234</v>
          </cell>
          <cell r="F1847">
            <v>206</v>
          </cell>
          <cell r="G1847">
            <v>206</v>
          </cell>
          <cell r="H1847">
            <v>0</v>
          </cell>
          <cell r="J1847">
            <v>4639</v>
          </cell>
          <cell r="K1847">
            <v>412</v>
          </cell>
          <cell r="L1847">
            <v>412</v>
          </cell>
          <cell r="M1847">
            <v>0</v>
          </cell>
          <cell r="O1847">
            <v>5460</v>
          </cell>
          <cell r="P1847">
            <v>114</v>
          </cell>
          <cell r="R1847">
            <v>12536</v>
          </cell>
          <cell r="S1847">
            <v>1507</v>
          </cell>
          <cell r="U1847">
            <v>28869</v>
          </cell>
          <cell r="V1847">
            <v>2239</v>
          </cell>
        </row>
        <row r="1848">
          <cell r="D1848" t="str">
            <v>San Francisco 2017</v>
          </cell>
          <cell r="E1848">
            <v>6234</v>
          </cell>
          <cell r="F1848">
            <v>711</v>
          </cell>
          <cell r="G1848">
            <v>711</v>
          </cell>
          <cell r="H1848">
            <v>0</v>
          </cell>
          <cell r="J1848">
            <v>4639</v>
          </cell>
          <cell r="K1848">
            <v>533</v>
          </cell>
          <cell r="L1848">
            <v>533</v>
          </cell>
          <cell r="M1848">
            <v>0</v>
          </cell>
          <cell r="O1848">
            <v>5460</v>
          </cell>
          <cell r="P1848">
            <v>222</v>
          </cell>
          <cell r="R1848">
            <v>12536</v>
          </cell>
          <cell r="S1848">
            <v>2975</v>
          </cell>
          <cell r="U1848">
            <v>28869</v>
          </cell>
          <cell r="V1848">
            <v>4441</v>
          </cell>
        </row>
        <row r="1849">
          <cell r="D1849" t="str">
            <v>San Gabriel 2013</v>
          </cell>
        </row>
        <row r="1850">
          <cell r="D1850" t="str">
            <v>San Gabriel 2014</v>
          </cell>
          <cell r="E1850">
            <v>236</v>
          </cell>
          <cell r="F1850">
            <v>0</v>
          </cell>
          <cell r="G1850">
            <v>0</v>
          </cell>
          <cell r="H1850">
            <v>0</v>
          </cell>
          <cell r="J1850">
            <v>142</v>
          </cell>
          <cell r="K1850">
            <v>0</v>
          </cell>
          <cell r="L1850">
            <v>0</v>
          </cell>
          <cell r="M1850">
            <v>0</v>
          </cell>
          <cell r="O1850">
            <v>154</v>
          </cell>
          <cell r="P1850">
            <v>6</v>
          </cell>
          <cell r="R1850">
            <v>398</v>
          </cell>
          <cell r="S1850">
            <v>18</v>
          </cell>
          <cell r="U1850">
            <v>930</v>
          </cell>
          <cell r="V1850">
            <v>24</v>
          </cell>
        </row>
        <row r="1851">
          <cell r="D1851" t="str">
            <v>San Gabriel 2015</v>
          </cell>
          <cell r="E1851">
            <v>236</v>
          </cell>
          <cell r="F1851">
            <v>1</v>
          </cell>
          <cell r="G1851">
            <v>0</v>
          </cell>
          <cell r="H1851">
            <v>1</v>
          </cell>
          <cell r="J1851">
            <v>142</v>
          </cell>
          <cell r="K1851">
            <v>0</v>
          </cell>
          <cell r="L1851">
            <v>0</v>
          </cell>
          <cell r="M1851">
            <v>0</v>
          </cell>
          <cell r="O1851">
            <v>154</v>
          </cell>
          <cell r="P1851">
            <v>54</v>
          </cell>
          <cell r="R1851">
            <v>398</v>
          </cell>
          <cell r="S1851">
            <v>63</v>
          </cell>
          <cell r="U1851">
            <v>930</v>
          </cell>
          <cell r="V1851">
            <v>118</v>
          </cell>
        </row>
        <row r="1852">
          <cell r="D1852" t="str">
            <v>San Gabriel 2016</v>
          </cell>
          <cell r="E1852">
            <v>236</v>
          </cell>
          <cell r="F1852">
            <v>0</v>
          </cell>
          <cell r="G1852">
            <v>0</v>
          </cell>
          <cell r="H1852">
            <v>0</v>
          </cell>
          <cell r="J1852">
            <v>142</v>
          </cell>
          <cell r="K1852">
            <v>2</v>
          </cell>
          <cell r="L1852">
            <v>0</v>
          </cell>
          <cell r="M1852">
            <v>2</v>
          </cell>
          <cell r="O1852">
            <v>154</v>
          </cell>
          <cell r="P1852">
            <v>31</v>
          </cell>
          <cell r="R1852">
            <v>398</v>
          </cell>
          <cell r="S1852">
            <v>37</v>
          </cell>
          <cell r="U1852">
            <v>930</v>
          </cell>
          <cell r="V1852">
            <v>70</v>
          </cell>
        </row>
        <row r="1853">
          <cell r="D1853" t="str">
            <v>San Gabriel 2017</v>
          </cell>
          <cell r="E1853">
            <v>236</v>
          </cell>
          <cell r="F1853">
            <v>0</v>
          </cell>
          <cell r="G1853">
            <v>0</v>
          </cell>
          <cell r="H1853">
            <v>0</v>
          </cell>
          <cell r="J1853">
            <v>142</v>
          </cell>
          <cell r="K1853">
            <v>0</v>
          </cell>
          <cell r="L1853">
            <v>0</v>
          </cell>
          <cell r="M1853">
            <v>0</v>
          </cell>
          <cell r="O1853">
            <v>154</v>
          </cell>
          <cell r="P1853">
            <v>2</v>
          </cell>
          <cell r="R1853">
            <v>398</v>
          </cell>
          <cell r="S1853">
            <v>102</v>
          </cell>
          <cell r="U1853">
            <v>930</v>
          </cell>
          <cell r="V1853">
            <v>104</v>
          </cell>
        </row>
        <row r="1854">
          <cell r="D1854" t="str">
            <v>San Jacinto 2013</v>
          </cell>
        </row>
        <row r="1855">
          <cell r="D1855" t="str">
            <v>San Jacinto 2014</v>
          </cell>
          <cell r="E1855">
            <v>562</v>
          </cell>
          <cell r="F1855">
            <v>0</v>
          </cell>
          <cell r="G1855">
            <v>0</v>
          </cell>
          <cell r="H1855">
            <v>0</v>
          </cell>
          <cell r="J1855">
            <v>394</v>
          </cell>
          <cell r="K1855">
            <v>0</v>
          </cell>
          <cell r="L1855">
            <v>0</v>
          </cell>
          <cell r="M1855">
            <v>0</v>
          </cell>
          <cell r="O1855">
            <v>441</v>
          </cell>
          <cell r="P1855">
            <v>8</v>
          </cell>
          <cell r="R1855">
            <v>1036</v>
          </cell>
          <cell r="S1855">
            <v>102</v>
          </cell>
          <cell r="U1855">
            <v>2433</v>
          </cell>
          <cell r="V1855">
            <v>110</v>
          </cell>
        </row>
        <row r="1856">
          <cell r="D1856" t="str">
            <v>San Jacinto 2015</v>
          </cell>
        </row>
        <row r="1857">
          <cell r="D1857" t="str">
            <v>San Jacinto 2016</v>
          </cell>
          <cell r="E1857">
            <v>562</v>
          </cell>
          <cell r="F1857">
            <v>0</v>
          </cell>
          <cell r="G1857">
            <v>0</v>
          </cell>
          <cell r="H1857">
            <v>0</v>
          </cell>
          <cell r="J1857">
            <v>394</v>
          </cell>
          <cell r="K1857">
            <v>0</v>
          </cell>
          <cell r="L1857">
            <v>0</v>
          </cell>
          <cell r="M1857">
            <v>0</v>
          </cell>
          <cell r="O1857">
            <v>441</v>
          </cell>
          <cell r="P1857">
            <v>0</v>
          </cell>
          <cell r="R1857">
            <v>1036</v>
          </cell>
          <cell r="S1857">
            <v>0</v>
          </cell>
          <cell r="U1857">
            <v>2433</v>
          </cell>
          <cell r="V1857">
            <v>0</v>
          </cell>
        </row>
        <row r="1858">
          <cell r="D1858" t="str">
            <v>San Jacinto 2017</v>
          </cell>
          <cell r="E1858">
            <v>562</v>
          </cell>
          <cell r="F1858">
            <v>0</v>
          </cell>
          <cell r="G1858">
            <v>0</v>
          </cell>
          <cell r="H1858">
            <v>0</v>
          </cell>
          <cell r="J1858">
            <v>394</v>
          </cell>
          <cell r="K1858">
            <v>0</v>
          </cell>
          <cell r="L1858">
            <v>0</v>
          </cell>
          <cell r="M1858">
            <v>0</v>
          </cell>
          <cell r="O1858">
            <v>441</v>
          </cell>
          <cell r="P1858">
            <v>0</v>
          </cell>
          <cell r="R1858">
            <v>1036</v>
          </cell>
          <cell r="S1858">
            <v>216</v>
          </cell>
          <cell r="U1858">
            <v>2433</v>
          </cell>
          <cell r="V1858">
            <v>216</v>
          </cell>
        </row>
        <row r="1859">
          <cell r="D1859" t="str">
            <v>San Joaquin 2013</v>
          </cell>
        </row>
        <row r="1860">
          <cell r="D1860" t="str">
            <v>San Joaquin 2014</v>
          </cell>
          <cell r="E1860">
            <v>0</v>
          </cell>
          <cell r="F1860">
            <v>0</v>
          </cell>
          <cell r="G1860">
            <v>0</v>
          </cell>
          <cell r="H1860">
            <v>0</v>
          </cell>
          <cell r="I1860">
            <v>0</v>
          </cell>
          <cell r="J1860">
            <v>0</v>
          </cell>
          <cell r="K1860">
            <v>0</v>
          </cell>
          <cell r="L1860">
            <v>0</v>
          </cell>
          <cell r="M1860">
            <v>0</v>
          </cell>
          <cell r="N1860">
            <v>0</v>
          </cell>
          <cell r="O1860">
            <v>0</v>
          </cell>
          <cell r="P1860">
            <v>0</v>
          </cell>
          <cell r="Q1860">
            <v>0</v>
          </cell>
          <cell r="R1860">
            <v>0</v>
          </cell>
          <cell r="S1860">
            <v>0</v>
          </cell>
          <cell r="T1860">
            <v>0</v>
          </cell>
          <cell r="U1860">
            <v>0</v>
          </cell>
          <cell r="V1860">
            <v>0</v>
          </cell>
        </row>
        <row r="1861">
          <cell r="D1861" t="str">
            <v>San Joaquin 2015</v>
          </cell>
        </row>
        <row r="1862">
          <cell r="D1862" t="str">
            <v>San Joaquin 2016</v>
          </cell>
        </row>
        <row r="1863">
          <cell r="D1863" t="str">
            <v>San Joaquin 2017</v>
          </cell>
        </row>
        <row r="1864">
          <cell r="D1864" t="str">
            <v>San Joaquin County - Unincorporated 2014</v>
          </cell>
        </row>
        <row r="1865">
          <cell r="D1865" t="str">
            <v>San Joaquin County - Unincorporated 2015</v>
          </cell>
          <cell r="E1865">
            <v>2496</v>
          </cell>
          <cell r="F1865">
            <v>10</v>
          </cell>
          <cell r="G1865">
            <v>0</v>
          </cell>
          <cell r="H1865">
            <v>10</v>
          </cell>
          <cell r="J1865">
            <v>1727</v>
          </cell>
          <cell r="K1865">
            <v>56</v>
          </cell>
          <cell r="L1865">
            <v>10</v>
          </cell>
          <cell r="M1865">
            <v>46</v>
          </cell>
          <cell r="O1865">
            <v>1724</v>
          </cell>
          <cell r="P1865">
            <v>90</v>
          </cell>
          <cell r="R1865">
            <v>4220</v>
          </cell>
          <cell r="S1865">
            <v>183</v>
          </cell>
          <cell r="U1865">
            <v>10167</v>
          </cell>
          <cell r="V1865">
            <v>339</v>
          </cell>
        </row>
        <row r="1866">
          <cell r="D1866" t="str">
            <v>San Joaquin County - Unincorporated 2016</v>
          </cell>
          <cell r="E1866">
            <v>2496</v>
          </cell>
          <cell r="F1866">
            <v>1</v>
          </cell>
          <cell r="G1866">
            <v>0</v>
          </cell>
          <cell r="H1866">
            <v>1</v>
          </cell>
          <cell r="J1866">
            <v>1727</v>
          </cell>
          <cell r="K1866">
            <v>134</v>
          </cell>
          <cell r="L1866">
            <v>0</v>
          </cell>
          <cell r="M1866">
            <v>134</v>
          </cell>
          <cell r="O1866">
            <v>1724</v>
          </cell>
          <cell r="P1866">
            <v>96</v>
          </cell>
          <cell r="R1866">
            <v>4220</v>
          </cell>
          <cell r="S1866">
            <v>234</v>
          </cell>
          <cell r="U1866">
            <v>10167</v>
          </cell>
          <cell r="V1866">
            <v>465</v>
          </cell>
        </row>
        <row r="1867">
          <cell r="D1867" t="str">
            <v>San Joaquin County - Unincorporated 2017</v>
          </cell>
          <cell r="E1867">
            <v>2496</v>
          </cell>
          <cell r="F1867">
            <v>0</v>
          </cell>
          <cell r="G1867">
            <v>0</v>
          </cell>
          <cell r="H1867">
            <v>0</v>
          </cell>
          <cell r="J1867">
            <v>1727</v>
          </cell>
          <cell r="K1867">
            <v>70</v>
          </cell>
          <cell r="L1867">
            <v>70</v>
          </cell>
          <cell r="M1867">
            <v>0</v>
          </cell>
          <cell r="O1867">
            <v>1724</v>
          </cell>
          <cell r="P1867">
            <v>93</v>
          </cell>
          <cell r="R1867">
            <v>4220</v>
          </cell>
          <cell r="S1867">
            <v>180</v>
          </cell>
          <cell r="U1867">
            <v>10167</v>
          </cell>
          <cell r="V1867">
            <v>343</v>
          </cell>
        </row>
        <row r="1868">
          <cell r="D1868" t="str">
            <v>San Jose 2014</v>
          </cell>
          <cell r="E1868">
            <v>9233</v>
          </cell>
          <cell r="F1868">
            <v>275</v>
          </cell>
          <cell r="G1868">
            <v>275</v>
          </cell>
          <cell r="H1868">
            <v>0</v>
          </cell>
          <cell r="J1868">
            <v>5428</v>
          </cell>
          <cell r="K1868">
            <v>231</v>
          </cell>
          <cell r="L1868">
            <v>231</v>
          </cell>
          <cell r="M1868">
            <v>0</v>
          </cell>
          <cell r="O1868">
            <v>6188</v>
          </cell>
          <cell r="P1868">
            <v>0</v>
          </cell>
          <cell r="R1868">
            <v>14231</v>
          </cell>
          <cell r="S1868">
            <v>3946</v>
          </cell>
          <cell r="U1868">
            <v>35080</v>
          </cell>
          <cell r="V1868">
            <v>4452</v>
          </cell>
        </row>
        <row r="1869">
          <cell r="D1869" t="str">
            <v>San Jose 2015</v>
          </cell>
          <cell r="E1869">
            <v>9233</v>
          </cell>
          <cell r="F1869">
            <v>70</v>
          </cell>
          <cell r="G1869">
            <v>70</v>
          </cell>
          <cell r="H1869">
            <v>0</v>
          </cell>
          <cell r="J1869">
            <v>5428</v>
          </cell>
          <cell r="K1869">
            <v>0</v>
          </cell>
          <cell r="L1869">
            <v>0</v>
          </cell>
          <cell r="M1869">
            <v>0</v>
          </cell>
          <cell r="O1869">
            <v>6188</v>
          </cell>
          <cell r="P1869">
            <v>0</v>
          </cell>
          <cell r="R1869">
            <v>14231</v>
          </cell>
          <cell r="S1869">
            <v>1951</v>
          </cell>
          <cell r="U1869">
            <v>35080</v>
          </cell>
          <cell r="V1869">
            <v>2021</v>
          </cell>
        </row>
        <row r="1870">
          <cell r="D1870" t="str">
            <v>San Jose 2016</v>
          </cell>
          <cell r="E1870">
            <v>9233</v>
          </cell>
          <cell r="F1870">
            <v>314</v>
          </cell>
          <cell r="G1870">
            <v>314</v>
          </cell>
          <cell r="H1870">
            <v>0</v>
          </cell>
          <cell r="J1870">
            <v>5428</v>
          </cell>
          <cell r="K1870">
            <v>0</v>
          </cell>
          <cell r="L1870">
            <v>0</v>
          </cell>
          <cell r="M1870">
            <v>0</v>
          </cell>
          <cell r="O1870">
            <v>6188</v>
          </cell>
          <cell r="P1870">
            <v>0</v>
          </cell>
          <cell r="R1870">
            <v>14231</v>
          </cell>
          <cell r="S1870">
            <v>1774</v>
          </cell>
          <cell r="U1870">
            <v>35080</v>
          </cell>
          <cell r="V1870">
            <v>2088</v>
          </cell>
        </row>
        <row r="1871">
          <cell r="D1871" t="str">
            <v>San Jose 2017</v>
          </cell>
          <cell r="E1871">
            <v>9233</v>
          </cell>
          <cell r="F1871">
            <v>190</v>
          </cell>
          <cell r="G1871">
            <v>190</v>
          </cell>
          <cell r="H1871">
            <v>0</v>
          </cell>
          <cell r="J1871">
            <v>5428</v>
          </cell>
          <cell r="K1871">
            <v>0</v>
          </cell>
          <cell r="L1871">
            <v>0</v>
          </cell>
          <cell r="M1871">
            <v>0</v>
          </cell>
          <cell r="O1871">
            <v>6188</v>
          </cell>
          <cell r="P1871">
            <v>285</v>
          </cell>
          <cell r="R1871">
            <v>14231</v>
          </cell>
          <cell r="S1871">
            <v>2622</v>
          </cell>
          <cell r="U1871">
            <v>35080</v>
          </cell>
          <cell r="V1871">
            <v>3097</v>
          </cell>
        </row>
        <row r="1872">
          <cell r="D1872" t="str">
            <v>San Juan Bautista 2014</v>
          </cell>
          <cell r="E1872">
            <v>0</v>
          </cell>
          <cell r="F1872">
            <v>0</v>
          </cell>
          <cell r="G1872">
            <v>0</v>
          </cell>
          <cell r="H1872">
            <v>0</v>
          </cell>
          <cell r="I1872">
            <v>0</v>
          </cell>
          <cell r="J1872">
            <v>0</v>
          </cell>
          <cell r="K1872">
            <v>0</v>
          </cell>
          <cell r="L1872">
            <v>0</v>
          </cell>
          <cell r="M1872">
            <v>0</v>
          </cell>
          <cell r="N1872">
            <v>0</v>
          </cell>
          <cell r="O1872">
            <v>0</v>
          </cell>
          <cell r="P1872">
            <v>0</v>
          </cell>
          <cell r="Q1872">
            <v>0</v>
          </cell>
          <cell r="R1872">
            <v>0</v>
          </cell>
          <cell r="S1872">
            <v>0</v>
          </cell>
          <cell r="T1872">
            <v>0</v>
          </cell>
          <cell r="U1872">
            <v>0</v>
          </cell>
          <cell r="V1872">
            <v>0</v>
          </cell>
        </row>
        <row r="1873">
          <cell r="D1873" t="str">
            <v>San Juan Bautista 2015</v>
          </cell>
        </row>
        <row r="1874">
          <cell r="D1874" t="str">
            <v>San Juan Bautista 2016</v>
          </cell>
        </row>
        <row r="1875">
          <cell r="D1875" t="str">
            <v>San Juan Bautista 2017</v>
          </cell>
        </row>
        <row r="1876">
          <cell r="D1876" t="str">
            <v>San Juan Capistrano 2013</v>
          </cell>
        </row>
        <row r="1877">
          <cell r="D1877" t="str">
            <v>San Juan Capistrano 2014</v>
          </cell>
          <cell r="E1877">
            <v>147</v>
          </cell>
          <cell r="F1877">
            <v>0</v>
          </cell>
          <cell r="G1877">
            <v>0</v>
          </cell>
          <cell r="H1877">
            <v>0</v>
          </cell>
          <cell r="J1877">
            <v>104</v>
          </cell>
          <cell r="K1877">
            <v>2</v>
          </cell>
          <cell r="L1877">
            <v>2</v>
          </cell>
          <cell r="M1877">
            <v>0</v>
          </cell>
          <cell r="O1877">
            <v>120</v>
          </cell>
          <cell r="P1877">
            <v>2</v>
          </cell>
          <cell r="R1877">
            <v>267</v>
          </cell>
          <cell r="S1877">
            <v>90</v>
          </cell>
          <cell r="U1877">
            <v>638</v>
          </cell>
          <cell r="V1877">
            <v>94</v>
          </cell>
        </row>
        <row r="1878">
          <cell r="D1878" t="str">
            <v>San Juan Capistrano 2015</v>
          </cell>
          <cell r="E1878">
            <v>147</v>
          </cell>
          <cell r="F1878">
            <v>0</v>
          </cell>
          <cell r="G1878">
            <v>0</v>
          </cell>
          <cell r="H1878">
            <v>0</v>
          </cell>
          <cell r="J1878">
            <v>104</v>
          </cell>
          <cell r="K1878">
            <v>0</v>
          </cell>
          <cell r="L1878">
            <v>0</v>
          </cell>
          <cell r="M1878">
            <v>0</v>
          </cell>
          <cell r="O1878">
            <v>120</v>
          </cell>
          <cell r="P1878">
            <v>0</v>
          </cell>
          <cell r="R1878">
            <v>267</v>
          </cell>
          <cell r="S1878">
            <v>96</v>
          </cell>
          <cell r="U1878">
            <v>638</v>
          </cell>
          <cell r="V1878">
            <v>96</v>
          </cell>
        </row>
        <row r="1879">
          <cell r="D1879" t="str">
            <v>San Juan Capistrano 2016</v>
          </cell>
          <cell r="E1879">
            <v>147</v>
          </cell>
          <cell r="F1879">
            <v>0</v>
          </cell>
          <cell r="G1879">
            <v>0</v>
          </cell>
          <cell r="H1879">
            <v>0</v>
          </cell>
          <cell r="J1879">
            <v>104</v>
          </cell>
          <cell r="K1879">
            <v>0</v>
          </cell>
          <cell r="L1879">
            <v>0</v>
          </cell>
          <cell r="M1879">
            <v>0</v>
          </cell>
          <cell r="O1879">
            <v>120</v>
          </cell>
          <cell r="P1879">
            <v>0</v>
          </cell>
          <cell r="R1879">
            <v>267</v>
          </cell>
          <cell r="S1879">
            <v>62</v>
          </cell>
          <cell r="U1879">
            <v>638</v>
          </cell>
          <cell r="V1879">
            <v>62</v>
          </cell>
        </row>
        <row r="1880">
          <cell r="D1880" t="str">
            <v>San Juan Capistrano 2017</v>
          </cell>
          <cell r="E1880">
            <v>147</v>
          </cell>
          <cell r="F1880">
            <v>0</v>
          </cell>
          <cell r="G1880">
            <v>0</v>
          </cell>
          <cell r="H1880">
            <v>0</v>
          </cell>
          <cell r="J1880">
            <v>104</v>
          </cell>
          <cell r="K1880">
            <v>0</v>
          </cell>
          <cell r="L1880">
            <v>0</v>
          </cell>
          <cell r="M1880">
            <v>0</v>
          </cell>
          <cell r="O1880">
            <v>120</v>
          </cell>
          <cell r="P1880">
            <v>0</v>
          </cell>
          <cell r="R1880">
            <v>267</v>
          </cell>
          <cell r="S1880">
            <v>103</v>
          </cell>
          <cell r="U1880">
            <v>638</v>
          </cell>
          <cell r="V1880">
            <v>103</v>
          </cell>
        </row>
        <row r="1881">
          <cell r="D1881" t="str">
            <v>San Leandro 2014</v>
          </cell>
          <cell r="E1881">
            <v>504</v>
          </cell>
          <cell r="F1881">
            <v>0</v>
          </cell>
          <cell r="G1881">
            <v>0</v>
          </cell>
          <cell r="H1881">
            <v>0</v>
          </cell>
          <cell r="J1881">
            <v>270</v>
          </cell>
          <cell r="K1881">
            <v>0</v>
          </cell>
          <cell r="L1881">
            <v>0</v>
          </cell>
          <cell r="M1881">
            <v>0</v>
          </cell>
          <cell r="O1881">
            <v>352</v>
          </cell>
          <cell r="P1881">
            <v>0</v>
          </cell>
          <cell r="R1881">
            <v>1161</v>
          </cell>
          <cell r="S1881">
            <v>0</v>
          </cell>
          <cell r="U1881">
            <v>2287</v>
          </cell>
          <cell r="V1881">
            <v>0</v>
          </cell>
        </row>
        <row r="1882">
          <cell r="D1882" t="str">
            <v>San Leandro 2015</v>
          </cell>
          <cell r="E1882">
            <v>504</v>
          </cell>
          <cell r="F1882">
            <v>82</v>
          </cell>
          <cell r="G1882">
            <v>82</v>
          </cell>
          <cell r="H1882">
            <v>0</v>
          </cell>
          <cell r="J1882">
            <v>270</v>
          </cell>
          <cell r="K1882">
            <v>31</v>
          </cell>
          <cell r="L1882">
            <v>31</v>
          </cell>
          <cell r="M1882">
            <v>0</v>
          </cell>
          <cell r="O1882">
            <v>352</v>
          </cell>
          <cell r="P1882">
            <v>0</v>
          </cell>
          <cell r="R1882">
            <v>1161</v>
          </cell>
          <cell r="S1882">
            <v>5</v>
          </cell>
          <cell r="U1882">
            <v>2287</v>
          </cell>
          <cell r="V1882">
            <v>118</v>
          </cell>
        </row>
        <row r="1883">
          <cell r="D1883" t="str">
            <v>San Leandro 2016</v>
          </cell>
          <cell r="E1883">
            <v>504</v>
          </cell>
          <cell r="F1883">
            <v>0</v>
          </cell>
          <cell r="G1883">
            <v>0</v>
          </cell>
          <cell r="H1883">
            <v>0</v>
          </cell>
          <cell r="J1883">
            <v>270</v>
          </cell>
          <cell r="K1883">
            <v>0</v>
          </cell>
          <cell r="L1883">
            <v>0</v>
          </cell>
          <cell r="M1883">
            <v>0</v>
          </cell>
          <cell r="O1883">
            <v>352</v>
          </cell>
          <cell r="P1883">
            <v>0</v>
          </cell>
          <cell r="R1883">
            <v>1161</v>
          </cell>
          <cell r="S1883">
            <v>3</v>
          </cell>
          <cell r="U1883">
            <v>2287</v>
          </cell>
          <cell r="V1883">
            <v>3</v>
          </cell>
        </row>
        <row r="1884">
          <cell r="D1884" t="str">
            <v>San Leandro 2017</v>
          </cell>
          <cell r="E1884">
            <v>504</v>
          </cell>
          <cell r="F1884">
            <v>27</v>
          </cell>
          <cell r="G1884">
            <v>27</v>
          </cell>
          <cell r="H1884">
            <v>0</v>
          </cell>
          <cell r="J1884">
            <v>270</v>
          </cell>
          <cell r="K1884">
            <v>57</v>
          </cell>
          <cell r="L1884">
            <v>57</v>
          </cell>
          <cell r="M1884">
            <v>0</v>
          </cell>
          <cell r="O1884">
            <v>352</v>
          </cell>
          <cell r="P1884">
            <v>0</v>
          </cell>
          <cell r="R1884">
            <v>1161</v>
          </cell>
          <cell r="S1884">
            <v>8</v>
          </cell>
          <cell r="U1884">
            <v>2287</v>
          </cell>
          <cell r="V1884">
            <v>92</v>
          </cell>
        </row>
        <row r="1885">
          <cell r="D1885" t="str">
            <v>San Luis Obispo 2014</v>
          </cell>
          <cell r="E1885">
            <v>285</v>
          </cell>
          <cell r="F1885">
            <v>35</v>
          </cell>
          <cell r="G1885">
            <v>35</v>
          </cell>
          <cell r="H1885">
            <v>0</v>
          </cell>
          <cell r="J1885">
            <v>179</v>
          </cell>
          <cell r="K1885">
            <v>16</v>
          </cell>
          <cell r="L1885">
            <v>16</v>
          </cell>
          <cell r="M1885">
            <v>0</v>
          </cell>
          <cell r="O1885">
            <v>202</v>
          </cell>
          <cell r="P1885">
            <v>8</v>
          </cell>
          <cell r="R1885">
            <v>478</v>
          </cell>
          <cell r="S1885">
            <v>146</v>
          </cell>
          <cell r="U1885">
            <v>1144</v>
          </cell>
          <cell r="V1885">
            <v>205</v>
          </cell>
        </row>
        <row r="1886">
          <cell r="D1886" t="str">
            <v>San Luis Obispo 2015</v>
          </cell>
          <cell r="E1886">
            <v>285</v>
          </cell>
          <cell r="F1886">
            <v>1</v>
          </cell>
          <cell r="G1886">
            <v>1</v>
          </cell>
          <cell r="H1886">
            <v>0</v>
          </cell>
          <cell r="J1886">
            <v>179</v>
          </cell>
          <cell r="K1886">
            <v>1</v>
          </cell>
          <cell r="L1886">
            <v>1</v>
          </cell>
          <cell r="M1886">
            <v>0</v>
          </cell>
          <cell r="O1886">
            <v>202</v>
          </cell>
          <cell r="P1886">
            <v>2</v>
          </cell>
          <cell r="R1886">
            <v>478</v>
          </cell>
          <cell r="S1886">
            <v>168</v>
          </cell>
          <cell r="U1886">
            <v>1144</v>
          </cell>
          <cell r="V1886">
            <v>172</v>
          </cell>
        </row>
        <row r="1887">
          <cell r="D1887" t="str">
            <v>San Luis Obispo 2016</v>
          </cell>
          <cell r="E1887">
            <v>285</v>
          </cell>
          <cell r="F1887">
            <v>19</v>
          </cell>
          <cell r="G1887">
            <v>19</v>
          </cell>
          <cell r="H1887">
            <v>0</v>
          </cell>
          <cell r="J1887">
            <v>179</v>
          </cell>
          <cell r="K1887">
            <v>1</v>
          </cell>
          <cell r="L1887">
            <v>1</v>
          </cell>
          <cell r="M1887">
            <v>0</v>
          </cell>
          <cell r="O1887">
            <v>202</v>
          </cell>
          <cell r="P1887">
            <v>3</v>
          </cell>
          <cell r="R1887">
            <v>478</v>
          </cell>
          <cell r="S1887">
            <v>111</v>
          </cell>
          <cell r="U1887">
            <v>1144</v>
          </cell>
          <cell r="V1887">
            <v>134</v>
          </cell>
        </row>
        <row r="1888">
          <cell r="D1888" t="str">
            <v>San Luis Obispo 2017</v>
          </cell>
          <cell r="E1888">
            <v>285</v>
          </cell>
          <cell r="F1888">
            <v>41</v>
          </cell>
          <cell r="G1888">
            <v>41</v>
          </cell>
          <cell r="H1888">
            <v>0</v>
          </cell>
          <cell r="J1888">
            <v>179</v>
          </cell>
          <cell r="K1888">
            <v>9</v>
          </cell>
          <cell r="L1888">
            <v>9</v>
          </cell>
          <cell r="M1888">
            <v>0</v>
          </cell>
          <cell r="O1888">
            <v>202</v>
          </cell>
          <cell r="P1888">
            <v>0</v>
          </cell>
          <cell r="R1888">
            <v>478</v>
          </cell>
          <cell r="S1888">
            <v>164</v>
          </cell>
          <cell r="U1888">
            <v>1144</v>
          </cell>
          <cell r="V1888">
            <v>214</v>
          </cell>
        </row>
        <row r="1889">
          <cell r="D1889" t="str">
            <v>San Luis Obispo County - Unincorporated 2014</v>
          </cell>
          <cell r="E1889">
            <v>336</v>
          </cell>
          <cell r="F1889">
            <v>1</v>
          </cell>
          <cell r="G1889">
            <v>1</v>
          </cell>
          <cell r="H1889">
            <v>0</v>
          </cell>
          <cell r="J1889">
            <v>211</v>
          </cell>
          <cell r="K1889">
            <v>5</v>
          </cell>
          <cell r="L1889">
            <v>5</v>
          </cell>
          <cell r="M1889">
            <v>0</v>
          </cell>
          <cell r="O1889">
            <v>237</v>
          </cell>
          <cell r="P1889">
            <v>22</v>
          </cell>
          <cell r="R1889">
            <v>563</v>
          </cell>
          <cell r="S1889">
            <v>293</v>
          </cell>
          <cell r="U1889">
            <v>1347</v>
          </cell>
          <cell r="V1889">
            <v>321</v>
          </cell>
        </row>
        <row r="1890">
          <cell r="D1890" t="str">
            <v>San Luis Obispo County - Unincorporated 2015</v>
          </cell>
          <cell r="E1890">
            <v>336</v>
          </cell>
          <cell r="F1890">
            <v>7</v>
          </cell>
          <cell r="G1890">
            <v>2</v>
          </cell>
          <cell r="H1890">
            <v>5</v>
          </cell>
          <cell r="J1890">
            <v>211</v>
          </cell>
          <cell r="K1890">
            <v>10</v>
          </cell>
          <cell r="L1890">
            <v>3</v>
          </cell>
          <cell r="M1890">
            <v>7</v>
          </cell>
          <cell r="O1890">
            <v>237</v>
          </cell>
          <cell r="P1890">
            <v>27</v>
          </cell>
          <cell r="R1890">
            <v>563</v>
          </cell>
          <cell r="S1890">
            <v>282</v>
          </cell>
          <cell r="U1890">
            <v>1347</v>
          </cell>
          <cell r="V1890">
            <v>326</v>
          </cell>
        </row>
        <row r="1891">
          <cell r="D1891" t="str">
            <v>San Luis Obispo County - Unincorporated 2016</v>
          </cell>
          <cell r="E1891">
            <v>336</v>
          </cell>
          <cell r="F1891">
            <v>20</v>
          </cell>
          <cell r="G1891">
            <v>14</v>
          </cell>
          <cell r="H1891">
            <v>6</v>
          </cell>
          <cell r="J1891">
            <v>211</v>
          </cell>
          <cell r="K1891">
            <v>43</v>
          </cell>
          <cell r="L1891">
            <v>34</v>
          </cell>
          <cell r="M1891">
            <v>9</v>
          </cell>
          <cell r="O1891">
            <v>237</v>
          </cell>
          <cell r="P1891">
            <v>48</v>
          </cell>
          <cell r="R1891">
            <v>563</v>
          </cell>
          <cell r="S1891">
            <v>278</v>
          </cell>
          <cell r="U1891">
            <v>1347</v>
          </cell>
          <cell r="V1891">
            <v>389</v>
          </cell>
        </row>
        <row r="1892">
          <cell r="D1892" t="str">
            <v>San Luis Obispo County - Unincorporated 2017</v>
          </cell>
          <cell r="E1892">
            <v>336</v>
          </cell>
          <cell r="F1892">
            <v>12</v>
          </cell>
          <cell r="G1892">
            <v>3</v>
          </cell>
          <cell r="H1892">
            <v>9</v>
          </cell>
          <cell r="J1892">
            <v>211</v>
          </cell>
          <cell r="K1892">
            <v>14</v>
          </cell>
          <cell r="L1892">
            <v>5</v>
          </cell>
          <cell r="M1892">
            <v>9</v>
          </cell>
          <cell r="O1892">
            <v>237</v>
          </cell>
          <cell r="P1892">
            <v>45</v>
          </cell>
          <cell r="R1892">
            <v>563</v>
          </cell>
          <cell r="S1892">
            <v>371</v>
          </cell>
          <cell r="U1892">
            <v>1347</v>
          </cell>
          <cell r="V1892">
            <v>442</v>
          </cell>
        </row>
        <row r="1893">
          <cell r="D1893" t="str">
            <v>San Marcos 2013</v>
          </cell>
          <cell r="E1893">
            <v>1043</v>
          </cell>
          <cell r="F1893">
            <v>136</v>
          </cell>
          <cell r="G1893">
            <v>136</v>
          </cell>
          <cell r="H1893">
            <v>0</v>
          </cell>
          <cell r="J1893">
            <v>793</v>
          </cell>
          <cell r="K1893">
            <v>50</v>
          </cell>
          <cell r="L1893">
            <v>50</v>
          </cell>
          <cell r="M1893">
            <v>0</v>
          </cell>
          <cell r="O1893">
            <v>734</v>
          </cell>
          <cell r="P1893">
            <v>63</v>
          </cell>
          <cell r="R1893">
            <v>1613</v>
          </cell>
          <cell r="S1893">
            <v>1684</v>
          </cell>
          <cell r="U1893">
            <v>4183</v>
          </cell>
          <cell r="V1893">
            <v>1933</v>
          </cell>
        </row>
        <row r="1894">
          <cell r="D1894" t="str">
            <v>San Marcos 2014</v>
          </cell>
          <cell r="E1894">
            <v>1043</v>
          </cell>
          <cell r="F1894">
            <v>0</v>
          </cell>
          <cell r="G1894">
            <v>0</v>
          </cell>
          <cell r="H1894">
            <v>0</v>
          </cell>
          <cell r="J1894">
            <v>793</v>
          </cell>
          <cell r="K1894">
            <v>0</v>
          </cell>
          <cell r="L1894">
            <v>0</v>
          </cell>
          <cell r="M1894">
            <v>0</v>
          </cell>
          <cell r="O1894">
            <v>734</v>
          </cell>
          <cell r="P1894">
            <v>0</v>
          </cell>
          <cell r="R1894">
            <v>1613</v>
          </cell>
          <cell r="S1894">
            <v>97</v>
          </cell>
          <cell r="U1894">
            <v>4183</v>
          </cell>
          <cell r="V1894">
            <v>97</v>
          </cell>
        </row>
        <row r="1895">
          <cell r="D1895" t="str">
            <v>San Marcos 2015</v>
          </cell>
          <cell r="E1895">
            <v>1043</v>
          </cell>
          <cell r="F1895">
            <v>51</v>
          </cell>
          <cell r="G1895">
            <v>51</v>
          </cell>
          <cell r="H1895">
            <v>0</v>
          </cell>
          <cell r="J1895">
            <v>793</v>
          </cell>
          <cell r="K1895">
            <v>54</v>
          </cell>
          <cell r="L1895">
            <v>54</v>
          </cell>
          <cell r="M1895">
            <v>0</v>
          </cell>
          <cell r="O1895">
            <v>734</v>
          </cell>
          <cell r="P1895">
            <v>1</v>
          </cell>
          <cell r="R1895">
            <v>1613</v>
          </cell>
          <cell r="S1895">
            <v>487</v>
          </cell>
          <cell r="U1895">
            <v>4183</v>
          </cell>
          <cell r="V1895">
            <v>593</v>
          </cell>
        </row>
        <row r="1896">
          <cell r="D1896" t="str">
            <v>San Marcos 2016</v>
          </cell>
          <cell r="E1896">
            <v>1043</v>
          </cell>
          <cell r="F1896">
            <v>0</v>
          </cell>
          <cell r="G1896">
            <v>0</v>
          </cell>
          <cell r="H1896">
            <v>0</v>
          </cell>
          <cell r="J1896">
            <v>793</v>
          </cell>
          <cell r="K1896">
            <v>0</v>
          </cell>
          <cell r="L1896">
            <v>0</v>
          </cell>
          <cell r="M1896">
            <v>0</v>
          </cell>
          <cell r="O1896">
            <v>734</v>
          </cell>
          <cell r="P1896">
            <v>0</v>
          </cell>
          <cell r="R1896">
            <v>1613</v>
          </cell>
          <cell r="S1896">
            <v>329</v>
          </cell>
          <cell r="U1896">
            <v>4183</v>
          </cell>
          <cell r="V1896">
            <v>329</v>
          </cell>
        </row>
        <row r="1897">
          <cell r="D1897" t="str">
            <v>San Marcos 2017</v>
          </cell>
          <cell r="E1897">
            <v>1043</v>
          </cell>
          <cell r="F1897">
            <v>31</v>
          </cell>
          <cell r="G1897">
            <v>31</v>
          </cell>
          <cell r="H1897">
            <v>0</v>
          </cell>
          <cell r="J1897">
            <v>793</v>
          </cell>
          <cell r="K1897">
            <v>11</v>
          </cell>
          <cell r="L1897">
            <v>11</v>
          </cell>
          <cell r="M1897">
            <v>0</v>
          </cell>
          <cell r="O1897">
            <v>734</v>
          </cell>
          <cell r="P1897">
            <v>0</v>
          </cell>
          <cell r="R1897">
            <v>1613</v>
          </cell>
          <cell r="S1897">
            <v>436</v>
          </cell>
          <cell r="U1897">
            <v>4183</v>
          </cell>
          <cell r="V1897">
            <v>478</v>
          </cell>
        </row>
        <row r="1898">
          <cell r="D1898" t="str">
            <v>San Marino 2013</v>
          </cell>
        </row>
        <row r="1899">
          <cell r="D1899" t="str">
            <v>San Marino 2013</v>
          </cell>
        </row>
        <row r="1900">
          <cell r="D1900" t="str">
            <v>San Marino 2013</v>
          </cell>
        </row>
        <row r="1901">
          <cell r="D1901" t="str">
            <v>San Marino 2014</v>
          </cell>
        </row>
        <row r="1902">
          <cell r="D1902" t="str">
            <v>San Marino 2015</v>
          </cell>
          <cell r="E1902">
            <v>1</v>
          </cell>
          <cell r="F1902">
            <v>0</v>
          </cell>
          <cell r="G1902">
            <v>0</v>
          </cell>
          <cell r="H1902">
            <v>0</v>
          </cell>
          <cell r="J1902">
            <v>1</v>
          </cell>
          <cell r="K1902">
            <v>0</v>
          </cell>
          <cell r="L1902">
            <v>0</v>
          </cell>
          <cell r="M1902">
            <v>0</v>
          </cell>
          <cell r="O1902">
            <v>0</v>
          </cell>
          <cell r="P1902">
            <v>0</v>
          </cell>
          <cell r="R1902">
            <v>0</v>
          </cell>
          <cell r="S1902">
            <v>9</v>
          </cell>
          <cell r="U1902">
            <v>2</v>
          </cell>
          <cell r="V1902">
            <v>9</v>
          </cell>
        </row>
        <row r="1903">
          <cell r="D1903" t="str">
            <v>San Marino 2016</v>
          </cell>
          <cell r="E1903">
            <v>1</v>
          </cell>
          <cell r="F1903">
            <v>0</v>
          </cell>
          <cell r="G1903">
            <v>0</v>
          </cell>
          <cell r="H1903">
            <v>0</v>
          </cell>
          <cell r="J1903">
            <v>1</v>
          </cell>
          <cell r="K1903">
            <v>0</v>
          </cell>
          <cell r="L1903">
            <v>0</v>
          </cell>
          <cell r="M1903">
            <v>0</v>
          </cell>
          <cell r="O1903">
            <v>0</v>
          </cell>
          <cell r="P1903">
            <v>2</v>
          </cell>
          <cell r="R1903">
            <v>0</v>
          </cell>
          <cell r="S1903">
            <v>8</v>
          </cell>
          <cell r="U1903">
            <v>2</v>
          </cell>
          <cell r="V1903">
            <v>10</v>
          </cell>
        </row>
        <row r="1904">
          <cell r="D1904" t="str">
            <v>San Marino 2017</v>
          </cell>
          <cell r="E1904">
            <v>1</v>
          </cell>
          <cell r="F1904">
            <v>1</v>
          </cell>
          <cell r="G1904">
            <v>1</v>
          </cell>
          <cell r="H1904">
            <v>0</v>
          </cell>
          <cell r="J1904">
            <v>1</v>
          </cell>
          <cell r="K1904">
            <v>0</v>
          </cell>
          <cell r="L1904">
            <v>0</v>
          </cell>
          <cell r="M1904">
            <v>0</v>
          </cell>
          <cell r="O1904">
            <v>0</v>
          </cell>
          <cell r="P1904">
            <v>2</v>
          </cell>
          <cell r="R1904">
            <v>0</v>
          </cell>
          <cell r="S1904">
            <v>7</v>
          </cell>
          <cell r="U1904">
            <v>2</v>
          </cell>
          <cell r="V1904">
            <v>10</v>
          </cell>
        </row>
        <row r="1905">
          <cell r="D1905" t="str">
            <v>San Mateo 2014</v>
          </cell>
        </row>
        <row r="1906">
          <cell r="D1906" t="str">
            <v>San Mateo 2015</v>
          </cell>
          <cell r="E1906">
            <v>859</v>
          </cell>
          <cell r="F1906">
            <v>0</v>
          </cell>
          <cell r="G1906">
            <v>0</v>
          </cell>
          <cell r="H1906">
            <v>0</v>
          </cell>
          <cell r="J1906">
            <v>469</v>
          </cell>
          <cell r="K1906">
            <v>23</v>
          </cell>
          <cell r="L1906">
            <v>23</v>
          </cell>
          <cell r="M1906">
            <v>0</v>
          </cell>
          <cell r="O1906">
            <v>530</v>
          </cell>
          <cell r="P1906">
            <v>88</v>
          </cell>
          <cell r="R1906">
            <v>1242</v>
          </cell>
          <cell r="S1906">
            <v>480</v>
          </cell>
          <cell r="U1906">
            <v>3100</v>
          </cell>
          <cell r="V1906">
            <v>591</v>
          </cell>
        </row>
        <row r="1907">
          <cell r="D1907" t="str">
            <v>San Mateo 2016</v>
          </cell>
          <cell r="E1907">
            <v>859</v>
          </cell>
          <cell r="F1907">
            <v>12</v>
          </cell>
          <cell r="G1907">
            <v>12</v>
          </cell>
          <cell r="H1907">
            <v>0</v>
          </cell>
          <cell r="J1907">
            <v>469</v>
          </cell>
          <cell r="K1907">
            <v>3</v>
          </cell>
          <cell r="L1907">
            <v>3</v>
          </cell>
          <cell r="M1907">
            <v>0</v>
          </cell>
          <cell r="O1907">
            <v>530</v>
          </cell>
          <cell r="P1907">
            <v>2</v>
          </cell>
          <cell r="R1907">
            <v>1242</v>
          </cell>
          <cell r="S1907">
            <v>172</v>
          </cell>
          <cell r="U1907">
            <v>3100</v>
          </cell>
          <cell r="V1907">
            <v>189</v>
          </cell>
        </row>
        <row r="1908">
          <cell r="D1908" t="str">
            <v>San Mateo 2017</v>
          </cell>
          <cell r="E1908">
            <v>859</v>
          </cell>
          <cell r="F1908">
            <v>37</v>
          </cell>
          <cell r="G1908">
            <v>37</v>
          </cell>
          <cell r="H1908">
            <v>0</v>
          </cell>
          <cell r="J1908">
            <v>469</v>
          </cell>
          <cell r="K1908">
            <v>0</v>
          </cell>
          <cell r="L1908">
            <v>0</v>
          </cell>
          <cell r="M1908">
            <v>0</v>
          </cell>
          <cell r="O1908">
            <v>530</v>
          </cell>
          <cell r="P1908">
            <v>4</v>
          </cell>
          <cell r="R1908">
            <v>1242</v>
          </cell>
          <cell r="S1908">
            <v>424</v>
          </cell>
          <cell r="U1908">
            <v>3100</v>
          </cell>
          <cell r="V1908">
            <v>465</v>
          </cell>
        </row>
        <row r="1909">
          <cell r="D1909" t="str">
            <v>San Mateo County - Unincorporated 2014</v>
          </cell>
        </row>
        <row r="1910">
          <cell r="D1910" t="str">
            <v>San Mateo County - Unincorporated 2015</v>
          </cell>
          <cell r="E1910">
            <v>153</v>
          </cell>
          <cell r="F1910">
            <v>0</v>
          </cell>
          <cell r="G1910">
            <v>0</v>
          </cell>
          <cell r="H1910">
            <v>0</v>
          </cell>
          <cell r="J1910">
            <v>103</v>
          </cell>
          <cell r="K1910">
            <v>1</v>
          </cell>
          <cell r="L1910">
            <v>0</v>
          </cell>
          <cell r="M1910">
            <v>1</v>
          </cell>
          <cell r="O1910">
            <v>102</v>
          </cell>
          <cell r="P1910">
            <v>6</v>
          </cell>
          <cell r="R1910">
            <v>555</v>
          </cell>
          <cell r="S1910">
            <v>53</v>
          </cell>
          <cell r="U1910">
            <v>913</v>
          </cell>
          <cell r="V1910">
            <v>60</v>
          </cell>
        </row>
        <row r="1911">
          <cell r="D1911" t="str">
            <v>San Mateo County - Unincorporated 2016</v>
          </cell>
          <cell r="E1911">
            <v>153</v>
          </cell>
          <cell r="F1911">
            <v>0</v>
          </cell>
          <cell r="G1911">
            <v>0</v>
          </cell>
          <cell r="H1911">
            <v>0</v>
          </cell>
          <cell r="J1911">
            <v>103</v>
          </cell>
          <cell r="K1911">
            <v>3</v>
          </cell>
          <cell r="L1911">
            <v>0</v>
          </cell>
          <cell r="M1911">
            <v>3</v>
          </cell>
          <cell r="O1911">
            <v>102</v>
          </cell>
          <cell r="P1911">
            <v>7</v>
          </cell>
          <cell r="R1911">
            <v>555</v>
          </cell>
          <cell r="S1911">
            <v>50</v>
          </cell>
          <cell r="U1911">
            <v>913</v>
          </cell>
          <cell r="V1911">
            <v>60</v>
          </cell>
        </row>
        <row r="1912">
          <cell r="D1912" t="str">
            <v>San Mateo County - Unincorporated 2017</v>
          </cell>
          <cell r="E1912">
            <v>153</v>
          </cell>
          <cell r="F1912">
            <v>1</v>
          </cell>
          <cell r="G1912">
            <v>0</v>
          </cell>
          <cell r="H1912">
            <v>1</v>
          </cell>
          <cell r="J1912">
            <v>103</v>
          </cell>
          <cell r="K1912">
            <v>8</v>
          </cell>
          <cell r="L1912">
            <v>7</v>
          </cell>
          <cell r="M1912">
            <v>1</v>
          </cell>
          <cell r="O1912">
            <v>102</v>
          </cell>
          <cell r="P1912">
            <v>4</v>
          </cell>
          <cell r="R1912">
            <v>555</v>
          </cell>
          <cell r="S1912">
            <v>44</v>
          </cell>
          <cell r="U1912">
            <v>913</v>
          </cell>
          <cell r="V1912">
            <v>57</v>
          </cell>
        </row>
        <row r="1913">
          <cell r="D1913" t="str">
            <v>San Pablo 2014</v>
          </cell>
        </row>
        <row r="1914">
          <cell r="D1914" t="str">
            <v>San Pablo 2015</v>
          </cell>
          <cell r="E1914">
            <v>56</v>
          </cell>
          <cell r="F1914">
            <v>0</v>
          </cell>
          <cell r="G1914">
            <v>0</v>
          </cell>
          <cell r="H1914">
            <v>0</v>
          </cell>
          <cell r="J1914">
            <v>53</v>
          </cell>
          <cell r="K1914">
            <v>0</v>
          </cell>
          <cell r="L1914">
            <v>0</v>
          </cell>
          <cell r="M1914">
            <v>0</v>
          </cell>
          <cell r="O1914">
            <v>75</v>
          </cell>
          <cell r="P1914">
            <v>1</v>
          </cell>
          <cell r="R1914">
            <v>265</v>
          </cell>
          <cell r="S1914">
            <v>29</v>
          </cell>
          <cell r="U1914">
            <v>449</v>
          </cell>
          <cell r="V1914">
            <v>30</v>
          </cell>
        </row>
        <row r="1915">
          <cell r="D1915" t="str">
            <v>San Pablo 2016</v>
          </cell>
          <cell r="E1915">
            <v>56</v>
          </cell>
          <cell r="F1915">
            <v>0</v>
          </cell>
          <cell r="G1915">
            <v>0</v>
          </cell>
          <cell r="H1915">
            <v>0</v>
          </cell>
          <cell r="J1915">
            <v>53</v>
          </cell>
          <cell r="K1915">
            <v>2</v>
          </cell>
          <cell r="L1915">
            <v>2</v>
          </cell>
          <cell r="M1915">
            <v>0</v>
          </cell>
          <cell r="O1915">
            <v>75</v>
          </cell>
          <cell r="P1915">
            <v>5</v>
          </cell>
          <cell r="R1915">
            <v>265</v>
          </cell>
          <cell r="S1915">
            <v>0</v>
          </cell>
          <cell r="U1915">
            <v>449</v>
          </cell>
          <cell r="V1915">
            <v>7</v>
          </cell>
        </row>
        <row r="1916">
          <cell r="D1916" t="str">
            <v>San Pablo 2017</v>
          </cell>
          <cell r="E1916">
            <v>56</v>
          </cell>
          <cell r="F1916">
            <v>0</v>
          </cell>
          <cell r="G1916">
            <v>0</v>
          </cell>
          <cell r="H1916">
            <v>0</v>
          </cell>
          <cell r="J1916">
            <v>53</v>
          </cell>
          <cell r="K1916">
            <v>1</v>
          </cell>
          <cell r="L1916">
            <v>1</v>
          </cell>
          <cell r="M1916">
            <v>0</v>
          </cell>
          <cell r="O1916">
            <v>75</v>
          </cell>
          <cell r="P1916">
            <v>3</v>
          </cell>
          <cell r="R1916">
            <v>265</v>
          </cell>
          <cell r="S1916">
            <v>0</v>
          </cell>
          <cell r="U1916">
            <v>449</v>
          </cell>
          <cell r="V1916">
            <v>4</v>
          </cell>
        </row>
        <row r="1917">
          <cell r="D1917" t="str">
            <v>San Rafael 2014</v>
          </cell>
          <cell r="E1917">
            <v>240</v>
          </cell>
          <cell r="F1917">
            <v>1</v>
          </cell>
          <cell r="G1917">
            <v>1</v>
          </cell>
          <cell r="H1917">
            <v>0</v>
          </cell>
          <cell r="J1917">
            <v>148</v>
          </cell>
          <cell r="K1917">
            <v>1</v>
          </cell>
          <cell r="L1917">
            <v>1</v>
          </cell>
          <cell r="M1917">
            <v>0</v>
          </cell>
          <cell r="O1917">
            <v>181</v>
          </cell>
          <cell r="P1917">
            <v>0</v>
          </cell>
          <cell r="R1917">
            <v>438</v>
          </cell>
          <cell r="S1917">
            <v>16</v>
          </cell>
          <cell r="U1917">
            <v>1007</v>
          </cell>
          <cell r="V1917">
            <v>18</v>
          </cell>
        </row>
        <row r="1918">
          <cell r="D1918" t="str">
            <v>San Rafael 2015</v>
          </cell>
          <cell r="E1918">
            <v>240</v>
          </cell>
          <cell r="F1918">
            <v>2</v>
          </cell>
          <cell r="G1918">
            <v>2</v>
          </cell>
          <cell r="H1918">
            <v>0</v>
          </cell>
          <cell r="J1918">
            <v>148</v>
          </cell>
          <cell r="K1918">
            <v>14</v>
          </cell>
          <cell r="L1918">
            <v>10</v>
          </cell>
          <cell r="M1918">
            <v>4</v>
          </cell>
          <cell r="O1918">
            <v>181</v>
          </cell>
          <cell r="P1918">
            <v>10</v>
          </cell>
          <cell r="R1918">
            <v>438</v>
          </cell>
          <cell r="S1918">
            <v>94</v>
          </cell>
          <cell r="U1918">
            <v>1007</v>
          </cell>
          <cell r="V1918">
            <v>120</v>
          </cell>
        </row>
        <row r="1919">
          <cell r="D1919" t="str">
            <v>San Rafael 2016</v>
          </cell>
          <cell r="E1919">
            <v>240</v>
          </cell>
          <cell r="F1919">
            <v>0</v>
          </cell>
          <cell r="G1919">
            <v>0</v>
          </cell>
          <cell r="H1919">
            <v>0</v>
          </cell>
          <cell r="J1919">
            <v>148</v>
          </cell>
          <cell r="K1919">
            <v>5</v>
          </cell>
          <cell r="L1919">
            <v>5</v>
          </cell>
          <cell r="M1919">
            <v>0</v>
          </cell>
          <cell r="O1919">
            <v>181</v>
          </cell>
          <cell r="P1919">
            <v>0</v>
          </cell>
          <cell r="R1919">
            <v>438</v>
          </cell>
          <cell r="S1919">
            <v>21</v>
          </cell>
          <cell r="U1919">
            <v>1007</v>
          </cell>
          <cell r="V1919">
            <v>26</v>
          </cell>
        </row>
        <row r="1920">
          <cell r="D1920" t="str">
            <v>San Rafael 2017</v>
          </cell>
          <cell r="E1920">
            <v>240</v>
          </cell>
          <cell r="F1920">
            <v>0</v>
          </cell>
          <cell r="G1920">
            <v>0</v>
          </cell>
          <cell r="H1920">
            <v>0</v>
          </cell>
          <cell r="J1920">
            <v>148</v>
          </cell>
          <cell r="K1920">
            <v>7</v>
          </cell>
          <cell r="L1920">
            <v>0</v>
          </cell>
          <cell r="M1920">
            <v>7</v>
          </cell>
          <cell r="O1920">
            <v>181</v>
          </cell>
          <cell r="P1920">
            <v>0</v>
          </cell>
          <cell r="R1920">
            <v>438</v>
          </cell>
          <cell r="S1920">
            <v>20</v>
          </cell>
          <cell r="U1920">
            <v>1007</v>
          </cell>
          <cell r="V1920">
            <v>27</v>
          </cell>
        </row>
        <row r="1921">
          <cell r="D1921" t="str">
            <v>San Ramon 2014</v>
          </cell>
          <cell r="E1921">
            <v>516</v>
          </cell>
          <cell r="F1921">
            <v>0</v>
          </cell>
          <cell r="G1921">
            <v>0</v>
          </cell>
          <cell r="H1921">
            <v>0</v>
          </cell>
          <cell r="J1921">
            <v>279</v>
          </cell>
          <cell r="K1921">
            <v>0</v>
          </cell>
          <cell r="L1921">
            <v>0</v>
          </cell>
          <cell r="M1921">
            <v>0</v>
          </cell>
          <cell r="O1921">
            <v>282</v>
          </cell>
          <cell r="P1921">
            <v>5</v>
          </cell>
          <cell r="R1921">
            <v>340</v>
          </cell>
          <cell r="S1921">
            <v>216</v>
          </cell>
          <cell r="U1921">
            <v>1417</v>
          </cell>
          <cell r="V1921">
            <v>221</v>
          </cell>
        </row>
        <row r="1922">
          <cell r="D1922" t="str">
            <v>San Ramon 2015</v>
          </cell>
          <cell r="E1922">
            <v>516</v>
          </cell>
          <cell r="F1922">
            <v>0</v>
          </cell>
          <cell r="G1922">
            <v>0</v>
          </cell>
          <cell r="H1922">
            <v>0</v>
          </cell>
          <cell r="J1922">
            <v>279</v>
          </cell>
          <cell r="K1922">
            <v>0</v>
          </cell>
          <cell r="L1922">
            <v>0</v>
          </cell>
          <cell r="M1922">
            <v>0</v>
          </cell>
          <cell r="O1922">
            <v>282</v>
          </cell>
          <cell r="P1922">
            <v>2</v>
          </cell>
          <cell r="R1922">
            <v>340</v>
          </cell>
          <cell r="S1922">
            <v>386</v>
          </cell>
          <cell r="U1922">
            <v>1417</v>
          </cell>
          <cell r="V1922">
            <v>388</v>
          </cell>
        </row>
        <row r="1923">
          <cell r="D1923" t="str">
            <v>San Ramon 2016</v>
          </cell>
          <cell r="E1923">
            <v>516</v>
          </cell>
          <cell r="F1923">
            <v>20</v>
          </cell>
          <cell r="G1923">
            <v>20</v>
          </cell>
          <cell r="H1923">
            <v>0</v>
          </cell>
          <cell r="J1923">
            <v>279</v>
          </cell>
          <cell r="K1923">
            <v>82</v>
          </cell>
          <cell r="L1923">
            <v>82</v>
          </cell>
          <cell r="M1923">
            <v>0</v>
          </cell>
          <cell r="O1923">
            <v>282</v>
          </cell>
          <cell r="P1923">
            <v>162</v>
          </cell>
          <cell r="R1923">
            <v>340</v>
          </cell>
          <cell r="S1923">
            <v>618</v>
          </cell>
          <cell r="U1923">
            <v>1417</v>
          </cell>
          <cell r="V1923">
            <v>882</v>
          </cell>
        </row>
        <row r="1924">
          <cell r="D1924" t="str">
            <v>San Ramon 2017</v>
          </cell>
          <cell r="E1924">
            <v>516</v>
          </cell>
          <cell r="F1924">
            <v>0</v>
          </cell>
          <cell r="G1924">
            <v>0</v>
          </cell>
          <cell r="H1924">
            <v>0</v>
          </cell>
          <cell r="J1924">
            <v>279</v>
          </cell>
          <cell r="K1924">
            <v>0</v>
          </cell>
          <cell r="L1924">
            <v>0</v>
          </cell>
          <cell r="M1924">
            <v>0</v>
          </cell>
          <cell r="O1924">
            <v>282</v>
          </cell>
          <cell r="P1924">
            <v>0</v>
          </cell>
          <cell r="R1924">
            <v>340</v>
          </cell>
          <cell r="S1924">
            <v>188</v>
          </cell>
          <cell r="U1924">
            <v>1417</v>
          </cell>
          <cell r="V1924">
            <v>188</v>
          </cell>
        </row>
        <row r="1925">
          <cell r="D1925" t="str">
            <v>Sand City 2014</v>
          </cell>
          <cell r="E1925">
            <v>0</v>
          </cell>
          <cell r="F1925">
            <v>0</v>
          </cell>
          <cell r="G1925">
            <v>0</v>
          </cell>
          <cell r="H1925">
            <v>0</v>
          </cell>
          <cell r="I1925">
            <v>0</v>
          </cell>
          <cell r="J1925">
            <v>0</v>
          </cell>
          <cell r="K1925">
            <v>0</v>
          </cell>
          <cell r="L1925">
            <v>0</v>
          </cell>
          <cell r="M1925">
            <v>0</v>
          </cell>
          <cell r="N1925">
            <v>0</v>
          </cell>
          <cell r="O1925">
            <v>0</v>
          </cell>
          <cell r="P1925">
            <v>0</v>
          </cell>
          <cell r="Q1925">
            <v>0</v>
          </cell>
          <cell r="R1925">
            <v>0</v>
          </cell>
          <cell r="S1925">
            <v>0</v>
          </cell>
          <cell r="T1925">
            <v>0</v>
          </cell>
          <cell r="U1925">
            <v>0</v>
          </cell>
          <cell r="V1925">
            <v>0</v>
          </cell>
        </row>
        <row r="1926">
          <cell r="D1926" t="str">
            <v>Sand City 2015</v>
          </cell>
        </row>
        <row r="1927">
          <cell r="D1927" t="str">
            <v>Sand City 2016</v>
          </cell>
        </row>
        <row r="1928">
          <cell r="D1928" t="str">
            <v>Sand City 2017</v>
          </cell>
        </row>
        <row r="1929">
          <cell r="D1929" t="str">
            <v>Sanger 2013</v>
          </cell>
        </row>
        <row r="1930">
          <cell r="D1930" t="str">
            <v>Sanger 2014</v>
          </cell>
        </row>
        <row r="1931">
          <cell r="D1931" t="str">
            <v>Sanger 2015</v>
          </cell>
        </row>
        <row r="1932">
          <cell r="D1932" t="str">
            <v>Sanger 2016</v>
          </cell>
          <cell r="E1932">
            <v>312</v>
          </cell>
          <cell r="F1932">
            <v>0</v>
          </cell>
          <cell r="G1932">
            <v>0</v>
          </cell>
          <cell r="H1932">
            <v>0</v>
          </cell>
          <cell r="J1932">
            <v>175</v>
          </cell>
          <cell r="K1932">
            <v>0</v>
          </cell>
          <cell r="L1932">
            <v>0</v>
          </cell>
          <cell r="M1932">
            <v>0</v>
          </cell>
          <cell r="O1932">
            <v>163</v>
          </cell>
          <cell r="P1932">
            <v>0</v>
          </cell>
          <cell r="R1932">
            <v>568</v>
          </cell>
          <cell r="S1932">
            <v>0</v>
          </cell>
          <cell r="U1932">
            <v>1218</v>
          </cell>
          <cell r="V1932">
            <v>0</v>
          </cell>
        </row>
        <row r="1933">
          <cell r="D1933" t="str">
            <v>Sanger 2017</v>
          </cell>
        </row>
        <row r="1934">
          <cell r="D1934" t="str">
            <v>Santa Ana 2013</v>
          </cell>
        </row>
        <row r="1935">
          <cell r="D1935" t="str">
            <v>Santa Ana 2014</v>
          </cell>
          <cell r="E1935">
            <v>156</v>
          </cell>
          <cell r="F1935">
            <v>20</v>
          </cell>
          <cell r="G1935">
            <v>20</v>
          </cell>
          <cell r="H1935">
            <v>0</v>
          </cell>
          <cell r="J1935">
            <v>122</v>
          </cell>
          <cell r="K1935">
            <v>20</v>
          </cell>
          <cell r="L1935">
            <v>20</v>
          </cell>
          <cell r="M1935">
            <v>0</v>
          </cell>
          <cell r="O1935">
            <v>37</v>
          </cell>
          <cell r="P1935">
            <v>0</v>
          </cell>
          <cell r="R1935">
            <v>90</v>
          </cell>
          <cell r="S1935">
            <v>242</v>
          </cell>
          <cell r="U1935">
            <v>405</v>
          </cell>
          <cell r="V1935">
            <v>282</v>
          </cell>
        </row>
        <row r="1936">
          <cell r="D1936" t="str">
            <v>Santa Ana 2015</v>
          </cell>
          <cell r="E1936">
            <v>156</v>
          </cell>
          <cell r="F1936">
            <v>0</v>
          </cell>
          <cell r="G1936">
            <v>0</v>
          </cell>
          <cell r="H1936">
            <v>0</v>
          </cell>
          <cell r="J1936">
            <v>122</v>
          </cell>
          <cell r="K1936">
            <v>0</v>
          </cell>
          <cell r="L1936">
            <v>0</v>
          </cell>
          <cell r="M1936">
            <v>0</v>
          </cell>
          <cell r="O1936">
            <v>37</v>
          </cell>
          <cell r="P1936">
            <v>11</v>
          </cell>
          <cell r="R1936">
            <v>90</v>
          </cell>
          <cell r="S1936">
            <v>127</v>
          </cell>
          <cell r="U1936">
            <v>405</v>
          </cell>
          <cell r="V1936">
            <v>138</v>
          </cell>
        </row>
        <row r="1937">
          <cell r="D1937" t="str">
            <v>Santa Ana 2016</v>
          </cell>
          <cell r="E1937">
            <v>156</v>
          </cell>
          <cell r="F1937">
            <v>0</v>
          </cell>
          <cell r="G1937">
            <v>0</v>
          </cell>
          <cell r="H1937">
            <v>0</v>
          </cell>
          <cell r="J1937">
            <v>122</v>
          </cell>
          <cell r="K1937">
            <v>12</v>
          </cell>
          <cell r="L1937">
            <v>12</v>
          </cell>
          <cell r="M1937">
            <v>0</v>
          </cell>
          <cell r="O1937">
            <v>37</v>
          </cell>
          <cell r="P1937">
            <v>2</v>
          </cell>
          <cell r="R1937">
            <v>90</v>
          </cell>
          <cell r="S1937">
            <v>285</v>
          </cell>
          <cell r="U1937">
            <v>405</v>
          </cell>
          <cell r="V1937">
            <v>299</v>
          </cell>
        </row>
        <row r="1938">
          <cell r="D1938" t="str">
            <v>Santa Ana 2017</v>
          </cell>
          <cell r="E1938">
            <v>156</v>
          </cell>
          <cell r="F1938">
            <v>49</v>
          </cell>
          <cell r="G1938">
            <v>49</v>
          </cell>
          <cell r="H1938">
            <v>0</v>
          </cell>
          <cell r="J1938">
            <v>122</v>
          </cell>
          <cell r="K1938">
            <v>20</v>
          </cell>
          <cell r="L1938">
            <v>20</v>
          </cell>
          <cell r="M1938">
            <v>0</v>
          </cell>
          <cell r="O1938">
            <v>37</v>
          </cell>
          <cell r="P1938">
            <v>11</v>
          </cell>
          <cell r="R1938">
            <v>90</v>
          </cell>
          <cell r="S1938">
            <v>115</v>
          </cell>
          <cell r="U1938">
            <v>405</v>
          </cell>
          <cell r="V1938">
            <v>195</v>
          </cell>
        </row>
        <row r="1939">
          <cell r="D1939" t="str">
            <v>Santa Barbara 2014</v>
          </cell>
        </row>
        <row r="1940">
          <cell r="D1940" t="str">
            <v>Santa Barbara 2015</v>
          </cell>
          <cell r="E1940">
            <v>962</v>
          </cell>
          <cell r="F1940">
            <v>0</v>
          </cell>
          <cell r="G1940">
            <v>0</v>
          </cell>
          <cell r="H1940">
            <v>0</v>
          </cell>
          <cell r="J1940">
            <v>701</v>
          </cell>
          <cell r="K1940">
            <v>0</v>
          </cell>
          <cell r="L1940">
            <v>0</v>
          </cell>
          <cell r="M1940">
            <v>0</v>
          </cell>
          <cell r="O1940">
            <v>820</v>
          </cell>
          <cell r="P1940">
            <v>0</v>
          </cell>
          <cell r="R1940">
            <v>1617</v>
          </cell>
          <cell r="S1940">
            <v>180</v>
          </cell>
          <cell r="U1940">
            <v>4100</v>
          </cell>
          <cell r="V1940">
            <v>180</v>
          </cell>
        </row>
        <row r="1941">
          <cell r="D1941" t="str">
            <v>Santa Barbara 2016</v>
          </cell>
          <cell r="E1941">
            <v>962</v>
          </cell>
          <cell r="F1941">
            <v>61</v>
          </cell>
          <cell r="G1941">
            <v>61</v>
          </cell>
          <cell r="H1941">
            <v>0</v>
          </cell>
          <cell r="J1941">
            <v>701</v>
          </cell>
          <cell r="K1941">
            <v>36</v>
          </cell>
          <cell r="L1941">
            <v>36</v>
          </cell>
          <cell r="M1941">
            <v>0</v>
          </cell>
          <cell r="O1941">
            <v>820</v>
          </cell>
          <cell r="P1941">
            <v>0</v>
          </cell>
          <cell r="R1941">
            <v>1617</v>
          </cell>
          <cell r="S1941">
            <v>159</v>
          </cell>
          <cell r="U1941">
            <v>4100</v>
          </cell>
          <cell r="V1941">
            <v>256</v>
          </cell>
        </row>
        <row r="1942">
          <cell r="D1942" t="str">
            <v>Santa Barbara 2017</v>
          </cell>
          <cell r="E1942">
            <v>962</v>
          </cell>
          <cell r="F1942">
            <v>0</v>
          </cell>
          <cell r="G1942">
            <v>0</v>
          </cell>
          <cell r="H1942">
            <v>0</v>
          </cell>
          <cell r="J1942">
            <v>701</v>
          </cell>
          <cell r="K1942">
            <v>0</v>
          </cell>
          <cell r="L1942">
            <v>0</v>
          </cell>
          <cell r="M1942">
            <v>0</v>
          </cell>
          <cell r="O1942">
            <v>820</v>
          </cell>
          <cell r="P1942">
            <v>0</v>
          </cell>
          <cell r="R1942">
            <v>1617</v>
          </cell>
          <cell r="S1942">
            <v>117</v>
          </cell>
          <cell r="U1942">
            <v>4100</v>
          </cell>
          <cell r="V1942">
            <v>117</v>
          </cell>
        </row>
        <row r="1943">
          <cell r="D1943" t="str">
            <v>Santa Barbara County - Unincorporated 2014</v>
          </cell>
          <cell r="E1943">
            <v>159</v>
          </cell>
          <cell r="F1943">
            <v>0</v>
          </cell>
          <cell r="G1943">
            <v>0</v>
          </cell>
          <cell r="H1943">
            <v>0</v>
          </cell>
          <cell r="J1943">
            <v>106</v>
          </cell>
          <cell r="K1943">
            <v>0</v>
          </cell>
          <cell r="L1943">
            <v>0</v>
          </cell>
          <cell r="M1943">
            <v>0</v>
          </cell>
          <cell r="O1943">
            <v>112</v>
          </cell>
          <cell r="P1943">
            <v>59</v>
          </cell>
          <cell r="R1943">
            <v>284</v>
          </cell>
          <cell r="S1943">
            <v>80</v>
          </cell>
          <cell r="U1943">
            <v>661</v>
          </cell>
          <cell r="V1943">
            <v>139</v>
          </cell>
        </row>
        <row r="1944">
          <cell r="D1944" t="str">
            <v>Santa Barbara County - Unincorporated 2015</v>
          </cell>
          <cell r="E1944">
            <v>159</v>
          </cell>
          <cell r="F1944">
            <v>49</v>
          </cell>
          <cell r="G1944">
            <v>49</v>
          </cell>
          <cell r="H1944">
            <v>0</v>
          </cell>
          <cell r="J1944">
            <v>106</v>
          </cell>
          <cell r="K1944">
            <v>41</v>
          </cell>
          <cell r="L1944">
            <v>36</v>
          </cell>
          <cell r="M1944">
            <v>5</v>
          </cell>
          <cell r="O1944">
            <v>112</v>
          </cell>
          <cell r="P1944">
            <v>44</v>
          </cell>
          <cell r="R1944">
            <v>284</v>
          </cell>
          <cell r="S1944">
            <v>94</v>
          </cell>
          <cell r="U1944">
            <v>661</v>
          </cell>
          <cell r="V1944">
            <v>228</v>
          </cell>
        </row>
        <row r="1945">
          <cell r="D1945" t="str">
            <v>Santa Barbara County - Unincorporated 2016</v>
          </cell>
          <cell r="E1945">
            <v>159</v>
          </cell>
          <cell r="F1945">
            <v>0</v>
          </cell>
          <cell r="G1945">
            <v>0</v>
          </cell>
          <cell r="H1945">
            <v>0</v>
          </cell>
          <cell r="J1945">
            <v>106</v>
          </cell>
          <cell r="K1945">
            <v>7</v>
          </cell>
          <cell r="L1945">
            <v>0</v>
          </cell>
          <cell r="M1945">
            <v>7</v>
          </cell>
          <cell r="O1945">
            <v>112</v>
          </cell>
          <cell r="P1945">
            <v>13</v>
          </cell>
          <cell r="R1945">
            <v>284</v>
          </cell>
          <cell r="S1945">
            <v>31</v>
          </cell>
          <cell r="U1945">
            <v>661</v>
          </cell>
          <cell r="V1945">
            <v>51</v>
          </cell>
        </row>
        <row r="1946">
          <cell r="D1946" t="str">
            <v>Santa Barbara County - Unincorporated 2017</v>
          </cell>
          <cell r="E1946">
            <v>159</v>
          </cell>
          <cell r="F1946">
            <v>8</v>
          </cell>
          <cell r="G1946">
            <v>8</v>
          </cell>
          <cell r="H1946">
            <v>0</v>
          </cell>
          <cell r="J1946">
            <v>106</v>
          </cell>
          <cell r="K1946">
            <v>1</v>
          </cell>
          <cell r="L1946">
            <v>0</v>
          </cell>
          <cell r="M1946">
            <v>1</v>
          </cell>
          <cell r="O1946">
            <v>112</v>
          </cell>
          <cell r="P1946">
            <v>54</v>
          </cell>
          <cell r="R1946">
            <v>284</v>
          </cell>
          <cell r="S1946">
            <v>145</v>
          </cell>
          <cell r="U1946">
            <v>661</v>
          </cell>
          <cell r="V1946">
            <v>208</v>
          </cell>
        </row>
        <row r="1947">
          <cell r="D1947" t="str">
            <v>Santa Clara 2014</v>
          </cell>
        </row>
        <row r="1948">
          <cell r="D1948" t="str">
            <v>Santa Clara 2015</v>
          </cell>
          <cell r="E1948">
            <v>1050</v>
          </cell>
          <cell r="F1948">
            <v>0</v>
          </cell>
          <cell r="G1948">
            <v>0</v>
          </cell>
          <cell r="H1948">
            <v>0</v>
          </cell>
          <cell r="J1948">
            <v>695</v>
          </cell>
          <cell r="K1948">
            <v>0</v>
          </cell>
          <cell r="L1948">
            <v>0</v>
          </cell>
          <cell r="M1948">
            <v>0</v>
          </cell>
          <cell r="O1948">
            <v>755</v>
          </cell>
          <cell r="P1948">
            <v>19</v>
          </cell>
          <cell r="R1948">
            <v>1593</v>
          </cell>
          <cell r="S1948">
            <v>212</v>
          </cell>
          <cell r="U1948">
            <v>4093</v>
          </cell>
          <cell r="V1948">
            <v>231</v>
          </cell>
        </row>
        <row r="1949">
          <cell r="D1949" t="str">
            <v>Santa Clara 2016</v>
          </cell>
          <cell r="E1949">
            <v>1050</v>
          </cell>
          <cell r="F1949">
            <v>1</v>
          </cell>
          <cell r="G1949">
            <v>1</v>
          </cell>
          <cell r="H1949">
            <v>0</v>
          </cell>
          <cell r="J1949">
            <v>695</v>
          </cell>
          <cell r="K1949">
            <v>1</v>
          </cell>
          <cell r="L1949">
            <v>1</v>
          </cell>
          <cell r="M1949">
            <v>0</v>
          </cell>
          <cell r="O1949">
            <v>755</v>
          </cell>
          <cell r="P1949">
            <v>16</v>
          </cell>
          <cell r="R1949">
            <v>1593</v>
          </cell>
          <cell r="S1949">
            <v>399</v>
          </cell>
          <cell r="U1949">
            <v>4093</v>
          </cell>
          <cell r="V1949">
            <v>417</v>
          </cell>
        </row>
        <row r="1950">
          <cell r="D1950" t="str">
            <v>Santa Clara 2017</v>
          </cell>
          <cell r="E1950">
            <v>1050</v>
          </cell>
          <cell r="F1950">
            <v>0</v>
          </cell>
          <cell r="G1950">
            <v>0</v>
          </cell>
          <cell r="H1950">
            <v>0</v>
          </cell>
          <cell r="J1950">
            <v>695</v>
          </cell>
          <cell r="K1950">
            <v>0</v>
          </cell>
          <cell r="L1950">
            <v>0</v>
          </cell>
          <cell r="M1950">
            <v>0</v>
          </cell>
          <cell r="O1950">
            <v>755</v>
          </cell>
          <cell r="P1950">
            <v>6</v>
          </cell>
          <cell r="R1950">
            <v>1593</v>
          </cell>
          <cell r="S1950">
            <v>1609</v>
          </cell>
          <cell r="U1950">
            <v>4093</v>
          </cell>
          <cell r="V1950">
            <v>1615</v>
          </cell>
        </row>
        <row r="1951">
          <cell r="D1951" t="str">
            <v>Santa Clara County - Unincorporated 2014</v>
          </cell>
          <cell r="E1951">
            <v>22</v>
          </cell>
          <cell r="F1951">
            <v>13</v>
          </cell>
          <cell r="G1951">
            <v>13</v>
          </cell>
          <cell r="H1951">
            <v>0</v>
          </cell>
          <cell r="J1951">
            <v>13</v>
          </cell>
          <cell r="K1951">
            <v>0</v>
          </cell>
          <cell r="L1951">
            <v>0</v>
          </cell>
          <cell r="M1951">
            <v>0</v>
          </cell>
          <cell r="O1951">
            <v>214</v>
          </cell>
          <cell r="P1951">
            <v>0</v>
          </cell>
          <cell r="R1951">
            <v>28</v>
          </cell>
          <cell r="S1951">
            <v>58</v>
          </cell>
          <cell r="U1951">
            <v>277</v>
          </cell>
          <cell r="V1951">
            <v>71</v>
          </cell>
        </row>
        <row r="1952">
          <cell r="D1952" t="str">
            <v>Santa Clara County - Unincorporated 2015</v>
          </cell>
          <cell r="E1952">
            <v>22</v>
          </cell>
          <cell r="F1952">
            <v>5</v>
          </cell>
          <cell r="G1952">
            <v>5</v>
          </cell>
          <cell r="H1952">
            <v>0</v>
          </cell>
          <cell r="J1952">
            <v>13</v>
          </cell>
          <cell r="K1952">
            <v>0</v>
          </cell>
          <cell r="L1952">
            <v>0</v>
          </cell>
          <cell r="M1952">
            <v>0</v>
          </cell>
          <cell r="O1952">
            <v>214</v>
          </cell>
          <cell r="P1952">
            <v>0</v>
          </cell>
          <cell r="R1952">
            <v>28</v>
          </cell>
          <cell r="S1952">
            <v>60</v>
          </cell>
          <cell r="U1952">
            <v>277</v>
          </cell>
          <cell r="V1952">
            <v>65</v>
          </cell>
        </row>
        <row r="1953">
          <cell r="D1953" t="str">
            <v>Santa Clara County - Unincorporated 2016</v>
          </cell>
          <cell r="E1953">
            <v>22</v>
          </cell>
          <cell r="F1953">
            <v>11</v>
          </cell>
          <cell r="G1953">
            <v>11</v>
          </cell>
          <cell r="H1953">
            <v>0</v>
          </cell>
          <cell r="J1953">
            <v>13</v>
          </cell>
          <cell r="K1953">
            <v>0</v>
          </cell>
          <cell r="L1953">
            <v>0</v>
          </cell>
          <cell r="M1953">
            <v>0</v>
          </cell>
          <cell r="O1953">
            <v>214</v>
          </cell>
          <cell r="P1953">
            <v>0</v>
          </cell>
          <cell r="R1953">
            <v>28</v>
          </cell>
          <cell r="S1953">
            <v>66</v>
          </cell>
          <cell r="U1953">
            <v>277</v>
          </cell>
          <cell r="V1953">
            <v>77</v>
          </cell>
        </row>
        <row r="1954">
          <cell r="D1954" t="str">
            <v>Santa Clara County - Unincorporated 2017</v>
          </cell>
          <cell r="E1954">
            <v>22</v>
          </cell>
          <cell r="F1954">
            <v>13</v>
          </cell>
          <cell r="G1954">
            <v>0</v>
          </cell>
          <cell r="H1954">
            <v>13</v>
          </cell>
          <cell r="J1954">
            <v>13</v>
          </cell>
          <cell r="K1954">
            <v>0</v>
          </cell>
          <cell r="L1954">
            <v>0</v>
          </cell>
          <cell r="M1954">
            <v>0</v>
          </cell>
          <cell r="O1954">
            <v>214</v>
          </cell>
          <cell r="P1954">
            <v>0</v>
          </cell>
          <cell r="R1954">
            <v>28</v>
          </cell>
          <cell r="S1954">
            <v>43</v>
          </cell>
          <cell r="U1954">
            <v>277</v>
          </cell>
          <cell r="V1954">
            <v>56</v>
          </cell>
        </row>
        <row r="1955">
          <cell r="D1955" t="str">
            <v>Santa Clarita 2013</v>
          </cell>
        </row>
        <row r="1956">
          <cell r="D1956" t="str">
            <v>Santa Clarita 2014</v>
          </cell>
          <cell r="E1956">
            <v>2394</v>
          </cell>
          <cell r="F1956">
            <v>2</v>
          </cell>
          <cell r="G1956">
            <v>2</v>
          </cell>
          <cell r="H1956">
            <v>0</v>
          </cell>
          <cell r="J1956">
            <v>1428</v>
          </cell>
          <cell r="K1956">
            <v>33</v>
          </cell>
          <cell r="L1956">
            <v>3</v>
          </cell>
          <cell r="M1956">
            <v>30</v>
          </cell>
          <cell r="O1956">
            <v>1532</v>
          </cell>
          <cell r="P1956">
            <v>0</v>
          </cell>
          <cell r="R1956">
            <v>3695</v>
          </cell>
          <cell r="S1956">
            <v>27</v>
          </cell>
          <cell r="U1956">
            <v>9049</v>
          </cell>
          <cell r="V1956">
            <v>62</v>
          </cell>
        </row>
        <row r="1957">
          <cell r="D1957" t="str">
            <v>Santa Clarita 2015</v>
          </cell>
          <cell r="E1957">
            <v>2394</v>
          </cell>
          <cell r="F1957">
            <v>0</v>
          </cell>
          <cell r="G1957">
            <v>0</v>
          </cell>
          <cell r="H1957">
            <v>0</v>
          </cell>
          <cell r="J1957">
            <v>1428</v>
          </cell>
          <cell r="K1957">
            <v>73</v>
          </cell>
          <cell r="L1957">
            <v>73</v>
          </cell>
          <cell r="M1957">
            <v>0</v>
          </cell>
          <cell r="O1957">
            <v>1532</v>
          </cell>
          <cell r="P1957">
            <v>11</v>
          </cell>
          <cell r="R1957">
            <v>3695</v>
          </cell>
          <cell r="S1957">
            <v>306</v>
          </cell>
          <cell r="U1957">
            <v>9049</v>
          </cell>
          <cell r="V1957">
            <v>390</v>
          </cell>
        </row>
        <row r="1958">
          <cell r="D1958" t="str">
            <v>Santa Clarita 2016</v>
          </cell>
          <cell r="E1958">
            <v>2394</v>
          </cell>
          <cell r="F1958">
            <v>10</v>
          </cell>
          <cell r="G1958">
            <v>10</v>
          </cell>
          <cell r="H1958">
            <v>0</v>
          </cell>
          <cell r="J1958">
            <v>1428</v>
          </cell>
          <cell r="K1958">
            <v>19</v>
          </cell>
          <cell r="L1958">
            <v>19</v>
          </cell>
          <cell r="M1958">
            <v>0</v>
          </cell>
          <cell r="O1958">
            <v>1532</v>
          </cell>
          <cell r="P1958">
            <v>0</v>
          </cell>
          <cell r="R1958">
            <v>3695</v>
          </cell>
          <cell r="S1958">
            <v>433</v>
          </cell>
          <cell r="U1958">
            <v>9049</v>
          </cell>
          <cell r="V1958">
            <v>462</v>
          </cell>
        </row>
        <row r="1959">
          <cell r="D1959" t="str">
            <v>Santa Clarita 2017</v>
          </cell>
          <cell r="E1959">
            <v>2394</v>
          </cell>
          <cell r="F1959">
            <v>0</v>
          </cell>
          <cell r="G1959">
            <v>0</v>
          </cell>
          <cell r="H1959">
            <v>0</v>
          </cell>
          <cell r="J1959">
            <v>1428</v>
          </cell>
          <cell r="K1959">
            <v>0</v>
          </cell>
          <cell r="L1959">
            <v>0</v>
          </cell>
          <cell r="M1959">
            <v>0</v>
          </cell>
          <cell r="O1959">
            <v>1532</v>
          </cell>
          <cell r="P1959">
            <v>0</v>
          </cell>
          <cell r="R1959">
            <v>3695</v>
          </cell>
          <cell r="S1959">
            <v>518</v>
          </cell>
          <cell r="U1959">
            <v>9049</v>
          </cell>
          <cell r="V1959">
            <v>518</v>
          </cell>
        </row>
        <row r="1960">
          <cell r="D1960" t="str">
            <v>Santa Cruz 2014</v>
          </cell>
        </row>
        <row r="1961">
          <cell r="D1961" t="str">
            <v>Santa Cruz 2015</v>
          </cell>
          <cell r="E1961">
            <v>180</v>
          </cell>
          <cell r="F1961">
            <v>5</v>
          </cell>
          <cell r="G1961">
            <v>5</v>
          </cell>
          <cell r="H1961">
            <v>0</v>
          </cell>
          <cell r="J1961">
            <v>118</v>
          </cell>
          <cell r="K1961">
            <v>7</v>
          </cell>
          <cell r="L1961">
            <v>7</v>
          </cell>
          <cell r="M1961">
            <v>0</v>
          </cell>
          <cell r="O1961">
            <v>136</v>
          </cell>
          <cell r="P1961">
            <v>39</v>
          </cell>
          <cell r="R1961">
            <v>313</v>
          </cell>
          <cell r="S1961">
            <v>94</v>
          </cell>
          <cell r="U1961">
            <v>747</v>
          </cell>
          <cell r="V1961">
            <v>145</v>
          </cell>
        </row>
        <row r="1962">
          <cell r="D1962" t="str">
            <v>Santa Cruz 2016</v>
          </cell>
          <cell r="E1962">
            <v>180</v>
          </cell>
          <cell r="F1962">
            <v>1</v>
          </cell>
          <cell r="G1962">
            <v>1</v>
          </cell>
          <cell r="H1962">
            <v>0</v>
          </cell>
          <cell r="J1962">
            <v>118</v>
          </cell>
          <cell r="K1962">
            <v>15</v>
          </cell>
          <cell r="L1962">
            <v>15</v>
          </cell>
          <cell r="M1962">
            <v>0</v>
          </cell>
          <cell r="O1962">
            <v>136</v>
          </cell>
          <cell r="P1962">
            <v>112</v>
          </cell>
          <cell r="R1962">
            <v>313</v>
          </cell>
          <cell r="S1962">
            <v>44</v>
          </cell>
          <cell r="U1962">
            <v>747</v>
          </cell>
          <cell r="V1962">
            <v>172</v>
          </cell>
        </row>
        <row r="1963">
          <cell r="D1963" t="str">
            <v>Santa Cruz 2017</v>
          </cell>
          <cell r="E1963">
            <v>180</v>
          </cell>
          <cell r="F1963">
            <v>0</v>
          </cell>
          <cell r="G1963">
            <v>0</v>
          </cell>
          <cell r="H1963">
            <v>0</v>
          </cell>
          <cell r="J1963">
            <v>118</v>
          </cell>
          <cell r="K1963">
            <v>13</v>
          </cell>
          <cell r="L1963">
            <v>13</v>
          </cell>
          <cell r="M1963">
            <v>0</v>
          </cell>
          <cell r="O1963">
            <v>136</v>
          </cell>
          <cell r="P1963">
            <v>41</v>
          </cell>
          <cell r="R1963">
            <v>313</v>
          </cell>
          <cell r="S1963">
            <v>109</v>
          </cell>
          <cell r="U1963">
            <v>747</v>
          </cell>
          <cell r="V1963">
            <v>163</v>
          </cell>
        </row>
        <row r="1964">
          <cell r="D1964" t="str">
            <v>Santa Cruz County - Unincorporated 2014</v>
          </cell>
        </row>
        <row r="1965">
          <cell r="D1965" t="str">
            <v>Santa Cruz County - Unincorporated 2015</v>
          </cell>
          <cell r="E1965">
            <v>317</v>
          </cell>
          <cell r="F1965">
            <v>0</v>
          </cell>
          <cell r="G1965">
            <v>0</v>
          </cell>
          <cell r="H1965">
            <v>0</v>
          </cell>
          <cell r="J1965">
            <v>207</v>
          </cell>
          <cell r="K1965">
            <v>0</v>
          </cell>
          <cell r="L1965">
            <v>0</v>
          </cell>
          <cell r="M1965">
            <v>0</v>
          </cell>
          <cell r="O1965">
            <v>239</v>
          </cell>
          <cell r="P1965">
            <v>15</v>
          </cell>
          <cell r="R1965">
            <v>551</v>
          </cell>
          <cell r="S1965">
            <v>44</v>
          </cell>
          <cell r="U1965">
            <v>1314</v>
          </cell>
          <cell r="V1965">
            <v>59</v>
          </cell>
        </row>
        <row r="1966">
          <cell r="D1966" t="str">
            <v>Santa Cruz County - Unincorporated 2016</v>
          </cell>
          <cell r="E1966">
            <v>317</v>
          </cell>
          <cell r="F1966">
            <v>42</v>
          </cell>
          <cell r="G1966">
            <v>42</v>
          </cell>
          <cell r="H1966">
            <v>0</v>
          </cell>
          <cell r="J1966">
            <v>207</v>
          </cell>
          <cell r="K1966">
            <v>23</v>
          </cell>
          <cell r="L1966">
            <v>23</v>
          </cell>
          <cell r="M1966">
            <v>0</v>
          </cell>
          <cell r="O1966">
            <v>239</v>
          </cell>
          <cell r="P1966">
            <v>35</v>
          </cell>
          <cell r="R1966">
            <v>551</v>
          </cell>
          <cell r="S1966">
            <v>17</v>
          </cell>
          <cell r="U1966">
            <v>1314</v>
          </cell>
          <cell r="V1966">
            <v>117</v>
          </cell>
        </row>
        <row r="1967">
          <cell r="D1967" t="str">
            <v>Santa Cruz County - Unincorporated 2017</v>
          </cell>
          <cell r="E1967">
            <v>317</v>
          </cell>
          <cell r="F1967">
            <v>0</v>
          </cell>
          <cell r="G1967">
            <v>0</v>
          </cell>
          <cell r="H1967">
            <v>0</v>
          </cell>
          <cell r="J1967">
            <v>207</v>
          </cell>
          <cell r="K1967">
            <v>0</v>
          </cell>
          <cell r="L1967">
            <v>0</v>
          </cell>
          <cell r="M1967">
            <v>0</v>
          </cell>
          <cell r="O1967">
            <v>239</v>
          </cell>
          <cell r="P1967">
            <v>66</v>
          </cell>
          <cell r="R1967">
            <v>551</v>
          </cell>
          <cell r="S1967">
            <v>38</v>
          </cell>
          <cell r="U1967">
            <v>1314</v>
          </cell>
          <cell r="V1967">
            <v>104</v>
          </cell>
        </row>
        <row r="1968">
          <cell r="D1968" t="str">
            <v>Santa Fe Springs 2013</v>
          </cell>
        </row>
        <row r="1969">
          <cell r="D1969" t="str">
            <v>Santa Fe Springs 2014</v>
          </cell>
          <cell r="E1969">
            <v>82</v>
          </cell>
          <cell r="F1969">
            <v>0</v>
          </cell>
          <cell r="G1969">
            <v>0</v>
          </cell>
          <cell r="H1969">
            <v>0</v>
          </cell>
          <cell r="J1969">
            <v>50</v>
          </cell>
          <cell r="K1969">
            <v>0</v>
          </cell>
          <cell r="L1969">
            <v>0</v>
          </cell>
          <cell r="M1969">
            <v>0</v>
          </cell>
          <cell r="O1969">
            <v>53</v>
          </cell>
          <cell r="P1969">
            <v>0</v>
          </cell>
          <cell r="R1969">
            <v>139</v>
          </cell>
          <cell r="S1969">
            <v>156</v>
          </cell>
          <cell r="U1969">
            <v>324</v>
          </cell>
          <cell r="V1969">
            <v>156</v>
          </cell>
        </row>
        <row r="1970">
          <cell r="D1970" t="str">
            <v>Santa Fe Springs 2015</v>
          </cell>
          <cell r="E1970">
            <v>82</v>
          </cell>
          <cell r="F1970">
            <v>0</v>
          </cell>
          <cell r="G1970">
            <v>0</v>
          </cell>
          <cell r="H1970">
            <v>0</v>
          </cell>
          <cell r="J1970">
            <v>50</v>
          </cell>
          <cell r="K1970">
            <v>0</v>
          </cell>
          <cell r="L1970">
            <v>0</v>
          </cell>
          <cell r="M1970">
            <v>0</v>
          </cell>
          <cell r="O1970">
            <v>53</v>
          </cell>
          <cell r="P1970">
            <v>0</v>
          </cell>
          <cell r="R1970">
            <v>139</v>
          </cell>
          <cell r="S1970">
            <v>51</v>
          </cell>
          <cell r="U1970">
            <v>324</v>
          </cell>
          <cell r="V1970">
            <v>51</v>
          </cell>
        </row>
        <row r="1971">
          <cell r="D1971" t="str">
            <v>Santa Fe Springs 2016</v>
          </cell>
          <cell r="E1971">
            <v>82</v>
          </cell>
          <cell r="F1971">
            <v>0</v>
          </cell>
          <cell r="G1971">
            <v>0</v>
          </cell>
          <cell r="H1971">
            <v>0</v>
          </cell>
          <cell r="J1971">
            <v>50</v>
          </cell>
          <cell r="K1971">
            <v>0</v>
          </cell>
          <cell r="L1971">
            <v>0</v>
          </cell>
          <cell r="M1971">
            <v>0</v>
          </cell>
          <cell r="O1971">
            <v>53</v>
          </cell>
          <cell r="P1971">
            <v>0</v>
          </cell>
          <cell r="R1971">
            <v>139</v>
          </cell>
          <cell r="S1971">
            <v>0</v>
          </cell>
          <cell r="U1971">
            <v>324</v>
          </cell>
          <cell r="V1971">
            <v>0</v>
          </cell>
        </row>
        <row r="1972">
          <cell r="D1972" t="str">
            <v>Santa Fe Springs 2017</v>
          </cell>
          <cell r="E1972">
            <v>82</v>
          </cell>
          <cell r="F1972">
            <v>0</v>
          </cell>
          <cell r="G1972">
            <v>0</v>
          </cell>
          <cell r="H1972">
            <v>0</v>
          </cell>
          <cell r="J1972">
            <v>50</v>
          </cell>
          <cell r="K1972">
            <v>1</v>
          </cell>
          <cell r="L1972">
            <v>0</v>
          </cell>
          <cell r="M1972">
            <v>1</v>
          </cell>
          <cell r="O1972">
            <v>53</v>
          </cell>
          <cell r="P1972">
            <v>0</v>
          </cell>
          <cell r="R1972">
            <v>139</v>
          </cell>
          <cell r="S1972">
            <v>14</v>
          </cell>
          <cell r="U1972">
            <v>324</v>
          </cell>
          <cell r="V1972">
            <v>15</v>
          </cell>
        </row>
        <row r="1973">
          <cell r="D1973" t="str">
            <v>Santa Maria 2014</v>
          </cell>
        </row>
        <row r="1974">
          <cell r="D1974" t="str">
            <v>Santa Maria 2015</v>
          </cell>
          <cell r="E1974">
            <v>985</v>
          </cell>
          <cell r="F1974">
            <v>0</v>
          </cell>
          <cell r="G1974">
            <v>0</v>
          </cell>
          <cell r="H1974">
            <v>0</v>
          </cell>
          <cell r="J1974">
            <v>656</v>
          </cell>
          <cell r="K1974">
            <v>0</v>
          </cell>
          <cell r="L1974">
            <v>0</v>
          </cell>
          <cell r="M1974">
            <v>0</v>
          </cell>
          <cell r="O1974">
            <v>730</v>
          </cell>
          <cell r="P1974">
            <v>570</v>
          </cell>
          <cell r="R1974">
            <v>1731</v>
          </cell>
          <cell r="S1974">
            <v>300</v>
          </cell>
          <cell r="U1974">
            <v>4102</v>
          </cell>
          <cell r="V1974">
            <v>870</v>
          </cell>
        </row>
        <row r="1975">
          <cell r="D1975" t="str">
            <v>Santa Maria 2016</v>
          </cell>
          <cell r="E1975">
            <v>985</v>
          </cell>
          <cell r="F1975">
            <v>27</v>
          </cell>
          <cell r="G1975">
            <v>27</v>
          </cell>
          <cell r="H1975">
            <v>0</v>
          </cell>
          <cell r="J1975">
            <v>656</v>
          </cell>
          <cell r="K1975">
            <v>59</v>
          </cell>
          <cell r="L1975">
            <v>59</v>
          </cell>
          <cell r="M1975">
            <v>0</v>
          </cell>
          <cell r="O1975">
            <v>730</v>
          </cell>
          <cell r="P1975">
            <v>14</v>
          </cell>
          <cell r="R1975">
            <v>1731</v>
          </cell>
          <cell r="S1975">
            <v>191</v>
          </cell>
          <cell r="U1975">
            <v>4102</v>
          </cell>
          <cell r="V1975">
            <v>291</v>
          </cell>
        </row>
        <row r="1976">
          <cell r="D1976" t="str">
            <v>Santa Maria 2017</v>
          </cell>
          <cell r="E1976">
            <v>985</v>
          </cell>
          <cell r="F1976">
            <v>0</v>
          </cell>
          <cell r="G1976">
            <v>0</v>
          </cell>
          <cell r="H1976">
            <v>0</v>
          </cell>
          <cell r="J1976">
            <v>656</v>
          </cell>
          <cell r="K1976">
            <v>0</v>
          </cell>
          <cell r="L1976">
            <v>0</v>
          </cell>
          <cell r="M1976">
            <v>0</v>
          </cell>
          <cell r="O1976">
            <v>730</v>
          </cell>
          <cell r="P1976">
            <v>391</v>
          </cell>
          <cell r="R1976">
            <v>1731</v>
          </cell>
          <cell r="S1976">
            <v>125</v>
          </cell>
          <cell r="U1976">
            <v>4102</v>
          </cell>
          <cell r="V1976">
            <v>516</v>
          </cell>
        </row>
        <row r="1977">
          <cell r="D1977" t="str">
            <v>Santa Monica 2013</v>
          </cell>
        </row>
        <row r="1978">
          <cell r="D1978" t="str">
            <v>Santa Monica 2014</v>
          </cell>
          <cell r="E1978">
            <v>428</v>
          </cell>
          <cell r="F1978">
            <v>167</v>
          </cell>
          <cell r="G1978">
            <v>167</v>
          </cell>
          <cell r="H1978">
            <v>0</v>
          </cell>
          <cell r="J1978">
            <v>263</v>
          </cell>
          <cell r="K1978">
            <v>97</v>
          </cell>
          <cell r="L1978">
            <v>97</v>
          </cell>
          <cell r="M1978">
            <v>0</v>
          </cell>
          <cell r="O1978">
            <v>283</v>
          </cell>
          <cell r="P1978">
            <v>17</v>
          </cell>
          <cell r="R1978">
            <v>700</v>
          </cell>
          <cell r="S1978">
            <v>301</v>
          </cell>
          <cell r="U1978">
            <v>1674</v>
          </cell>
          <cell r="V1978">
            <v>582</v>
          </cell>
        </row>
        <row r="1979">
          <cell r="D1979" t="str">
            <v>Santa Monica 2015</v>
          </cell>
          <cell r="E1979">
            <v>428</v>
          </cell>
          <cell r="F1979">
            <v>37</v>
          </cell>
          <cell r="G1979">
            <v>37</v>
          </cell>
          <cell r="H1979">
            <v>0</v>
          </cell>
          <cell r="J1979">
            <v>263</v>
          </cell>
          <cell r="K1979">
            <v>0</v>
          </cell>
          <cell r="L1979">
            <v>0</v>
          </cell>
          <cell r="M1979">
            <v>0</v>
          </cell>
          <cell r="O1979">
            <v>283</v>
          </cell>
          <cell r="P1979">
            <v>1</v>
          </cell>
          <cell r="R1979">
            <v>700</v>
          </cell>
          <cell r="S1979">
            <v>108</v>
          </cell>
          <cell r="U1979">
            <v>1674</v>
          </cell>
          <cell r="V1979">
            <v>146</v>
          </cell>
        </row>
        <row r="1980">
          <cell r="D1980" t="str">
            <v>Santa Monica 2016</v>
          </cell>
          <cell r="E1980">
            <v>428</v>
          </cell>
          <cell r="F1980">
            <v>6</v>
          </cell>
          <cell r="G1980">
            <v>6</v>
          </cell>
          <cell r="H1980">
            <v>0</v>
          </cell>
          <cell r="J1980">
            <v>263</v>
          </cell>
          <cell r="K1980">
            <v>6</v>
          </cell>
          <cell r="L1980">
            <v>6</v>
          </cell>
          <cell r="M1980">
            <v>0</v>
          </cell>
          <cell r="O1980">
            <v>283</v>
          </cell>
          <cell r="P1980">
            <v>0</v>
          </cell>
          <cell r="R1980">
            <v>700</v>
          </cell>
          <cell r="S1980">
            <v>244</v>
          </cell>
          <cell r="U1980">
            <v>1674</v>
          </cell>
          <cell r="V1980">
            <v>256</v>
          </cell>
        </row>
        <row r="1981">
          <cell r="D1981" t="str">
            <v>Santa Monica 2017</v>
          </cell>
          <cell r="E1981">
            <v>428</v>
          </cell>
          <cell r="F1981">
            <v>93</v>
          </cell>
          <cell r="G1981">
            <v>93</v>
          </cell>
          <cell r="H1981">
            <v>0</v>
          </cell>
          <cell r="J1981">
            <v>263</v>
          </cell>
          <cell r="K1981">
            <v>21</v>
          </cell>
          <cell r="L1981">
            <v>21</v>
          </cell>
          <cell r="M1981">
            <v>0</v>
          </cell>
          <cell r="O1981">
            <v>283</v>
          </cell>
          <cell r="P1981">
            <v>8</v>
          </cell>
          <cell r="R1981">
            <v>700</v>
          </cell>
          <cell r="S1981">
            <v>569</v>
          </cell>
          <cell r="U1981">
            <v>1674</v>
          </cell>
          <cell r="V1981">
            <v>691</v>
          </cell>
        </row>
        <row r="1982">
          <cell r="D1982" t="str">
            <v>Santa Paula 2013</v>
          </cell>
        </row>
        <row r="1983">
          <cell r="D1983" t="str">
            <v>Santa Paula 2014</v>
          </cell>
        </row>
        <row r="1984">
          <cell r="D1984" t="str">
            <v>Santa Paula 2015</v>
          </cell>
        </row>
        <row r="1985">
          <cell r="D1985" t="str">
            <v>Santa Paula 2016</v>
          </cell>
        </row>
        <row r="1986">
          <cell r="D1986" t="str">
            <v>Santa Paula 2017</v>
          </cell>
          <cell r="E1986">
            <v>288</v>
          </cell>
          <cell r="F1986">
            <v>0</v>
          </cell>
          <cell r="G1986">
            <v>0</v>
          </cell>
          <cell r="H1986">
            <v>0</v>
          </cell>
          <cell r="J1986">
            <v>201</v>
          </cell>
          <cell r="K1986">
            <v>10</v>
          </cell>
          <cell r="L1986">
            <v>10</v>
          </cell>
          <cell r="M1986">
            <v>0</v>
          </cell>
          <cell r="O1986">
            <v>241</v>
          </cell>
          <cell r="P1986">
            <v>6</v>
          </cell>
          <cell r="R1986">
            <v>555</v>
          </cell>
          <cell r="S1986">
            <v>1</v>
          </cell>
          <cell r="U1986">
            <v>1285</v>
          </cell>
          <cell r="V1986">
            <v>17</v>
          </cell>
        </row>
        <row r="1987">
          <cell r="D1987" t="str">
            <v>Santa Rosa 2014</v>
          </cell>
          <cell r="E1987">
            <v>1041</v>
          </cell>
          <cell r="F1987">
            <v>11</v>
          </cell>
          <cell r="G1987">
            <v>11</v>
          </cell>
          <cell r="H1987">
            <v>0</v>
          </cell>
          <cell r="J1987">
            <v>671</v>
          </cell>
          <cell r="K1987">
            <v>90</v>
          </cell>
          <cell r="L1987">
            <v>90</v>
          </cell>
          <cell r="M1987">
            <v>0</v>
          </cell>
          <cell r="O1987">
            <v>759</v>
          </cell>
          <cell r="P1987">
            <v>10</v>
          </cell>
          <cell r="R1987">
            <v>2612</v>
          </cell>
          <cell r="S1987">
            <v>141</v>
          </cell>
          <cell r="U1987">
            <v>5083</v>
          </cell>
          <cell r="V1987">
            <v>252</v>
          </cell>
        </row>
        <row r="1988">
          <cell r="D1988" t="str">
            <v>Santa Rosa 2015</v>
          </cell>
          <cell r="E1988">
            <v>1041</v>
          </cell>
          <cell r="F1988">
            <v>0</v>
          </cell>
          <cell r="G1988">
            <v>0</v>
          </cell>
          <cell r="H1988">
            <v>0</v>
          </cell>
          <cell r="J1988">
            <v>671</v>
          </cell>
          <cell r="K1988">
            <v>24</v>
          </cell>
          <cell r="L1988">
            <v>24</v>
          </cell>
          <cell r="M1988">
            <v>0</v>
          </cell>
          <cell r="O1988">
            <v>759</v>
          </cell>
          <cell r="P1988">
            <v>8</v>
          </cell>
          <cell r="R1988">
            <v>2612</v>
          </cell>
          <cell r="S1988">
            <v>94</v>
          </cell>
          <cell r="U1988">
            <v>5083</v>
          </cell>
          <cell r="V1988">
            <v>126</v>
          </cell>
        </row>
        <row r="1989">
          <cell r="D1989" t="str">
            <v>Santa Rosa 2016</v>
          </cell>
          <cell r="E1989">
            <v>1041</v>
          </cell>
          <cell r="F1989">
            <v>38</v>
          </cell>
          <cell r="G1989">
            <v>38</v>
          </cell>
          <cell r="H1989">
            <v>0</v>
          </cell>
          <cell r="J1989">
            <v>671</v>
          </cell>
          <cell r="K1989">
            <v>3</v>
          </cell>
          <cell r="L1989">
            <v>3</v>
          </cell>
          <cell r="M1989">
            <v>0</v>
          </cell>
          <cell r="O1989">
            <v>759</v>
          </cell>
          <cell r="P1989">
            <v>16</v>
          </cell>
          <cell r="R1989">
            <v>2612</v>
          </cell>
          <cell r="S1989">
            <v>246</v>
          </cell>
          <cell r="U1989">
            <v>5083</v>
          </cell>
          <cell r="V1989">
            <v>303</v>
          </cell>
        </row>
        <row r="1990">
          <cell r="D1990" t="str">
            <v>Santa Rosa 2017</v>
          </cell>
          <cell r="E1990">
            <v>1041</v>
          </cell>
          <cell r="F1990">
            <v>56</v>
          </cell>
          <cell r="G1990">
            <v>56</v>
          </cell>
          <cell r="H1990">
            <v>0</v>
          </cell>
          <cell r="J1990">
            <v>671</v>
          </cell>
          <cell r="K1990">
            <v>22</v>
          </cell>
          <cell r="L1990">
            <v>22</v>
          </cell>
          <cell r="M1990">
            <v>0</v>
          </cell>
          <cell r="O1990">
            <v>759</v>
          </cell>
          <cell r="P1990">
            <v>16</v>
          </cell>
          <cell r="R1990">
            <v>2612</v>
          </cell>
          <cell r="S1990">
            <v>251</v>
          </cell>
          <cell r="U1990">
            <v>5083</v>
          </cell>
          <cell r="V1990">
            <v>345</v>
          </cell>
        </row>
        <row r="1991">
          <cell r="D1991" t="str">
            <v>Santee 2013</v>
          </cell>
          <cell r="E1991">
            <v>914</v>
          </cell>
          <cell r="F1991">
            <v>10</v>
          </cell>
          <cell r="G1991">
            <v>10</v>
          </cell>
          <cell r="H1991">
            <v>0</v>
          </cell>
          <cell r="J1991">
            <v>694</v>
          </cell>
          <cell r="K1991">
            <v>41</v>
          </cell>
          <cell r="L1991">
            <v>37</v>
          </cell>
          <cell r="M1991">
            <v>4</v>
          </cell>
          <cell r="O1991">
            <v>642</v>
          </cell>
          <cell r="P1991">
            <v>80</v>
          </cell>
          <cell r="R1991">
            <v>1410</v>
          </cell>
          <cell r="S1991">
            <v>368</v>
          </cell>
          <cell r="U1991">
            <v>3660</v>
          </cell>
          <cell r="V1991">
            <v>499</v>
          </cell>
        </row>
        <row r="1992">
          <cell r="D1992" t="str">
            <v>Santee 2014</v>
          </cell>
          <cell r="E1992">
            <v>914</v>
          </cell>
          <cell r="F1992">
            <v>0</v>
          </cell>
          <cell r="G1992">
            <v>0</v>
          </cell>
          <cell r="H1992">
            <v>0</v>
          </cell>
          <cell r="J1992">
            <v>694</v>
          </cell>
          <cell r="K1992">
            <v>0</v>
          </cell>
          <cell r="L1992">
            <v>0</v>
          </cell>
          <cell r="M1992">
            <v>0</v>
          </cell>
          <cell r="O1992">
            <v>642</v>
          </cell>
          <cell r="P1992">
            <v>0</v>
          </cell>
          <cell r="R1992">
            <v>1410</v>
          </cell>
          <cell r="S1992">
            <v>175</v>
          </cell>
          <cell r="U1992">
            <v>3660</v>
          </cell>
          <cell r="V1992">
            <v>175</v>
          </cell>
        </row>
        <row r="1993">
          <cell r="D1993" t="str">
            <v>Santee 2015</v>
          </cell>
          <cell r="E1993">
            <v>914</v>
          </cell>
          <cell r="F1993">
            <v>0</v>
          </cell>
          <cell r="G1993">
            <v>0</v>
          </cell>
          <cell r="H1993">
            <v>0</v>
          </cell>
          <cell r="J1993">
            <v>694</v>
          </cell>
          <cell r="K1993">
            <v>0</v>
          </cell>
          <cell r="L1993">
            <v>0</v>
          </cell>
          <cell r="M1993">
            <v>0</v>
          </cell>
          <cell r="O1993">
            <v>642</v>
          </cell>
          <cell r="P1993">
            <v>0</v>
          </cell>
          <cell r="R1993">
            <v>1410</v>
          </cell>
          <cell r="S1993">
            <v>5</v>
          </cell>
          <cell r="U1993">
            <v>3660</v>
          </cell>
          <cell r="V1993">
            <v>5</v>
          </cell>
        </row>
        <row r="1994">
          <cell r="D1994" t="str">
            <v>Santee 2016</v>
          </cell>
          <cell r="E1994">
            <v>914</v>
          </cell>
          <cell r="F1994">
            <v>0</v>
          </cell>
          <cell r="G1994">
            <v>0</v>
          </cell>
          <cell r="H1994">
            <v>0</v>
          </cell>
          <cell r="J1994">
            <v>694</v>
          </cell>
          <cell r="K1994">
            <v>2</v>
          </cell>
          <cell r="L1994">
            <v>0</v>
          </cell>
          <cell r="M1994">
            <v>2</v>
          </cell>
          <cell r="O1994">
            <v>642</v>
          </cell>
          <cell r="P1994">
            <v>0</v>
          </cell>
          <cell r="R1994">
            <v>1410</v>
          </cell>
          <cell r="S1994">
            <v>50</v>
          </cell>
          <cell r="U1994">
            <v>3660</v>
          </cell>
          <cell r="V1994">
            <v>52</v>
          </cell>
        </row>
        <row r="1995">
          <cell r="D1995" t="str">
            <v>Santee 2017</v>
          </cell>
          <cell r="E1995">
            <v>914</v>
          </cell>
          <cell r="F1995">
            <v>0</v>
          </cell>
          <cell r="G1995">
            <v>0</v>
          </cell>
          <cell r="H1995">
            <v>0</v>
          </cell>
          <cell r="J1995">
            <v>694</v>
          </cell>
          <cell r="K1995">
            <v>0</v>
          </cell>
          <cell r="L1995">
            <v>0</v>
          </cell>
          <cell r="M1995">
            <v>0</v>
          </cell>
          <cell r="O1995">
            <v>642</v>
          </cell>
          <cell r="P1995">
            <v>16</v>
          </cell>
          <cell r="R1995">
            <v>1410</v>
          </cell>
          <cell r="S1995">
            <v>128</v>
          </cell>
          <cell r="U1995">
            <v>3660</v>
          </cell>
          <cell r="V1995">
            <v>144</v>
          </cell>
        </row>
        <row r="1996">
          <cell r="D1996" t="str">
            <v>Saratoga 2014</v>
          </cell>
        </row>
        <row r="1997">
          <cell r="D1997" t="str">
            <v>Saratoga 2015</v>
          </cell>
          <cell r="E1997">
            <v>147</v>
          </cell>
          <cell r="F1997">
            <v>0</v>
          </cell>
          <cell r="G1997">
            <v>0</v>
          </cell>
          <cell r="H1997">
            <v>0</v>
          </cell>
          <cell r="J1997">
            <v>95</v>
          </cell>
          <cell r="K1997">
            <v>7</v>
          </cell>
          <cell r="L1997">
            <v>7</v>
          </cell>
          <cell r="M1997">
            <v>0</v>
          </cell>
          <cell r="O1997">
            <v>104</v>
          </cell>
          <cell r="P1997">
            <v>1</v>
          </cell>
          <cell r="R1997">
            <v>93</v>
          </cell>
          <cell r="S1997">
            <v>6</v>
          </cell>
          <cell r="U1997">
            <v>439</v>
          </cell>
          <cell r="V1997">
            <v>14</v>
          </cell>
        </row>
        <row r="1998">
          <cell r="D1998" t="str">
            <v>Saratoga 2016</v>
          </cell>
          <cell r="E1998">
            <v>147</v>
          </cell>
          <cell r="F1998">
            <v>0</v>
          </cell>
          <cell r="G1998">
            <v>0</v>
          </cell>
          <cell r="H1998">
            <v>0</v>
          </cell>
          <cell r="J1998">
            <v>95</v>
          </cell>
          <cell r="K1998">
            <v>11</v>
          </cell>
          <cell r="L1998">
            <v>11</v>
          </cell>
          <cell r="M1998">
            <v>0</v>
          </cell>
          <cell r="O1998">
            <v>104</v>
          </cell>
          <cell r="P1998">
            <v>1</v>
          </cell>
          <cell r="R1998">
            <v>93</v>
          </cell>
          <cell r="S1998">
            <v>6</v>
          </cell>
          <cell r="U1998">
            <v>439</v>
          </cell>
          <cell r="V1998">
            <v>18</v>
          </cell>
        </row>
        <row r="1999">
          <cell r="D1999" t="str">
            <v>Saratoga 2017</v>
          </cell>
          <cell r="E1999">
            <v>147</v>
          </cell>
          <cell r="F1999">
            <v>0</v>
          </cell>
          <cell r="G1999">
            <v>0</v>
          </cell>
          <cell r="H1999">
            <v>0</v>
          </cell>
          <cell r="J1999">
            <v>95</v>
          </cell>
          <cell r="K1999">
            <v>14</v>
          </cell>
          <cell r="L1999">
            <v>14</v>
          </cell>
          <cell r="M1999">
            <v>0</v>
          </cell>
          <cell r="O1999">
            <v>104</v>
          </cell>
          <cell r="P1999">
            <v>4</v>
          </cell>
          <cell r="R1999">
            <v>93</v>
          </cell>
          <cell r="S1999">
            <v>7</v>
          </cell>
          <cell r="U1999">
            <v>439</v>
          </cell>
          <cell r="V1999">
            <v>25</v>
          </cell>
        </row>
        <row r="2000">
          <cell r="D2000" t="str">
            <v>Sausalito 2014</v>
          </cell>
          <cell r="E2000">
            <v>26</v>
          </cell>
          <cell r="F2000">
            <v>6</v>
          </cell>
          <cell r="G2000">
            <v>0</v>
          </cell>
          <cell r="H2000">
            <v>6</v>
          </cell>
          <cell r="J2000">
            <v>14</v>
          </cell>
          <cell r="K2000">
            <v>11</v>
          </cell>
          <cell r="L2000">
            <v>0</v>
          </cell>
          <cell r="M2000">
            <v>11</v>
          </cell>
          <cell r="O2000">
            <v>16</v>
          </cell>
          <cell r="P2000">
            <v>3</v>
          </cell>
          <cell r="R2000">
            <v>23</v>
          </cell>
          <cell r="S2000">
            <v>1</v>
          </cell>
          <cell r="U2000">
            <v>79</v>
          </cell>
          <cell r="V2000">
            <v>21</v>
          </cell>
        </row>
        <row r="2001">
          <cell r="D2001" t="str">
            <v>Sausalito 2015</v>
          </cell>
          <cell r="E2001">
            <v>26</v>
          </cell>
          <cell r="F2001">
            <v>2</v>
          </cell>
          <cell r="G2001">
            <v>0</v>
          </cell>
          <cell r="H2001">
            <v>2</v>
          </cell>
          <cell r="J2001">
            <v>14</v>
          </cell>
          <cell r="K2001">
            <v>3</v>
          </cell>
          <cell r="L2001">
            <v>0</v>
          </cell>
          <cell r="M2001">
            <v>3</v>
          </cell>
          <cell r="O2001">
            <v>16</v>
          </cell>
          <cell r="P2001">
            <v>0</v>
          </cell>
          <cell r="R2001">
            <v>23</v>
          </cell>
          <cell r="S2001">
            <v>0</v>
          </cell>
          <cell r="U2001">
            <v>79</v>
          </cell>
          <cell r="V2001">
            <v>5</v>
          </cell>
        </row>
        <row r="2002">
          <cell r="D2002" t="str">
            <v>Sausalito 2016</v>
          </cell>
          <cell r="E2002">
            <v>26</v>
          </cell>
          <cell r="F2002">
            <v>1</v>
          </cell>
          <cell r="G2002">
            <v>1</v>
          </cell>
          <cell r="H2002">
            <v>0</v>
          </cell>
          <cell r="J2002">
            <v>14</v>
          </cell>
          <cell r="K2002">
            <v>1</v>
          </cell>
          <cell r="L2002">
            <v>1</v>
          </cell>
          <cell r="M2002">
            <v>0</v>
          </cell>
          <cell r="O2002">
            <v>16</v>
          </cell>
          <cell r="P2002">
            <v>0</v>
          </cell>
          <cell r="R2002">
            <v>23</v>
          </cell>
          <cell r="S2002">
            <v>3</v>
          </cell>
          <cell r="U2002">
            <v>79</v>
          </cell>
          <cell r="V2002">
            <v>5</v>
          </cell>
        </row>
        <row r="2003">
          <cell r="D2003" t="str">
            <v>Sausalito 2017</v>
          </cell>
          <cell r="E2003">
            <v>26</v>
          </cell>
          <cell r="F2003">
            <v>1</v>
          </cell>
          <cell r="G2003">
            <v>1</v>
          </cell>
          <cell r="H2003">
            <v>0</v>
          </cell>
          <cell r="J2003">
            <v>14</v>
          </cell>
          <cell r="K2003">
            <v>2</v>
          </cell>
          <cell r="L2003">
            <v>0</v>
          </cell>
          <cell r="M2003">
            <v>2</v>
          </cell>
          <cell r="O2003">
            <v>16</v>
          </cell>
          <cell r="P2003">
            <v>1</v>
          </cell>
          <cell r="R2003">
            <v>23</v>
          </cell>
          <cell r="S2003">
            <v>1</v>
          </cell>
          <cell r="U2003">
            <v>79</v>
          </cell>
          <cell r="V2003">
            <v>5</v>
          </cell>
        </row>
        <row r="2004">
          <cell r="D2004" t="str">
            <v>Scotts Valley 2014</v>
          </cell>
          <cell r="E2004">
            <v>0</v>
          </cell>
          <cell r="F2004">
            <v>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row>
        <row r="2005">
          <cell r="D2005" t="str">
            <v>Scotts Valley 2015</v>
          </cell>
        </row>
        <row r="2006">
          <cell r="D2006" t="str">
            <v>Scotts Valley 2016</v>
          </cell>
        </row>
        <row r="2007">
          <cell r="D2007" t="str">
            <v>Scotts Valley 2017</v>
          </cell>
        </row>
        <row r="2008">
          <cell r="D2008" t="str">
            <v>Seal Beach 2013</v>
          </cell>
        </row>
        <row r="2009">
          <cell r="D2009" t="str">
            <v>Seal Beach 2014</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row>
        <row r="2010">
          <cell r="D2010" t="str">
            <v>Seal Beach 2015</v>
          </cell>
        </row>
        <row r="2011">
          <cell r="D2011" t="str">
            <v>Seal Beach 2016</v>
          </cell>
        </row>
        <row r="2012">
          <cell r="D2012" t="str">
            <v>Seal Beach 2017</v>
          </cell>
        </row>
        <row r="2013">
          <cell r="D2013" t="str">
            <v>Seaside 2014</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row>
        <row r="2014">
          <cell r="D2014" t="str">
            <v>Seaside 2015</v>
          </cell>
        </row>
        <row r="2015">
          <cell r="D2015" t="str">
            <v>Seaside 2016</v>
          </cell>
        </row>
        <row r="2016">
          <cell r="D2016" t="str">
            <v>Seaside 2017</v>
          </cell>
        </row>
        <row r="2017">
          <cell r="D2017" t="str">
            <v>Sebastopol 2014</v>
          </cell>
          <cell r="E2017">
            <v>22</v>
          </cell>
          <cell r="F2017">
            <v>0</v>
          </cell>
          <cell r="G2017">
            <v>0</v>
          </cell>
          <cell r="H2017">
            <v>0</v>
          </cell>
          <cell r="J2017">
            <v>17</v>
          </cell>
          <cell r="K2017">
            <v>0</v>
          </cell>
          <cell r="L2017">
            <v>0</v>
          </cell>
          <cell r="M2017">
            <v>0</v>
          </cell>
          <cell r="O2017">
            <v>19</v>
          </cell>
          <cell r="P2017">
            <v>3</v>
          </cell>
          <cell r="R2017">
            <v>62</v>
          </cell>
          <cell r="S2017">
            <v>1</v>
          </cell>
          <cell r="U2017">
            <v>120</v>
          </cell>
          <cell r="V2017">
            <v>4</v>
          </cell>
        </row>
        <row r="2018">
          <cell r="D2018" t="str">
            <v>Sebastopol 2015</v>
          </cell>
          <cell r="E2018">
            <v>22</v>
          </cell>
          <cell r="F2018">
            <v>0</v>
          </cell>
          <cell r="G2018">
            <v>0</v>
          </cell>
          <cell r="H2018">
            <v>0</v>
          </cell>
          <cell r="J2018">
            <v>17</v>
          </cell>
          <cell r="K2018">
            <v>1</v>
          </cell>
          <cell r="L2018">
            <v>1</v>
          </cell>
          <cell r="M2018">
            <v>0</v>
          </cell>
          <cell r="O2018">
            <v>19</v>
          </cell>
          <cell r="P2018">
            <v>2</v>
          </cell>
          <cell r="R2018">
            <v>62</v>
          </cell>
          <cell r="S2018">
            <v>9</v>
          </cell>
          <cell r="U2018">
            <v>120</v>
          </cell>
          <cell r="V2018">
            <v>12</v>
          </cell>
        </row>
        <row r="2019">
          <cell r="D2019" t="str">
            <v>Sebastopol 2016</v>
          </cell>
          <cell r="E2019">
            <v>22</v>
          </cell>
          <cell r="F2019">
            <v>0</v>
          </cell>
          <cell r="G2019">
            <v>0</v>
          </cell>
          <cell r="H2019">
            <v>0</v>
          </cell>
          <cell r="J2019">
            <v>17</v>
          </cell>
          <cell r="K2019">
            <v>0</v>
          </cell>
          <cell r="L2019">
            <v>0</v>
          </cell>
          <cell r="M2019">
            <v>0</v>
          </cell>
          <cell r="O2019">
            <v>19</v>
          </cell>
          <cell r="P2019">
            <v>6</v>
          </cell>
          <cell r="R2019">
            <v>62</v>
          </cell>
          <cell r="S2019">
            <v>2</v>
          </cell>
          <cell r="U2019">
            <v>120</v>
          </cell>
          <cell r="V2019">
            <v>8</v>
          </cell>
        </row>
        <row r="2020">
          <cell r="D2020" t="str">
            <v>Sebastopol 2017</v>
          </cell>
          <cell r="E2020">
            <v>22</v>
          </cell>
          <cell r="F2020">
            <v>0</v>
          </cell>
          <cell r="G2020">
            <v>0</v>
          </cell>
          <cell r="H2020">
            <v>0</v>
          </cell>
          <cell r="J2020">
            <v>17</v>
          </cell>
          <cell r="K2020">
            <v>2</v>
          </cell>
          <cell r="L2020">
            <v>2</v>
          </cell>
          <cell r="M2020">
            <v>0</v>
          </cell>
          <cell r="O2020">
            <v>19</v>
          </cell>
          <cell r="P2020">
            <v>4</v>
          </cell>
          <cell r="R2020">
            <v>62</v>
          </cell>
          <cell r="S2020">
            <v>7</v>
          </cell>
          <cell r="U2020">
            <v>120</v>
          </cell>
          <cell r="V2020">
            <v>13</v>
          </cell>
        </row>
        <row r="2021">
          <cell r="D2021" t="str">
            <v>Selma 2013</v>
          </cell>
        </row>
        <row r="2022">
          <cell r="D2022" t="str">
            <v>Selma 2014</v>
          </cell>
          <cell r="E2022">
            <v>0</v>
          </cell>
          <cell r="F2022">
            <v>0</v>
          </cell>
          <cell r="G2022">
            <v>0</v>
          </cell>
          <cell r="H2022">
            <v>0</v>
          </cell>
          <cell r="I2022">
            <v>0</v>
          </cell>
          <cell r="J2022">
            <v>0</v>
          </cell>
          <cell r="K2022">
            <v>0</v>
          </cell>
          <cell r="L2022">
            <v>0</v>
          </cell>
          <cell r="M2022">
            <v>0</v>
          </cell>
          <cell r="N2022">
            <v>0</v>
          </cell>
          <cell r="O2022">
            <v>0</v>
          </cell>
          <cell r="P2022">
            <v>0</v>
          </cell>
          <cell r="Q2022">
            <v>0</v>
          </cell>
          <cell r="R2022">
            <v>0</v>
          </cell>
          <cell r="S2022">
            <v>0</v>
          </cell>
          <cell r="T2022">
            <v>0</v>
          </cell>
          <cell r="U2022">
            <v>0</v>
          </cell>
          <cell r="V2022">
            <v>0</v>
          </cell>
        </row>
        <row r="2023">
          <cell r="D2023" t="str">
            <v>Selma 2015</v>
          </cell>
        </row>
        <row r="2024">
          <cell r="D2024" t="str">
            <v>Selma 2016</v>
          </cell>
        </row>
        <row r="2025">
          <cell r="D2025" t="str">
            <v>Selma 2017</v>
          </cell>
        </row>
        <row r="2026">
          <cell r="D2026" t="str">
            <v>Shafter 2013</v>
          </cell>
        </row>
        <row r="2027">
          <cell r="D2027" t="str">
            <v>Shafter 2014</v>
          </cell>
          <cell r="E2027">
            <v>0</v>
          </cell>
          <cell r="F2027">
            <v>0</v>
          </cell>
          <cell r="G2027">
            <v>0</v>
          </cell>
          <cell r="H2027">
            <v>0</v>
          </cell>
          <cell r="I2027">
            <v>0</v>
          </cell>
          <cell r="J2027">
            <v>0</v>
          </cell>
          <cell r="K2027">
            <v>0</v>
          </cell>
          <cell r="L2027">
            <v>0</v>
          </cell>
          <cell r="M2027">
            <v>0</v>
          </cell>
          <cell r="N2027">
            <v>0</v>
          </cell>
          <cell r="O2027">
            <v>0</v>
          </cell>
          <cell r="P2027">
            <v>0</v>
          </cell>
          <cell r="Q2027">
            <v>0</v>
          </cell>
          <cell r="R2027">
            <v>0</v>
          </cell>
          <cell r="S2027">
            <v>0</v>
          </cell>
          <cell r="T2027">
            <v>0</v>
          </cell>
          <cell r="U2027">
            <v>0</v>
          </cell>
          <cell r="V2027">
            <v>0</v>
          </cell>
        </row>
        <row r="2028">
          <cell r="D2028" t="str">
            <v>Shafter 2015</v>
          </cell>
        </row>
        <row r="2029">
          <cell r="D2029" t="str">
            <v>Shafter 2016</v>
          </cell>
        </row>
        <row r="2030">
          <cell r="D2030" t="str">
            <v>Shafter 2017</v>
          </cell>
        </row>
        <row r="2031">
          <cell r="D2031" t="str">
            <v>Shasta County - Unincorporated 2014</v>
          </cell>
        </row>
        <row r="2032">
          <cell r="D2032" t="str">
            <v>Shasta County - Unincorporated 2015</v>
          </cell>
        </row>
        <row r="2033">
          <cell r="D2033" t="str">
            <v>Shasta County - Unincorporated 2016</v>
          </cell>
        </row>
        <row r="2034">
          <cell r="D2034" t="str">
            <v>Shasta County - Unincorporated 2017</v>
          </cell>
          <cell r="E2034">
            <v>189</v>
          </cell>
          <cell r="F2034">
            <v>4</v>
          </cell>
          <cell r="G2034">
            <v>0</v>
          </cell>
          <cell r="H2034">
            <v>4</v>
          </cell>
          <cell r="J2034">
            <v>117</v>
          </cell>
          <cell r="K2034">
            <v>9</v>
          </cell>
          <cell r="L2034">
            <v>0</v>
          </cell>
          <cell r="M2034">
            <v>9</v>
          </cell>
          <cell r="O2034">
            <v>128</v>
          </cell>
          <cell r="P2034">
            <v>132</v>
          </cell>
          <cell r="R2034">
            <v>321</v>
          </cell>
          <cell r="S2034">
            <v>1</v>
          </cell>
          <cell r="U2034">
            <v>755</v>
          </cell>
          <cell r="V2034">
            <v>146</v>
          </cell>
        </row>
        <row r="2035">
          <cell r="D2035" t="str">
            <v>Shasta Lake 2014</v>
          </cell>
        </row>
        <row r="2036">
          <cell r="D2036" t="str">
            <v>Shasta Lake 2015</v>
          </cell>
          <cell r="E2036">
            <v>32</v>
          </cell>
          <cell r="F2036">
            <v>7</v>
          </cell>
          <cell r="G2036">
            <v>7</v>
          </cell>
          <cell r="H2036">
            <v>0</v>
          </cell>
          <cell r="J2036">
            <v>21</v>
          </cell>
          <cell r="K2036">
            <v>13</v>
          </cell>
          <cell r="L2036">
            <v>13</v>
          </cell>
          <cell r="M2036">
            <v>0</v>
          </cell>
          <cell r="O2036">
            <v>23</v>
          </cell>
          <cell r="P2036">
            <v>0</v>
          </cell>
          <cell r="R2036">
            <v>58</v>
          </cell>
          <cell r="S2036">
            <v>0</v>
          </cell>
          <cell r="U2036">
            <v>134</v>
          </cell>
          <cell r="V2036">
            <v>20</v>
          </cell>
        </row>
        <row r="2037">
          <cell r="D2037" t="str">
            <v>Shasta Lake 2016</v>
          </cell>
          <cell r="E2037">
            <v>32</v>
          </cell>
          <cell r="F2037">
            <v>2</v>
          </cell>
          <cell r="G2037">
            <v>2</v>
          </cell>
          <cell r="H2037">
            <v>0</v>
          </cell>
          <cell r="J2037">
            <v>21</v>
          </cell>
          <cell r="K2037">
            <v>0</v>
          </cell>
          <cell r="L2037">
            <v>0</v>
          </cell>
          <cell r="M2037">
            <v>0</v>
          </cell>
          <cell r="O2037">
            <v>23</v>
          </cell>
          <cell r="P2037">
            <v>8</v>
          </cell>
          <cell r="R2037">
            <v>58</v>
          </cell>
          <cell r="S2037">
            <v>0</v>
          </cell>
          <cell r="U2037">
            <v>134</v>
          </cell>
          <cell r="V2037">
            <v>10</v>
          </cell>
        </row>
        <row r="2038">
          <cell r="D2038" t="str">
            <v>Shasta Lake 2017</v>
          </cell>
          <cell r="E2038">
            <v>32</v>
          </cell>
          <cell r="F2038">
            <v>0</v>
          </cell>
          <cell r="G2038">
            <v>0</v>
          </cell>
          <cell r="H2038">
            <v>0</v>
          </cell>
          <cell r="J2038">
            <v>21</v>
          </cell>
          <cell r="K2038">
            <v>4</v>
          </cell>
          <cell r="L2038">
            <v>1</v>
          </cell>
          <cell r="M2038">
            <v>3</v>
          </cell>
          <cell r="O2038">
            <v>23</v>
          </cell>
          <cell r="P2038">
            <v>29</v>
          </cell>
          <cell r="R2038">
            <v>58</v>
          </cell>
          <cell r="S2038">
            <v>2</v>
          </cell>
          <cell r="U2038">
            <v>134</v>
          </cell>
          <cell r="V2038">
            <v>35</v>
          </cell>
        </row>
        <row r="2039">
          <cell r="D2039" t="str">
            <v>Sierra County - Unincorporated 2014</v>
          </cell>
          <cell r="E2039">
            <v>0</v>
          </cell>
          <cell r="F2039">
            <v>0</v>
          </cell>
          <cell r="G2039">
            <v>0</v>
          </cell>
          <cell r="H2039">
            <v>0</v>
          </cell>
          <cell r="I2039">
            <v>0</v>
          </cell>
          <cell r="J2039">
            <v>0</v>
          </cell>
          <cell r="K2039">
            <v>0</v>
          </cell>
          <cell r="L2039">
            <v>0</v>
          </cell>
          <cell r="M2039">
            <v>0</v>
          </cell>
          <cell r="N2039">
            <v>0</v>
          </cell>
          <cell r="O2039">
            <v>0</v>
          </cell>
          <cell r="P2039">
            <v>0</v>
          </cell>
          <cell r="Q2039">
            <v>0</v>
          </cell>
          <cell r="R2039">
            <v>0</v>
          </cell>
          <cell r="S2039">
            <v>0</v>
          </cell>
          <cell r="T2039">
            <v>0</v>
          </cell>
          <cell r="U2039">
            <v>0</v>
          </cell>
          <cell r="V2039">
            <v>0</v>
          </cell>
        </row>
        <row r="2040">
          <cell r="D2040" t="str">
            <v>Sierra County - Unincorporated 2015</v>
          </cell>
        </row>
        <row r="2041">
          <cell r="D2041" t="str">
            <v>Sierra County - Unincorporated 2016</v>
          </cell>
        </row>
        <row r="2042">
          <cell r="D2042" t="str">
            <v>Sierra County - Unincorporated 2017</v>
          </cell>
        </row>
        <row r="2043">
          <cell r="D2043" t="str">
            <v>Sierra Madre 2013</v>
          </cell>
        </row>
        <row r="2044">
          <cell r="D2044" t="str">
            <v>Sierra Madre 2014</v>
          </cell>
          <cell r="E2044">
            <v>14</v>
          </cell>
          <cell r="F2044">
            <v>2</v>
          </cell>
          <cell r="G2044">
            <v>0</v>
          </cell>
          <cell r="H2044">
            <v>2</v>
          </cell>
          <cell r="J2044">
            <v>9</v>
          </cell>
          <cell r="K2044">
            <v>5</v>
          </cell>
          <cell r="L2044">
            <v>0</v>
          </cell>
          <cell r="M2044">
            <v>5</v>
          </cell>
          <cell r="O2044">
            <v>9</v>
          </cell>
          <cell r="P2044">
            <v>0</v>
          </cell>
          <cell r="R2044">
            <v>23</v>
          </cell>
          <cell r="S2044">
            <v>5</v>
          </cell>
          <cell r="U2044">
            <v>55</v>
          </cell>
          <cell r="V2044">
            <v>12</v>
          </cell>
        </row>
        <row r="2045">
          <cell r="D2045" t="str">
            <v>Sierra Madre 2015</v>
          </cell>
          <cell r="E2045">
            <v>14</v>
          </cell>
          <cell r="F2045">
            <v>0</v>
          </cell>
          <cell r="G2045">
            <v>0</v>
          </cell>
          <cell r="H2045">
            <v>0</v>
          </cell>
          <cell r="J2045">
            <v>9</v>
          </cell>
          <cell r="K2045">
            <v>0</v>
          </cell>
          <cell r="L2045">
            <v>0</v>
          </cell>
          <cell r="M2045">
            <v>0</v>
          </cell>
          <cell r="O2045">
            <v>9</v>
          </cell>
          <cell r="P2045">
            <v>0</v>
          </cell>
          <cell r="R2045">
            <v>23</v>
          </cell>
          <cell r="S2045">
            <v>77</v>
          </cell>
          <cell r="U2045">
            <v>55</v>
          </cell>
          <cell r="V2045">
            <v>77</v>
          </cell>
        </row>
        <row r="2046">
          <cell r="D2046" t="str">
            <v>Sierra Madre 2016</v>
          </cell>
          <cell r="E2046">
            <v>14</v>
          </cell>
          <cell r="F2046">
            <v>0</v>
          </cell>
          <cell r="G2046">
            <v>0</v>
          </cell>
          <cell r="H2046">
            <v>0</v>
          </cell>
          <cell r="J2046">
            <v>9</v>
          </cell>
          <cell r="K2046">
            <v>1</v>
          </cell>
          <cell r="L2046">
            <v>0</v>
          </cell>
          <cell r="M2046">
            <v>1</v>
          </cell>
          <cell r="O2046">
            <v>9</v>
          </cell>
          <cell r="P2046">
            <v>0</v>
          </cell>
          <cell r="R2046">
            <v>23</v>
          </cell>
          <cell r="S2046">
            <v>0</v>
          </cell>
          <cell r="U2046">
            <v>55</v>
          </cell>
          <cell r="V2046">
            <v>1</v>
          </cell>
        </row>
        <row r="2047">
          <cell r="D2047" t="str">
            <v>Sierra Madre 2017</v>
          </cell>
          <cell r="E2047">
            <v>14</v>
          </cell>
          <cell r="F2047">
            <v>0</v>
          </cell>
          <cell r="G2047">
            <v>0</v>
          </cell>
          <cell r="H2047">
            <v>0</v>
          </cell>
          <cell r="J2047">
            <v>9</v>
          </cell>
          <cell r="K2047">
            <v>1</v>
          </cell>
          <cell r="L2047">
            <v>0</v>
          </cell>
          <cell r="M2047">
            <v>1</v>
          </cell>
          <cell r="O2047">
            <v>9</v>
          </cell>
          <cell r="P2047">
            <v>3</v>
          </cell>
          <cell r="R2047">
            <v>23</v>
          </cell>
          <cell r="S2047">
            <v>0</v>
          </cell>
          <cell r="U2047">
            <v>55</v>
          </cell>
          <cell r="V2047">
            <v>4</v>
          </cell>
        </row>
        <row r="2048">
          <cell r="D2048" t="str">
            <v>Signal Hill 2013</v>
          </cell>
        </row>
        <row r="2049">
          <cell r="D2049" t="str">
            <v>Signal Hill 2014</v>
          </cell>
          <cell r="E2049">
            <v>44</v>
          </cell>
          <cell r="F2049">
            <v>0</v>
          </cell>
          <cell r="G2049">
            <v>0</v>
          </cell>
          <cell r="H2049">
            <v>0</v>
          </cell>
          <cell r="J2049">
            <v>27</v>
          </cell>
          <cell r="K2049">
            <v>0</v>
          </cell>
          <cell r="L2049">
            <v>0</v>
          </cell>
          <cell r="M2049">
            <v>0</v>
          </cell>
          <cell r="O2049">
            <v>28</v>
          </cell>
          <cell r="P2049">
            <v>17</v>
          </cell>
          <cell r="R2049">
            <v>70</v>
          </cell>
          <cell r="S2049">
            <v>1</v>
          </cell>
          <cell r="U2049">
            <v>169</v>
          </cell>
          <cell r="V2049">
            <v>18</v>
          </cell>
        </row>
        <row r="2050">
          <cell r="D2050" t="str">
            <v>Signal Hill 2015</v>
          </cell>
          <cell r="E2050">
            <v>44</v>
          </cell>
          <cell r="F2050">
            <v>44</v>
          </cell>
          <cell r="G2050">
            <v>44</v>
          </cell>
          <cell r="H2050">
            <v>0</v>
          </cell>
          <cell r="J2050">
            <v>27</v>
          </cell>
          <cell r="K2050">
            <v>27</v>
          </cell>
          <cell r="L2050">
            <v>27</v>
          </cell>
          <cell r="M2050">
            <v>0</v>
          </cell>
          <cell r="O2050">
            <v>28</v>
          </cell>
          <cell r="P2050">
            <v>2</v>
          </cell>
          <cell r="R2050">
            <v>70</v>
          </cell>
          <cell r="S2050">
            <v>0</v>
          </cell>
          <cell r="U2050">
            <v>169</v>
          </cell>
          <cell r="V2050">
            <v>73</v>
          </cell>
        </row>
        <row r="2051">
          <cell r="D2051" t="str">
            <v>Signal Hill 2016</v>
          </cell>
          <cell r="E2051">
            <v>44</v>
          </cell>
          <cell r="F2051">
            <v>0</v>
          </cell>
          <cell r="G2051">
            <v>0</v>
          </cell>
          <cell r="H2051">
            <v>0</v>
          </cell>
          <cell r="J2051">
            <v>27</v>
          </cell>
          <cell r="K2051">
            <v>0</v>
          </cell>
          <cell r="L2051">
            <v>0</v>
          </cell>
          <cell r="M2051">
            <v>0</v>
          </cell>
          <cell r="O2051">
            <v>28</v>
          </cell>
          <cell r="P2051">
            <v>0</v>
          </cell>
          <cell r="R2051">
            <v>70</v>
          </cell>
          <cell r="S2051">
            <v>3</v>
          </cell>
          <cell r="U2051">
            <v>169</v>
          </cell>
          <cell r="V2051">
            <v>3</v>
          </cell>
        </row>
        <row r="2052">
          <cell r="D2052" t="str">
            <v>Signal Hill 2017</v>
          </cell>
          <cell r="E2052">
            <v>44</v>
          </cell>
          <cell r="F2052">
            <v>0</v>
          </cell>
          <cell r="G2052">
            <v>0</v>
          </cell>
          <cell r="H2052">
            <v>0</v>
          </cell>
          <cell r="J2052">
            <v>27</v>
          </cell>
          <cell r="K2052">
            <v>0</v>
          </cell>
          <cell r="L2052">
            <v>0</v>
          </cell>
          <cell r="M2052">
            <v>0</v>
          </cell>
          <cell r="O2052">
            <v>28</v>
          </cell>
          <cell r="P2052">
            <v>0</v>
          </cell>
          <cell r="R2052">
            <v>70</v>
          </cell>
          <cell r="S2052">
            <v>24</v>
          </cell>
          <cell r="U2052">
            <v>169</v>
          </cell>
          <cell r="V2052">
            <v>24</v>
          </cell>
        </row>
        <row r="2053">
          <cell r="D2053" t="str">
            <v>Simi Valley 2013</v>
          </cell>
        </row>
        <row r="2054">
          <cell r="D2054" t="str">
            <v>Simi Valley 2014</v>
          </cell>
          <cell r="E2054">
            <v>310</v>
          </cell>
          <cell r="F2054">
            <v>0</v>
          </cell>
          <cell r="G2054">
            <v>0</v>
          </cell>
          <cell r="H2054">
            <v>0</v>
          </cell>
          <cell r="J2054">
            <v>208</v>
          </cell>
          <cell r="K2054">
            <v>0</v>
          </cell>
          <cell r="L2054">
            <v>0</v>
          </cell>
          <cell r="M2054">
            <v>0</v>
          </cell>
          <cell r="O2054">
            <v>229</v>
          </cell>
          <cell r="P2054">
            <v>0</v>
          </cell>
          <cell r="R2054">
            <v>509</v>
          </cell>
          <cell r="S2054">
            <v>42</v>
          </cell>
          <cell r="U2054">
            <v>1256</v>
          </cell>
          <cell r="V2054">
            <v>42</v>
          </cell>
        </row>
        <row r="2055">
          <cell r="D2055" t="str">
            <v>Simi Valley 2015</v>
          </cell>
          <cell r="E2055">
            <v>310</v>
          </cell>
          <cell r="F2055">
            <v>0</v>
          </cell>
          <cell r="G2055">
            <v>0</v>
          </cell>
          <cell r="H2055">
            <v>0</v>
          </cell>
          <cell r="J2055">
            <v>208</v>
          </cell>
          <cell r="K2055">
            <v>0</v>
          </cell>
          <cell r="L2055">
            <v>0</v>
          </cell>
          <cell r="M2055">
            <v>0</v>
          </cell>
          <cell r="O2055">
            <v>229</v>
          </cell>
          <cell r="P2055">
            <v>15</v>
          </cell>
          <cell r="R2055">
            <v>509</v>
          </cell>
          <cell r="S2055">
            <v>11</v>
          </cell>
          <cell r="U2055">
            <v>1256</v>
          </cell>
          <cell r="V2055">
            <v>26</v>
          </cell>
        </row>
        <row r="2056">
          <cell r="D2056" t="str">
            <v>Simi Valley 2016</v>
          </cell>
          <cell r="E2056">
            <v>310</v>
          </cell>
          <cell r="F2056">
            <v>0</v>
          </cell>
          <cell r="G2056">
            <v>0</v>
          </cell>
          <cell r="H2056">
            <v>0</v>
          </cell>
          <cell r="J2056">
            <v>208</v>
          </cell>
          <cell r="K2056">
            <v>1</v>
          </cell>
          <cell r="L2056">
            <v>1</v>
          </cell>
          <cell r="M2056">
            <v>0</v>
          </cell>
          <cell r="O2056">
            <v>229</v>
          </cell>
          <cell r="P2056">
            <v>0</v>
          </cell>
          <cell r="R2056">
            <v>509</v>
          </cell>
          <cell r="S2056">
            <v>152</v>
          </cell>
          <cell r="U2056">
            <v>1256</v>
          </cell>
          <cell r="V2056">
            <v>153</v>
          </cell>
        </row>
        <row r="2057">
          <cell r="D2057" t="str">
            <v>Simi Valley 2017</v>
          </cell>
          <cell r="E2057">
            <v>310</v>
          </cell>
          <cell r="F2057">
            <v>30</v>
          </cell>
          <cell r="G2057">
            <v>30</v>
          </cell>
          <cell r="H2057">
            <v>0</v>
          </cell>
          <cell r="J2057">
            <v>208</v>
          </cell>
          <cell r="K2057">
            <v>0</v>
          </cell>
          <cell r="L2057">
            <v>0</v>
          </cell>
          <cell r="M2057">
            <v>0</v>
          </cell>
          <cell r="O2057">
            <v>229</v>
          </cell>
          <cell r="P2057">
            <v>12</v>
          </cell>
          <cell r="R2057">
            <v>509</v>
          </cell>
          <cell r="S2057">
            <v>59</v>
          </cell>
          <cell r="U2057">
            <v>1256</v>
          </cell>
          <cell r="V2057">
            <v>101</v>
          </cell>
        </row>
        <row r="2058">
          <cell r="D2058" t="str">
            <v>Siskiyou County - Unincorporated 2014</v>
          </cell>
          <cell r="E2058">
            <v>0</v>
          </cell>
          <cell r="F2058">
            <v>0</v>
          </cell>
          <cell r="G2058">
            <v>0</v>
          </cell>
          <cell r="H2058">
            <v>0</v>
          </cell>
          <cell r="I2058">
            <v>0</v>
          </cell>
          <cell r="J2058">
            <v>0</v>
          </cell>
          <cell r="K2058">
            <v>0</v>
          </cell>
          <cell r="L2058">
            <v>0</v>
          </cell>
          <cell r="M2058">
            <v>0</v>
          </cell>
          <cell r="N2058">
            <v>0</v>
          </cell>
          <cell r="O2058">
            <v>0</v>
          </cell>
          <cell r="P2058">
            <v>0</v>
          </cell>
          <cell r="Q2058">
            <v>0</v>
          </cell>
          <cell r="R2058">
            <v>0</v>
          </cell>
          <cell r="S2058">
            <v>0</v>
          </cell>
          <cell r="T2058">
            <v>0</v>
          </cell>
          <cell r="U2058">
            <v>0</v>
          </cell>
          <cell r="V2058">
            <v>0</v>
          </cell>
        </row>
        <row r="2059">
          <cell r="D2059" t="str">
            <v>Siskiyou County - Unincorporated 2015</v>
          </cell>
        </row>
        <row r="2060">
          <cell r="D2060" t="str">
            <v>Siskiyou County - Unincorporated 2016</v>
          </cell>
        </row>
        <row r="2061">
          <cell r="D2061" t="str">
            <v>Siskiyou County - Unincorporated 2017</v>
          </cell>
        </row>
        <row r="2062">
          <cell r="D2062" t="str">
            <v>Solana Beach 2013</v>
          </cell>
          <cell r="E2062">
            <v>85</v>
          </cell>
          <cell r="F2062">
            <v>0</v>
          </cell>
          <cell r="G2062">
            <v>0</v>
          </cell>
          <cell r="H2062">
            <v>0</v>
          </cell>
          <cell r="J2062">
            <v>65</v>
          </cell>
          <cell r="K2062">
            <v>1</v>
          </cell>
          <cell r="L2062">
            <v>0</v>
          </cell>
          <cell r="M2062">
            <v>1</v>
          </cell>
          <cell r="O2062">
            <v>59</v>
          </cell>
          <cell r="P2062">
            <v>0</v>
          </cell>
          <cell r="R2062">
            <v>131</v>
          </cell>
          <cell r="S2062">
            <v>11</v>
          </cell>
          <cell r="U2062">
            <v>340</v>
          </cell>
          <cell r="V2062">
            <v>12</v>
          </cell>
        </row>
        <row r="2063">
          <cell r="D2063" t="str">
            <v>Solana Beach 2014</v>
          </cell>
          <cell r="E2063">
            <v>85</v>
          </cell>
          <cell r="F2063">
            <v>0</v>
          </cell>
          <cell r="G2063">
            <v>0</v>
          </cell>
          <cell r="H2063">
            <v>0</v>
          </cell>
          <cell r="J2063">
            <v>65</v>
          </cell>
          <cell r="K2063">
            <v>0</v>
          </cell>
          <cell r="L2063">
            <v>0</v>
          </cell>
          <cell r="M2063">
            <v>0</v>
          </cell>
          <cell r="O2063">
            <v>59</v>
          </cell>
          <cell r="P2063">
            <v>0</v>
          </cell>
          <cell r="R2063">
            <v>131</v>
          </cell>
          <cell r="S2063">
            <v>5</v>
          </cell>
          <cell r="U2063">
            <v>340</v>
          </cell>
          <cell r="V2063">
            <v>5</v>
          </cell>
        </row>
        <row r="2064">
          <cell r="D2064" t="str">
            <v>Solana Beach 2015</v>
          </cell>
          <cell r="E2064">
            <v>85</v>
          </cell>
          <cell r="F2064">
            <v>0</v>
          </cell>
          <cell r="G2064">
            <v>0</v>
          </cell>
          <cell r="H2064">
            <v>0</v>
          </cell>
          <cell r="J2064">
            <v>65</v>
          </cell>
          <cell r="K2064">
            <v>1</v>
          </cell>
          <cell r="L2064">
            <v>1</v>
          </cell>
          <cell r="M2064">
            <v>0</v>
          </cell>
          <cell r="O2064">
            <v>59</v>
          </cell>
          <cell r="P2064">
            <v>0</v>
          </cell>
          <cell r="R2064">
            <v>131</v>
          </cell>
          <cell r="S2064">
            <v>3</v>
          </cell>
          <cell r="U2064">
            <v>340</v>
          </cell>
          <cell r="V2064">
            <v>4</v>
          </cell>
        </row>
        <row r="2065">
          <cell r="D2065" t="str">
            <v>Solana Beach 2016</v>
          </cell>
          <cell r="E2065">
            <v>85</v>
          </cell>
          <cell r="F2065">
            <v>0</v>
          </cell>
          <cell r="G2065">
            <v>0</v>
          </cell>
          <cell r="H2065">
            <v>0</v>
          </cell>
          <cell r="J2065">
            <v>65</v>
          </cell>
          <cell r="K2065">
            <v>1</v>
          </cell>
          <cell r="L2065">
            <v>1</v>
          </cell>
          <cell r="M2065">
            <v>0</v>
          </cell>
          <cell r="O2065">
            <v>59</v>
          </cell>
          <cell r="P2065">
            <v>0</v>
          </cell>
          <cell r="R2065">
            <v>131</v>
          </cell>
          <cell r="S2065">
            <v>5</v>
          </cell>
          <cell r="U2065">
            <v>340</v>
          </cell>
          <cell r="V2065">
            <v>6</v>
          </cell>
        </row>
        <row r="2066">
          <cell r="D2066" t="str">
            <v>Solana Beach 2017</v>
          </cell>
          <cell r="E2066">
            <v>85</v>
          </cell>
          <cell r="F2066">
            <v>0</v>
          </cell>
          <cell r="G2066">
            <v>0</v>
          </cell>
          <cell r="H2066">
            <v>0</v>
          </cell>
          <cell r="J2066">
            <v>65</v>
          </cell>
          <cell r="K2066">
            <v>2</v>
          </cell>
          <cell r="L2066">
            <v>2</v>
          </cell>
          <cell r="M2066">
            <v>0</v>
          </cell>
          <cell r="O2066">
            <v>59</v>
          </cell>
          <cell r="P2066">
            <v>3</v>
          </cell>
          <cell r="R2066">
            <v>131</v>
          </cell>
          <cell r="S2066">
            <v>12</v>
          </cell>
          <cell r="U2066">
            <v>340</v>
          </cell>
          <cell r="V2066">
            <v>17</v>
          </cell>
        </row>
        <row r="2067">
          <cell r="D2067" t="str">
            <v>Solano County - Unincorporated 2014</v>
          </cell>
          <cell r="E2067">
            <v>26</v>
          </cell>
          <cell r="F2067">
            <v>1</v>
          </cell>
          <cell r="G2067">
            <v>1</v>
          </cell>
          <cell r="H2067">
            <v>0</v>
          </cell>
          <cell r="J2067">
            <v>15</v>
          </cell>
          <cell r="K2067">
            <v>13</v>
          </cell>
          <cell r="L2067">
            <v>13</v>
          </cell>
          <cell r="M2067">
            <v>0</v>
          </cell>
          <cell r="O2067">
            <v>19</v>
          </cell>
          <cell r="P2067">
            <v>2</v>
          </cell>
          <cell r="R2067">
            <v>43</v>
          </cell>
          <cell r="S2067">
            <v>7</v>
          </cell>
          <cell r="U2067">
            <v>103</v>
          </cell>
          <cell r="V2067">
            <v>23</v>
          </cell>
        </row>
        <row r="2068">
          <cell r="D2068" t="str">
            <v>Solano County - Unincorporated 2015</v>
          </cell>
          <cell r="E2068">
            <v>26</v>
          </cell>
          <cell r="F2068">
            <v>0</v>
          </cell>
          <cell r="G2068">
            <v>0</v>
          </cell>
          <cell r="H2068">
            <v>0</v>
          </cell>
          <cell r="J2068">
            <v>15</v>
          </cell>
          <cell r="K2068">
            <v>11</v>
          </cell>
          <cell r="L2068">
            <v>11</v>
          </cell>
          <cell r="M2068">
            <v>0</v>
          </cell>
          <cell r="O2068">
            <v>19</v>
          </cell>
          <cell r="P2068">
            <v>7</v>
          </cell>
          <cell r="R2068">
            <v>43</v>
          </cell>
          <cell r="S2068">
            <v>14</v>
          </cell>
          <cell r="U2068">
            <v>103</v>
          </cell>
          <cell r="V2068">
            <v>32</v>
          </cell>
        </row>
        <row r="2069">
          <cell r="D2069" t="str">
            <v>Solano County - Unincorporated 2016</v>
          </cell>
          <cell r="E2069">
            <v>26</v>
          </cell>
          <cell r="F2069">
            <v>3</v>
          </cell>
          <cell r="G2069">
            <v>3</v>
          </cell>
          <cell r="H2069">
            <v>0</v>
          </cell>
          <cell r="J2069">
            <v>15</v>
          </cell>
          <cell r="K2069">
            <v>8</v>
          </cell>
          <cell r="L2069">
            <v>8</v>
          </cell>
          <cell r="M2069">
            <v>0</v>
          </cell>
          <cell r="O2069">
            <v>19</v>
          </cell>
          <cell r="P2069">
            <v>5</v>
          </cell>
          <cell r="R2069">
            <v>43</v>
          </cell>
          <cell r="S2069">
            <v>16</v>
          </cell>
          <cell r="U2069">
            <v>103</v>
          </cell>
          <cell r="V2069">
            <v>32</v>
          </cell>
        </row>
        <row r="2070">
          <cell r="D2070" t="str">
            <v>Solano County - Unincorporated 2017</v>
          </cell>
          <cell r="E2070">
            <v>26</v>
          </cell>
          <cell r="F2070">
            <v>0</v>
          </cell>
          <cell r="G2070">
            <v>0</v>
          </cell>
          <cell r="H2070">
            <v>0</v>
          </cell>
          <cell r="J2070">
            <v>15</v>
          </cell>
          <cell r="K2070">
            <v>6</v>
          </cell>
          <cell r="L2070">
            <v>0</v>
          </cell>
          <cell r="M2070">
            <v>6</v>
          </cell>
          <cell r="O2070">
            <v>19</v>
          </cell>
          <cell r="P2070">
            <v>5</v>
          </cell>
          <cell r="R2070">
            <v>43</v>
          </cell>
          <cell r="S2070">
            <v>9</v>
          </cell>
          <cell r="U2070">
            <v>103</v>
          </cell>
          <cell r="V2070">
            <v>20</v>
          </cell>
        </row>
        <row r="2071">
          <cell r="D2071" t="str">
            <v>Soledad 2014</v>
          </cell>
          <cell r="E2071">
            <v>0</v>
          </cell>
          <cell r="F2071">
            <v>0</v>
          </cell>
          <cell r="G2071">
            <v>0</v>
          </cell>
          <cell r="H2071">
            <v>0</v>
          </cell>
          <cell r="I2071">
            <v>0</v>
          </cell>
          <cell r="J2071">
            <v>0</v>
          </cell>
          <cell r="K2071">
            <v>0</v>
          </cell>
          <cell r="L2071">
            <v>0</v>
          </cell>
          <cell r="M2071">
            <v>0</v>
          </cell>
          <cell r="N2071">
            <v>0</v>
          </cell>
          <cell r="O2071">
            <v>0</v>
          </cell>
          <cell r="P2071">
            <v>0</v>
          </cell>
          <cell r="Q2071">
            <v>0</v>
          </cell>
          <cell r="R2071">
            <v>0</v>
          </cell>
          <cell r="S2071">
            <v>0</v>
          </cell>
          <cell r="T2071">
            <v>0</v>
          </cell>
          <cell r="U2071">
            <v>0</v>
          </cell>
          <cell r="V2071">
            <v>0</v>
          </cell>
        </row>
        <row r="2072">
          <cell r="D2072" t="str">
            <v>Soledad 2015</v>
          </cell>
        </row>
        <row r="2073">
          <cell r="D2073" t="str">
            <v>Soledad 2016</v>
          </cell>
        </row>
        <row r="2074">
          <cell r="D2074" t="str">
            <v>Soledad 2017</v>
          </cell>
        </row>
        <row r="2075">
          <cell r="D2075" t="str">
            <v>Solvang 2014</v>
          </cell>
        </row>
        <row r="2076">
          <cell r="D2076" t="str">
            <v>Solvang 2015</v>
          </cell>
          <cell r="E2076">
            <v>42</v>
          </cell>
          <cell r="F2076">
            <v>0</v>
          </cell>
          <cell r="G2076">
            <v>0</v>
          </cell>
          <cell r="H2076">
            <v>0</v>
          </cell>
          <cell r="J2076">
            <v>28</v>
          </cell>
          <cell r="K2076">
            <v>0</v>
          </cell>
          <cell r="L2076">
            <v>0</v>
          </cell>
          <cell r="M2076">
            <v>0</v>
          </cell>
          <cell r="O2076">
            <v>30</v>
          </cell>
          <cell r="P2076">
            <v>0</v>
          </cell>
          <cell r="R2076">
            <v>75</v>
          </cell>
          <cell r="S2076">
            <v>35</v>
          </cell>
          <cell r="U2076">
            <v>175</v>
          </cell>
          <cell r="V2076">
            <v>35</v>
          </cell>
        </row>
        <row r="2077">
          <cell r="D2077" t="str">
            <v>Solvang 2016</v>
          </cell>
          <cell r="E2077">
            <v>42</v>
          </cell>
          <cell r="F2077">
            <v>35</v>
          </cell>
          <cell r="G2077">
            <v>35</v>
          </cell>
          <cell r="H2077">
            <v>0</v>
          </cell>
          <cell r="J2077">
            <v>28</v>
          </cell>
          <cell r="K2077">
            <v>10</v>
          </cell>
          <cell r="L2077">
            <v>10</v>
          </cell>
          <cell r="M2077">
            <v>0</v>
          </cell>
          <cell r="O2077">
            <v>30</v>
          </cell>
          <cell r="P2077">
            <v>0</v>
          </cell>
          <cell r="R2077">
            <v>75</v>
          </cell>
          <cell r="S2077">
            <v>23</v>
          </cell>
          <cell r="U2077">
            <v>175</v>
          </cell>
          <cell r="V2077">
            <v>68</v>
          </cell>
        </row>
        <row r="2078">
          <cell r="D2078" t="str">
            <v>Solvang 2017</v>
          </cell>
          <cell r="E2078">
            <v>42</v>
          </cell>
          <cell r="F2078">
            <v>0</v>
          </cell>
          <cell r="G2078">
            <v>0</v>
          </cell>
          <cell r="H2078">
            <v>0</v>
          </cell>
          <cell r="J2078">
            <v>28</v>
          </cell>
          <cell r="K2078">
            <v>0</v>
          </cell>
          <cell r="L2078">
            <v>0</v>
          </cell>
          <cell r="M2078">
            <v>0</v>
          </cell>
          <cell r="O2078">
            <v>30</v>
          </cell>
          <cell r="P2078">
            <v>1</v>
          </cell>
          <cell r="R2078">
            <v>75</v>
          </cell>
          <cell r="S2078">
            <v>23</v>
          </cell>
          <cell r="U2078">
            <v>175</v>
          </cell>
          <cell r="V2078">
            <v>24</v>
          </cell>
        </row>
        <row r="2079">
          <cell r="D2079" t="str">
            <v>Sonoma 2014</v>
          </cell>
        </row>
        <row r="2080">
          <cell r="D2080" t="str">
            <v>Sonoma 2015</v>
          </cell>
        </row>
        <row r="2081">
          <cell r="D2081" t="str">
            <v>Sonoma 2016</v>
          </cell>
          <cell r="E2081">
            <v>24</v>
          </cell>
          <cell r="F2081">
            <v>0</v>
          </cell>
          <cell r="G2081">
            <v>0</v>
          </cell>
          <cell r="H2081">
            <v>0</v>
          </cell>
          <cell r="J2081">
            <v>23</v>
          </cell>
          <cell r="K2081">
            <v>0</v>
          </cell>
          <cell r="L2081">
            <v>0</v>
          </cell>
          <cell r="M2081">
            <v>0</v>
          </cell>
          <cell r="O2081">
            <v>27</v>
          </cell>
          <cell r="P2081">
            <v>0</v>
          </cell>
          <cell r="R2081">
            <v>63</v>
          </cell>
          <cell r="S2081">
            <v>12</v>
          </cell>
          <cell r="U2081">
            <v>137</v>
          </cell>
          <cell r="V2081">
            <v>12</v>
          </cell>
        </row>
        <row r="2082">
          <cell r="D2082" t="str">
            <v>Sonoma 2017</v>
          </cell>
          <cell r="E2082">
            <v>24</v>
          </cell>
          <cell r="F2082">
            <v>0</v>
          </cell>
          <cell r="G2082">
            <v>0</v>
          </cell>
          <cell r="H2082">
            <v>0</v>
          </cell>
          <cell r="J2082">
            <v>23</v>
          </cell>
          <cell r="K2082">
            <v>0</v>
          </cell>
          <cell r="L2082">
            <v>0</v>
          </cell>
          <cell r="M2082">
            <v>0</v>
          </cell>
          <cell r="O2082">
            <v>27</v>
          </cell>
          <cell r="P2082">
            <v>1</v>
          </cell>
          <cell r="R2082">
            <v>63</v>
          </cell>
          <cell r="S2082">
            <v>9</v>
          </cell>
          <cell r="U2082">
            <v>137</v>
          </cell>
          <cell r="V2082">
            <v>10</v>
          </cell>
        </row>
        <row r="2083">
          <cell r="D2083" t="str">
            <v>Sonoma County - Unincorporated 2014</v>
          </cell>
          <cell r="E2083">
            <v>126</v>
          </cell>
          <cell r="F2083">
            <v>1</v>
          </cell>
          <cell r="G2083">
            <v>1</v>
          </cell>
          <cell r="H2083">
            <v>0</v>
          </cell>
          <cell r="J2083">
            <v>37</v>
          </cell>
          <cell r="K2083">
            <v>7</v>
          </cell>
          <cell r="L2083">
            <v>7</v>
          </cell>
          <cell r="M2083">
            <v>0</v>
          </cell>
          <cell r="O2083">
            <v>160</v>
          </cell>
          <cell r="P2083">
            <v>32</v>
          </cell>
          <cell r="R2083">
            <v>192</v>
          </cell>
          <cell r="S2083">
            <v>51</v>
          </cell>
          <cell r="U2083">
            <v>515</v>
          </cell>
          <cell r="V2083">
            <v>91</v>
          </cell>
        </row>
        <row r="2084">
          <cell r="D2084" t="str">
            <v>Sonoma County - Unincorporated 2015</v>
          </cell>
          <cell r="E2084">
            <v>126</v>
          </cell>
          <cell r="F2084">
            <v>24</v>
          </cell>
          <cell r="G2084">
            <v>24</v>
          </cell>
          <cell r="H2084">
            <v>0</v>
          </cell>
          <cell r="J2084">
            <v>37</v>
          </cell>
          <cell r="K2084">
            <v>46</v>
          </cell>
          <cell r="L2084">
            <v>46</v>
          </cell>
          <cell r="M2084">
            <v>0</v>
          </cell>
          <cell r="O2084">
            <v>160</v>
          </cell>
          <cell r="P2084">
            <v>44</v>
          </cell>
          <cell r="R2084">
            <v>192</v>
          </cell>
          <cell r="S2084">
            <v>79</v>
          </cell>
          <cell r="U2084">
            <v>515</v>
          </cell>
          <cell r="V2084">
            <v>193</v>
          </cell>
        </row>
        <row r="2085">
          <cell r="D2085" t="str">
            <v>Sonoma County - Unincorporated 2016</v>
          </cell>
          <cell r="E2085">
            <v>126</v>
          </cell>
          <cell r="F2085">
            <v>78</v>
          </cell>
          <cell r="G2085">
            <v>78</v>
          </cell>
          <cell r="H2085">
            <v>0</v>
          </cell>
          <cell r="J2085">
            <v>37</v>
          </cell>
          <cell r="K2085">
            <v>18</v>
          </cell>
          <cell r="L2085">
            <v>17</v>
          </cell>
          <cell r="M2085">
            <v>1</v>
          </cell>
          <cell r="O2085">
            <v>160</v>
          </cell>
          <cell r="P2085">
            <v>55</v>
          </cell>
          <cell r="R2085">
            <v>192</v>
          </cell>
          <cell r="S2085">
            <v>154</v>
          </cell>
          <cell r="U2085">
            <v>515</v>
          </cell>
          <cell r="V2085">
            <v>305</v>
          </cell>
        </row>
        <row r="2086">
          <cell r="D2086" t="str">
            <v>Sonoma County - Unincorporated 2017</v>
          </cell>
          <cell r="E2086">
            <v>126</v>
          </cell>
          <cell r="F2086">
            <v>0</v>
          </cell>
          <cell r="G2086">
            <v>0</v>
          </cell>
          <cell r="H2086">
            <v>0</v>
          </cell>
          <cell r="J2086">
            <v>37</v>
          </cell>
          <cell r="K2086">
            <v>10</v>
          </cell>
          <cell r="L2086">
            <v>10</v>
          </cell>
          <cell r="M2086">
            <v>0</v>
          </cell>
          <cell r="O2086">
            <v>160</v>
          </cell>
          <cell r="P2086">
            <v>57</v>
          </cell>
          <cell r="R2086">
            <v>192</v>
          </cell>
          <cell r="S2086">
            <v>168</v>
          </cell>
          <cell r="U2086">
            <v>515</v>
          </cell>
          <cell r="V2086">
            <v>235</v>
          </cell>
        </row>
        <row r="2087">
          <cell r="D2087" t="str">
            <v>Sonora 2014</v>
          </cell>
          <cell r="E2087">
            <v>23</v>
          </cell>
          <cell r="F2087">
            <v>0</v>
          </cell>
          <cell r="G2087">
            <v>0</v>
          </cell>
          <cell r="H2087">
            <v>0</v>
          </cell>
          <cell r="J2087">
            <v>16</v>
          </cell>
          <cell r="K2087">
            <v>1</v>
          </cell>
          <cell r="L2087">
            <v>0</v>
          </cell>
          <cell r="M2087">
            <v>1</v>
          </cell>
          <cell r="O2087">
            <v>19</v>
          </cell>
          <cell r="P2087">
            <v>2</v>
          </cell>
          <cell r="R2087">
            <v>42</v>
          </cell>
          <cell r="S2087">
            <v>0</v>
          </cell>
          <cell r="U2087">
            <v>100</v>
          </cell>
          <cell r="V2087">
            <v>3</v>
          </cell>
        </row>
        <row r="2088">
          <cell r="D2088" t="str">
            <v>Sonora 2015</v>
          </cell>
          <cell r="E2088">
            <v>23</v>
          </cell>
          <cell r="F2088">
            <v>0</v>
          </cell>
          <cell r="G2088">
            <v>0</v>
          </cell>
          <cell r="H2088">
            <v>0</v>
          </cell>
          <cell r="J2088">
            <v>16</v>
          </cell>
          <cell r="K2088">
            <v>1</v>
          </cell>
          <cell r="L2088">
            <v>0</v>
          </cell>
          <cell r="M2088">
            <v>1</v>
          </cell>
          <cell r="O2088">
            <v>19</v>
          </cell>
          <cell r="P2088">
            <v>2</v>
          </cell>
          <cell r="R2088">
            <v>42</v>
          </cell>
          <cell r="S2088">
            <v>0</v>
          </cell>
          <cell r="U2088">
            <v>100</v>
          </cell>
          <cell r="V2088">
            <v>3</v>
          </cell>
        </row>
        <row r="2089">
          <cell r="D2089" t="str">
            <v>Sonora 2016</v>
          </cell>
          <cell r="E2089">
            <v>23</v>
          </cell>
          <cell r="F2089">
            <v>0</v>
          </cell>
          <cell r="G2089">
            <v>0</v>
          </cell>
          <cell r="H2089">
            <v>0</v>
          </cell>
          <cell r="J2089">
            <v>16</v>
          </cell>
          <cell r="K2089">
            <v>8</v>
          </cell>
          <cell r="L2089">
            <v>8</v>
          </cell>
          <cell r="M2089">
            <v>0</v>
          </cell>
          <cell r="O2089">
            <v>19</v>
          </cell>
          <cell r="P2089">
            <v>2</v>
          </cell>
          <cell r="R2089">
            <v>42</v>
          </cell>
          <cell r="S2089">
            <v>4</v>
          </cell>
          <cell r="U2089">
            <v>100</v>
          </cell>
          <cell r="V2089">
            <v>14</v>
          </cell>
        </row>
        <row r="2090">
          <cell r="D2090" t="str">
            <v>Sonora 2017</v>
          </cell>
          <cell r="E2090">
            <v>23</v>
          </cell>
          <cell r="F2090">
            <v>0</v>
          </cell>
          <cell r="G2090">
            <v>0</v>
          </cell>
          <cell r="H2090">
            <v>0</v>
          </cell>
          <cell r="J2090">
            <v>16</v>
          </cell>
          <cell r="K2090">
            <v>0</v>
          </cell>
          <cell r="L2090">
            <v>0</v>
          </cell>
          <cell r="M2090">
            <v>0</v>
          </cell>
          <cell r="O2090">
            <v>19</v>
          </cell>
          <cell r="P2090">
            <v>1</v>
          </cell>
          <cell r="R2090">
            <v>42</v>
          </cell>
          <cell r="S2090">
            <v>0</v>
          </cell>
          <cell r="U2090">
            <v>100</v>
          </cell>
          <cell r="V2090">
            <v>1</v>
          </cell>
        </row>
        <row r="2091">
          <cell r="D2091" t="str">
            <v>South El Monte 2013</v>
          </cell>
        </row>
        <row r="2092">
          <cell r="D2092" t="str">
            <v>South El Monte 2014</v>
          </cell>
          <cell r="E2092">
            <v>0</v>
          </cell>
          <cell r="F2092">
            <v>0</v>
          </cell>
          <cell r="G2092">
            <v>0</v>
          </cell>
          <cell r="H2092">
            <v>0</v>
          </cell>
          <cell r="I2092">
            <v>0</v>
          </cell>
          <cell r="J2092">
            <v>0</v>
          </cell>
          <cell r="K2092">
            <v>0</v>
          </cell>
          <cell r="L2092">
            <v>0</v>
          </cell>
          <cell r="M2092">
            <v>0</v>
          </cell>
          <cell r="N2092">
            <v>0</v>
          </cell>
          <cell r="O2092">
            <v>0</v>
          </cell>
          <cell r="P2092">
            <v>0</v>
          </cell>
          <cell r="Q2092">
            <v>0</v>
          </cell>
          <cell r="R2092">
            <v>0</v>
          </cell>
          <cell r="S2092">
            <v>0</v>
          </cell>
          <cell r="T2092">
            <v>0</v>
          </cell>
          <cell r="U2092">
            <v>0</v>
          </cell>
          <cell r="V2092">
            <v>0</v>
          </cell>
        </row>
        <row r="2093">
          <cell r="D2093" t="str">
            <v>South El Monte 2015</v>
          </cell>
        </row>
        <row r="2094">
          <cell r="D2094" t="str">
            <v>South El Monte 2016</v>
          </cell>
        </row>
        <row r="2095">
          <cell r="D2095" t="str">
            <v>South El Monte 2017</v>
          </cell>
        </row>
        <row r="2096">
          <cell r="D2096" t="str">
            <v>South Gate 2013</v>
          </cell>
        </row>
        <row r="2097">
          <cell r="D2097" t="str">
            <v>South Gate 2014</v>
          </cell>
          <cell r="E2097">
            <v>314</v>
          </cell>
          <cell r="F2097">
            <v>22</v>
          </cell>
          <cell r="G2097">
            <v>22</v>
          </cell>
          <cell r="H2097">
            <v>0</v>
          </cell>
          <cell r="J2097">
            <v>185</v>
          </cell>
          <cell r="K2097">
            <v>192</v>
          </cell>
          <cell r="L2097">
            <v>192</v>
          </cell>
          <cell r="M2097">
            <v>0</v>
          </cell>
          <cell r="O2097">
            <v>205</v>
          </cell>
          <cell r="P2097">
            <v>15</v>
          </cell>
          <cell r="R2097">
            <v>558</v>
          </cell>
          <cell r="S2097">
            <v>6</v>
          </cell>
          <cell r="U2097">
            <v>1262</v>
          </cell>
          <cell r="V2097">
            <v>235</v>
          </cell>
        </row>
        <row r="2098">
          <cell r="D2098" t="str">
            <v>South Gate 2015</v>
          </cell>
          <cell r="E2098">
            <v>314</v>
          </cell>
          <cell r="F2098">
            <v>0</v>
          </cell>
          <cell r="G2098">
            <v>0</v>
          </cell>
          <cell r="H2098">
            <v>0</v>
          </cell>
          <cell r="J2098">
            <v>185</v>
          </cell>
          <cell r="K2098">
            <v>0</v>
          </cell>
          <cell r="L2098">
            <v>0</v>
          </cell>
          <cell r="M2098">
            <v>0</v>
          </cell>
          <cell r="O2098">
            <v>205</v>
          </cell>
          <cell r="P2098">
            <v>12</v>
          </cell>
          <cell r="R2098">
            <v>558</v>
          </cell>
          <cell r="S2098">
            <v>3</v>
          </cell>
          <cell r="U2098">
            <v>1262</v>
          </cell>
          <cell r="V2098">
            <v>15</v>
          </cell>
        </row>
        <row r="2099">
          <cell r="D2099" t="str">
            <v>South Gate 2016</v>
          </cell>
          <cell r="E2099">
            <v>314</v>
          </cell>
          <cell r="F2099">
            <v>0</v>
          </cell>
          <cell r="G2099">
            <v>0</v>
          </cell>
          <cell r="H2099">
            <v>0</v>
          </cell>
          <cell r="J2099">
            <v>185</v>
          </cell>
          <cell r="K2099">
            <v>0</v>
          </cell>
          <cell r="L2099">
            <v>0</v>
          </cell>
          <cell r="M2099">
            <v>0</v>
          </cell>
          <cell r="O2099">
            <v>205</v>
          </cell>
          <cell r="P2099">
            <v>15</v>
          </cell>
          <cell r="R2099">
            <v>558</v>
          </cell>
          <cell r="S2099">
            <v>4</v>
          </cell>
          <cell r="U2099">
            <v>1262</v>
          </cell>
          <cell r="V2099">
            <v>19</v>
          </cell>
        </row>
        <row r="2100">
          <cell r="D2100" t="str">
            <v>South Gate 2017</v>
          </cell>
          <cell r="E2100">
            <v>314</v>
          </cell>
          <cell r="F2100">
            <v>0</v>
          </cell>
          <cell r="G2100">
            <v>0</v>
          </cell>
          <cell r="H2100">
            <v>0</v>
          </cell>
          <cell r="J2100">
            <v>185</v>
          </cell>
          <cell r="K2100">
            <v>0</v>
          </cell>
          <cell r="L2100">
            <v>0</v>
          </cell>
          <cell r="M2100">
            <v>0</v>
          </cell>
          <cell r="O2100">
            <v>205</v>
          </cell>
          <cell r="P2100">
            <v>14</v>
          </cell>
          <cell r="R2100">
            <v>558</v>
          </cell>
          <cell r="S2100">
            <v>4</v>
          </cell>
          <cell r="U2100">
            <v>1262</v>
          </cell>
          <cell r="V2100">
            <v>18</v>
          </cell>
        </row>
        <row r="2101">
          <cell r="D2101" t="str">
            <v>South Lake Tahoe 2013</v>
          </cell>
        </row>
        <row r="2102">
          <cell r="D2102" t="str">
            <v>South Lake Tahoe 2014</v>
          </cell>
        </row>
        <row r="2103">
          <cell r="D2103" t="str">
            <v>South Lake Tahoe 2015</v>
          </cell>
        </row>
        <row r="2104">
          <cell r="D2104" t="str">
            <v>South Lake Tahoe 2016</v>
          </cell>
        </row>
        <row r="2105">
          <cell r="D2105" t="str">
            <v>South Lake Tahoe 2017</v>
          </cell>
          <cell r="E2105">
            <v>54</v>
          </cell>
          <cell r="F2105">
            <v>0</v>
          </cell>
          <cell r="G2105">
            <v>0</v>
          </cell>
          <cell r="H2105">
            <v>0</v>
          </cell>
          <cell r="J2105">
            <v>38</v>
          </cell>
          <cell r="K2105">
            <v>0</v>
          </cell>
          <cell r="L2105">
            <v>0</v>
          </cell>
          <cell r="M2105">
            <v>0</v>
          </cell>
          <cell r="O2105">
            <v>63</v>
          </cell>
          <cell r="P2105">
            <v>4</v>
          </cell>
          <cell r="R2105">
            <v>181</v>
          </cell>
          <cell r="S2105">
            <v>35</v>
          </cell>
          <cell r="U2105">
            <v>336</v>
          </cell>
          <cell r="V2105">
            <v>39</v>
          </cell>
        </row>
        <row r="2106">
          <cell r="D2106" t="str">
            <v>South Pasadena 2013</v>
          </cell>
        </row>
        <row r="2107">
          <cell r="D2107" t="str">
            <v>South Pasadena 2014</v>
          </cell>
          <cell r="E2107">
            <v>17</v>
          </cell>
          <cell r="F2107">
            <v>0</v>
          </cell>
          <cell r="G2107">
            <v>0</v>
          </cell>
          <cell r="H2107">
            <v>0</v>
          </cell>
          <cell r="J2107">
            <v>10</v>
          </cell>
          <cell r="K2107">
            <v>0</v>
          </cell>
          <cell r="L2107">
            <v>0</v>
          </cell>
          <cell r="M2107">
            <v>0</v>
          </cell>
          <cell r="O2107">
            <v>11</v>
          </cell>
          <cell r="P2107">
            <v>0</v>
          </cell>
          <cell r="R2107">
            <v>25</v>
          </cell>
          <cell r="S2107">
            <v>40</v>
          </cell>
          <cell r="U2107">
            <v>63</v>
          </cell>
          <cell r="V2107">
            <v>40</v>
          </cell>
        </row>
        <row r="2108">
          <cell r="D2108" t="str">
            <v>South Pasadena 2015</v>
          </cell>
          <cell r="E2108">
            <v>17</v>
          </cell>
          <cell r="F2108">
            <v>0</v>
          </cell>
          <cell r="G2108">
            <v>0</v>
          </cell>
          <cell r="H2108">
            <v>0</v>
          </cell>
          <cell r="J2108">
            <v>10</v>
          </cell>
          <cell r="K2108">
            <v>0</v>
          </cell>
          <cell r="L2108">
            <v>0</v>
          </cell>
          <cell r="M2108">
            <v>0</v>
          </cell>
          <cell r="O2108">
            <v>11</v>
          </cell>
          <cell r="P2108">
            <v>0</v>
          </cell>
          <cell r="R2108">
            <v>25</v>
          </cell>
          <cell r="S2108">
            <v>6</v>
          </cell>
          <cell r="U2108">
            <v>63</v>
          </cell>
          <cell r="V2108">
            <v>6</v>
          </cell>
        </row>
        <row r="2109">
          <cell r="D2109" t="str">
            <v>South Pasadena 2016</v>
          </cell>
          <cell r="E2109">
            <v>17</v>
          </cell>
          <cell r="F2109">
            <v>0</v>
          </cell>
          <cell r="G2109">
            <v>0</v>
          </cell>
          <cell r="H2109">
            <v>0</v>
          </cell>
          <cell r="J2109">
            <v>10</v>
          </cell>
          <cell r="K2109">
            <v>0</v>
          </cell>
          <cell r="L2109">
            <v>0</v>
          </cell>
          <cell r="M2109">
            <v>0</v>
          </cell>
          <cell r="O2109">
            <v>11</v>
          </cell>
          <cell r="P2109">
            <v>0</v>
          </cell>
          <cell r="R2109">
            <v>25</v>
          </cell>
          <cell r="S2109">
            <v>11</v>
          </cell>
          <cell r="U2109">
            <v>63</v>
          </cell>
          <cell r="V2109">
            <v>11</v>
          </cell>
        </row>
        <row r="2110">
          <cell r="D2110" t="str">
            <v>South Pasadena 2017</v>
          </cell>
          <cell r="E2110">
            <v>17</v>
          </cell>
          <cell r="F2110">
            <v>0</v>
          </cell>
          <cell r="G2110">
            <v>0</v>
          </cell>
          <cell r="H2110">
            <v>0</v>
          </cell>
          <cell r="J2110">
            <v>10</v>
          </cell>
          <cell r="K2110">
            <v>0</v>
          </cell>
          <cell r="L2110">
            <v>0</v>
          </cell>
          <cell r="M2110">
            <v>0</v>
          </cell>
          <cell r="O2110">
            <v>11</v>
          </cell>
          <cell r="P2110">
            <v>1</v>
          </cell>
          <cell r="R2110">
            <v>25</v>
          </cell>
          <cell r="S2110">
            <v>18</v>
          </cell>
          <cell r="U2110">
            <v>63</v>
          </cell>
          <cell r="V2110">
            <v>19</v>
          </cell>
        </row>
        <row r="2111">
          <cell r="D2111" t="str">
            <v>South San Francisco 2014</v>
          </cell>
        </row>
        <row r="2112">
          <cell r="D2112" t="str">
            <v>South San Francisco 2015</v>
          </cell>
          <cell r="E2112">
            <v>565</v>
          </cell>
          <cell r="F2112">
            <v>0</v>
          </cell>
          <cell r="G2112">
            <v>0</v>
          </cell>
          <cell r="H2112">
            <v>0</v>
          </cell>
          <cell r="J2112">
            <v>281</v>
          </cell>
          <cell r="K2112">
            <v>3</v>
          </cell>
          <cell r="L2112">
            <v>3</v>
          </cell>
          <cell r="M2112">
            <v>0</v>
          </cell>
          <cell r="O2112">
            <v>313</v>
          </cell>
          <cell r="P2112">
            <v>10</v>
          </cell>
          <cell r="R2112">
            <v>705</v>
          </cell>
          <cell r="S2112">
            <v>28</v>
          </cell>
          <cell r="U2112">
            <v>1864</v>
          </cell>
          <cell r="V2112">
            <v>41</v>
          </cell>
        </row>
        <row r="2113">
          <cell r="D2113" t="str">
            <v>South San Francisco 2016</v>
          </cell>
          <cell r="E2113">
            <v>565</v>
          </cell>
          <cell r="F2113">
            <v>0</v>
          </cell>
          <cell r="G2113">
            <v>0</v>
          </cell>
          <cell r="H2113">
            <v>0</v>
          </cell>
          <cell r="J2113">
            <v>281</v>
          </cell>
          <cell r="K2113">
            <v>1</v>
          </cell>
          <cell r="L2113">
            <v>1</v>
          </cell>
          <cell r="M2113">
            <v>0</v>
          </cell>
          <cell r="O2113">
            <v>313</v>
          </cell>
          <cell r="P2113">
            <v>13</v>
          </cell>
          <cell r="R2113">
            <v>705</v>
          </cell>
          <cell r="S2113">
            <v>92</v>
          </cell>
          <cell r="U2113">
            <v>1864</v>
          </cell>
          <cell r="V2113">
            <v>106</v>
          </cell>
        </row>
        <row r="2114">
          <cell r="D2114" t="str">
            <v>South San Francisco 2017</v>
          </cell>
          <cell r="E2114">
            <v>565</v>
          </cell>
          <cell r="F2114">
            <v>80</v>
          </cell>
          <cell r="G2114">
            <v>80</v>
          </cell>
          <cell r="H2114">
            <v>0</v>
          </cell>
          <cell r="J2114">
            <v>281</v>
          </cell>
          <cell r="K2114">
            <v>0</v>
          </cell>
          <cell r="L2114">
            <v>0</v>
          </cell>
          <cell r="M2114">
            <v>0</v>
          </cell>
          <cell r="O2114">
            <v>313</v>
          </cell>
          <cell r="P2114">
            <v>5</v>
          </cell>
          <cell r="R2114">
            <v>705</v>
          </cell>
          <cell r="S2114">
            <v>283</v>
          </cell>
          <cell r="U2114">
            <v>1864</v>
          </cell>
          <cell r="V2114">
            <v>368</v>
          </cell>
        </row>
        <row r="2115">
          <cell r="D2115" t="str">
            <v>St. Helena 2014</v>
          </cell>
        </row>
        <row r="2116">
          <cell r="D2116" t="str">
            <v>St. Helena 2015</v>
          </cell>
          <cell r="E2116">
            <v>8</v>
          </cell>
          <cell r="F2116">
            <v>0</v>
          </cell>
          <cell r="G2116">
            <v>0</v>
          </cell>
          <cell r="H2116">
            <v>0</v>
          </cell>
          <cell r="J2116">
            <v>5</v>
          </cell>
          <cell r="K2116">
            <v>0</v>
          </cell>
          <cell r="L2116">
            <v>0</v>
          </cell>
          <cell r="M2116">
            <v>0</v>
          </cell>
          <cell r="O2116">
            <v>5</v>
          </cell>
          <cell r="P2116">
            <v>4</v>
          </cell>
          <cell r="R2116">
            <v>13</v>
          </cell>
          <cell r="S2116">
            <v>23</v>
          </cell>
          <cell r="U2116">
            <v>31</v>
          </cell>
          <cell r="V2116">
            <v>27</v>
          </cell>
        </row>
        <row r="2117">
          <cell r="D2117" t="str">
            <v>St. Helena 2016</v>
          </cell>
          <cell r="E2117">
            <v>8</v>
          </cell>
          <cell r="F2117">
            <v>0</v>
          </cell>
          <cell r="G2117">
            <v>0</v>
          </cell>
          <cell r="H2117">
            <v>0</v>
          </cell>
          <cell r="J2117">
            <v>5</v>
          </cell>
          <cell r="K2117">
            <v>0</v>
          </cell>
          <cell r="L2117">
            <v>0</v>
          </cell>
          <cell r="M2117">
            <v>0</v>
          </cell>
          <cell r="O2117">
            <v>5</v>
          </cell>
          <cell r="P2117">
            <v>0</v>
          </cell>
          <cell r="R2117">
            <v>13</v>
          </cell>
          <cell r="S2117">
            <v>6</v>
          </cell>
          <cell r="U2117">
            <v>31</v>
          </cell>
          <cell r="V2117">
            <v>6</v>
          </cell>
        </row>
        <row r="2118">
          <cell r="D2118" t="str">
            <v>St. Helena 2017</v>
          </cell>
          <cell r="E2118">
            <v>8</v>
          </cell>
          <cell r="F2118">
            <v>0</v>
          </cell>
          <cell r="G2118">
            <v>0</v>
          </cell>
          <cell r="H2118">
            <v>0</v>
          </cell>
          <cell r="J2118">
            <v>5</v>
          </cell>
          <cell r="K2118">
            <v>8</v>
          </cell>
          <cell r="L2118">
            <v>8</v>
          </cell>
          <cell r="M2118">
            <v>0</v>
          </cell>
          <cell r="O2118">
            <v>5</v>
          </cell>
          <cell r="P2118">
            <v>0</v>
          </cell>
          <cell r="R2118">
            <v>13</v>
          </cell>
          <cell r="S2118">
            <v>11</v>
          </cell>
          <cell r="U2118">
            <v>31</v>
          </cell>
          <cell r="V2118">
            <v>19</v>
          </cell>
        </row>
        <row r="2119">
          <cell r="D2119" t="str">
            <v>Stanislaus County - Unincorporated 2014</v>
          </cell>
        </row>
        <row r="2120">
          <cell r="D2120" t="str">
            <v>Stanislaus County - Unincorporated 2015</v>
          </cell>
          <cell r="E2120">
            <v>538</v>
          </cell>
          <cell r="F2120">
            <v>0</v>
          </cell>
          <cell r="G2120">
            <v>0</v>
          </cell>
          <cell r="H2120">
            <v>0</v>
          </cell>
          <cell r="J2120">
            <v>345</v>
          </cell>
          <cell r="K2120">
            <v>0</v>
          </cell>
          <cell r="L2120">
            <v>0</v>
          </cell>
          <cell r="M2120">
            <v>0</v>
          </cell>
          <cell r="O2120">
            <v>391</v>
          </cell>
          <cell r="P2120">
            <v>30</v>
          </cell>
          <cell r="R2120">
            <v>967</v>
          </cell>
          <cell r="S2120">
            <v>76</v>
          </cell>
          <cell r="U2120">
            <v>2241</v>
          </cell>
          <cell r="V2120">
            <v>106</v>
          </cell>
        </row>
        <row r="2121">
          <cell r="D2121" t="str">
            <v>Stanislaus County - Unincorporated 2016</v>
          </cell>
          <cell r="E2121">
            <v>538</v>
          </cell>
          <cell r="F2121">
            <v>0</v>
          </cell>
          <cell r="G2121">
            <v>0</v>
          </cell>
          <cell r="H2121">
            <v>0</v>
          </cell>
          <cell r="J2121">
            <v>345</v>
          </cell>
          <cell r="K2121">
            <v>10</v>
          </cell>
          <cell r="L2121">
            <v>0</v>
          </cell>
          <cell r="M2121">
            <v>10</v>
          </cell>
          <cell r="O2121">
            <v>391</v>
          </cell>
          <cell r="P2121">
            <v>3</v>
          </cell>
          <cell r="R2121">
            <v>967</v>
          </cell>
          <cell r="S2121">
            <v>121</v>
          </cell>
          <cell r="U2121">
            <v>2241</v>
          </cell>
          <cell r="V2121">
            <v>134</v>
          </cell>
        </row>
        <row r="2122">
          <cell r="D2122" t="str">
            <v>Stanislaus County - Unincorporated 2017</v>
          </cell>
          <cell r="E2122">
            <v>538</v>
          </cell>
          <cell r="F2122">
            <v>0</v>
          </cell>
          <cell r="G2122">
            <v>0</v>
          </cell>
          <cell r="H2122">
            <v>0</v>
          </cell>
          <cell r="J2122">
            <v>345</v>
          </cell>
          <cell r="K2122">
            <v>0</v>
          </cell>
          <cell r="L2122">
            <v>0</v>
          </cell>
          <cell r="M2122">
            <v>0</v>
          </cell>
          <cell r="O2122">
            <v>391</v>
          </cell>
          <cell r="P2122">
            <v>11</v>
          </cell>
          <cell r="R2122">
            <v>967</v>
          </cell>
          <cell r="S2122">
            <v>120</v>
          </cell>
          <cell r="U2122">
            <v>2241</v>
          </cell>
          <cell r="V2122">
            <v>131</v>
          </cell>
        </row>
        <row r="2123">
          <cell r="D2123" t="str">
            <v>Stanton 2013</v>
          </cell>
        </row>
        <row r="2124">
          <cell r="D2124" t="str">
            <v>Stanton 2014</v>
          </cell>
          <cell r="E2124">
            <v>68</v>
          </cell>
          <cell r="F2124">
            <v>0</v>
          </cell>
          <cell r="G2124">
            <v>0</v>
          </cell>
          <cell r="H2124">
            <v>0</v>
          </cell>
          <cell r="J2124">
            <v>49</v>
          </cell>
          <cell r="K2124">
            <v>0</v>
          </cell>
          <cell r="L2124">
            <v>0</v>
          </cell>
          <cell r="M2124">
            <v>0</v>
          </cell>
          <cell r="O2124">
            <v>56</v>
          </cell>
          <cell r="P2124">
            <v>0</v>
          </cell>
          <cell r="R2124">
            <v>140</v>
          </cell>
          <cell r="S2124">
            <v>32</v>
          </cell>
          <cell r="U2124">
            <v>313</v>
          </cell>
          <cell r="V2124">
            <v>32</v>
          </cell>
        </row>
        <row r="2125">
          <cell r="D2125" t="str">
            <v>Stanton 2015</v>
          </cell>
          <cell r="E2125">
            <v>68</v>
          </cell>
          <cell r="F2125">
            <v>0</v>
          </cell>
          <cell r="G2125">
            <v>0</v>
          </cell>
          <cell r="H2125">
            <v>0</v>
          </cell>
          <cell r="J2125">
            <v>49</v>
          </cell>
          <cell r="K2125">
            <v>0</v>
          </cell>
          <cell r="L2125">
            <v>0</v>
          </cell>
          <cell r="M2125">
            <v>0</v>
          </cell>
          <cell r="O2125">
            <v>56</v>
          </cell>
          <cell r="P2125">
            <v>0</v>
          </cell>
          <cell r="R2125">
            <v>140</v>
          </cell>
          <cell r="S2125">
            <v>37</v>
          </cell>
          <cell r="U2125">
            <v>313</v>
          </cell>
          <cell r="V2125">
            <v>37</v>
          </cell>
        </row>
        <row r="2126">
          <cell r="D2126" t="str">
            <v>Stanton 2016</v>
          </cell>
          <cell r="E2126">
            <v>68</v>
          </cell>
          <cell r="F2126">
            <v>0</v>
          </cell>
          <cell r="G2126">
            <v>0</v>
          </cell>
          <cell r="H2126">
            <v>0</v>
          </cell>
          <cell r="J2126">
            <v>49</v>
          </cell>
          <cell r="K2126">
            <v>0</v>
          </cell>
          <cell r="L2126">
            <v>0</v>
          </cell>
          <cell r="M2126">
            <v>0</v>
          </cell>
          <cell r="O2126">
            <v>56</v>
          </cell>
          <cell r="P2126">
            <v>0</v>
          </cell>
          <cell r="R2126">
            <v>140</v>
          </cell>
          <cell r="S2126">
            <v>25</v>
          </cell>
          <cell r="U2126">
            <v>313</v>
          </cell>
          <cell r="V2126">
            <v>25</v>
          </cell>
        </row>
        <row r="2127">
          <cell r="D2127" t="str">
            <v>Stanton 2017</v>
          </cell>
          <cell r="E2127">
            <v>68</v>
          </cell>
          <cell r="F2127">
            <v>0</v>
          </cell>
          <cell r="G2127">
            <v>0</v>
          </cell>
          <cell r="H2127">
            <v>0</v>
          </cell>
          <cell r="J2127">
            <v>49</v>
          </cell>
          <cell r="K2127">
            <v>0</v>
          </cell>
          <cell r="L2127">
            <v>0</v>
          </cell>
          <cell r="M2127">
            <v>0</v>
          </cell>
          <cell r="O2127">
            <v>56</v>
          </cell>
          <cell r="P2127">
            <v>2</v>
          </cell>
          <cell r="R2127">
            <v>140</v>
          </cell>
          <cell r="S2127">
            <v>0</v>
          </cell>
          <cell r="U2127">
            <v>313</v>
          </cell>
          <cell r="V2127">
            <v>2</v>
          </cell>
        </row>
        <row r="2128">
          <cell r="D2128" t="str">
            <v>Stockton 2014</v>
          </cell>
        </row>
        <row r="2129">
          <cell r="D2129" t="str">
            <v>Stockton 2015</v>
          </cell>
        </row>
        <row r="2130">
          <cell r="D2130" t="str">
            <v>Stockton 2016</v>
          </cell>
        </row>
        <row r="2131">
          <cell r="D2131" t="str">
            <v>Stockton 2017</v>
          </cell>
          <cell r="E2131">
            <v>3157</v>
          </cell>
          <cell r="F2131">
            <v>164</v>
          </cell>
          <cell r="G2131">
            <v>164</v>
          </cell>
          <cell r="H2131">
            <v>0</v>
          </cell>
          <cell r="J2131">
            <v>2004</v>
          </cell>
          <cell r="K2131">
            <v>0</v>
          </cell>
          <cell r="L2131">
            <v>0</v>
          </cell>
          <cell r="M2131">
            <v>0</v>
          </cell>
          <cell r="O2131">
            <v>2103</v>
          </cell>
          <cell r="P2131">
            <v>47</v>
          </cell>
          <cell r="R2131">
            <v>4560</v>
          </cell>
          <cell r="S2131">
            <v>175</v>
          </cell>
          <cell r="U2131">
            <v>11824</v>
          </cell>
          <cell r="V2131">
            <v>386</v>
          </cell>
        </row>
        <row r="2132">
          <cell r="D2132" t="str">
            <v>Suisun City 2014</v>
          </cell>
          <cell r="E2132">
            <v>147</v>
          </cell>
          <cell r="F2132">
            <v>0</v>
          </cell>
          <cell r="G2132">
            <v>0</v>
          </cell>
          <cell r="H2132">
            <v>0</v>
          </cell>
          <cell r="J2132">
            <v>57</v>
          </cell>
          <cell r="K2132">
            <v>0</v>
          </cell>
          <cell r="L2132">
            <v>0</v>
          </cell>
          <cell r="M2132">
            <v>0</v>
          </cell>
          <cell r="O2132">
            <v>60</v>
          </cell>
          <cell r="P2132">
            <v>0</v>
          </cell>
          <cell r="R2132">
            <v>241</v>
          </cell>
          <cell r="S2132">
            <v>0</v>
          </cell>
          <cell r="U2132">
            <v>505</v>
          </cell>
          <cell r="V2132">
            <v>0</v>
          </cell>
        </row>
        <row r="2133">
          <cell r="D2133" t="str">
            <v>Suisun City 2015</v>
          </cell>
          <cell r="E2133">
            <v>147</v>
          </cell>
          <cell r="F2133">
            <v>0</v>
          </cell>
          <cell r="G2133">
            <v>0</v>
          </cell>
          <cell r="H2133">
            <v>0</v>
          </cell>
          <cell r="J2133">
            <v>57</v>
          </cell>
          <cell r="K2133">
            <v>0</v>
          </cell>
          <cell r="L2133">
            <v>0</v>
          </cell>
          <cell r="M2133">
            <v>0</v>
          </cell>
          <cell r="O2133">
            <v>60</v>
          </cell>
          <cell r="P2133">
            <v>0</v>
          </cell>
          <cell r="R2133">
            <v>241</v>
          </cell>
          <cell r="S2133">
            <v>8</v>
          </cell>
          <cell r="U2133">
            <v>505</v>
          </cell>
          <cell r="V2133">
            <v>8</v>
          </cell>
        </row>
        <row r="2134">
          <cell r="D2134" t="str">
            <v>Suisun City 2016</v>
          </cell>
          <cell r="E2134">
            <v>147</v>
          </cell>
          <cell r="F2134">
            <v>0</v>
          </cell>
          <cell r="G2134">
            <v>0</v>
          </cell>
          <cell r="H2134">
            <v>0</v>
          </cell>
          <cell r="J2134">
            <v>57</v>
          </cell>
          <cell r="K2134">
            <v>0</v>
          </cell>
          <cell r="L2134">
            <v>0</v>
          </cell>
          <cell r="M2134">
            <v>0</v>
          </cell>
          <cell r="O2134">
            <v>60</v>
          </cell>
          <cell r="P2134">
            <v>0</v>
          </cell>
          <cell r="R2134">
            <v>241</v>
          </cell>
          <cell r="S2134">
            <v>52</v>
          </cell>
          <cell r="U2134">
            <v>505</v>
          </cell>
          <cell r="V2134">
            <v>52</v>
          </cell>
        </row>
        <row r="2135">
          <cell r="D2135" t="str">
            <v>Suisun City 2017</v>
          </cell>
          <cell r="E2135">
            <v>147</v>
          </cell>
          <cell r="F2135">
            <v>0</v>
          </cell>
          <cell r="G2135">
            <v>0</v>
          </cell>
          <cell r="H2135">
            <v>0</v>
          </cell>
          <cell r="J2135">
            <v>57</v>
          </cell>
          <cell r="K2135">
            <v>0</v>
          </cell>
          <cell r="L2135">
            <v>0</v>
          </cell>
          <cell r="M2135">
            <v>0</v>
          </cell>
          <cell r="O2135">
            <v>60</v>
          </cell>
          <cell r="P2135">
            <v>0</v>
          </cell>
          <cell r="R2135">
            <v>241</v>
          </cell>
          <cell r="S2135">
            <v>19</v>
          </cell>
          <cell r="U2135">
            <v>505</v>
          </cell>
          <cell r="V2135">
            <v>19</v>
          </cell>
        </row>
        <row r="2136">
          <cell r="D2136" t="str">
            <v>Sunnyvale 2014</v>
          </cell>
        </row>
        <row r="2137">
          <cell r="D2137" t="str">
            <v>Sunnyvale 2015</v>
          </cell>
          <cell r="E2137">
            <v>1640</v>
          </cell>
          <cell r="F2137">
            <v>43</v>
          </cell>
          <cell r="G2137">
            <v>43</v>
          </cell>
          <cell r="H2137">
            <v>0</v>
          </cell>
          <cell r="J2137">
            <v>906</v>
          </cell>
          <cell r="K2137">
            <v>0</v>
          </cell>
          <cell r="L2137">
            <v>0</v>
          </cell>
          <cell r="M2137">
            <v>0</v>
          </cell>
          <cell r="O2137">
            <v>932</v>
          </cell>
          <cell r="P2137">
            <v>18</v>
          </cell>
          <cell r="R2137">
            <v>1974</v>
          </cell>
          <cell r="S2137">
            <v>796</v>
          </cell>
          <cell r="U2137">
            <v>5452</v>
          </cell>
          <cell r="V2137">
            <v>857</v>
          </cell>
        </row>
        <row r="2138">
          <cell r="D2138" t="str">
            <v>Sunnyvale 2016</v>
          </cell>
          <cell r="E2138">
            <v>1640</v>
          </cell>
          <cell r="F2138">
            <v>0</v>
          </cell>
          <cell r="G2138">
            <v>0</v>
          </cell>
          <cell r="H2138">
            <v>0</v>
          </cell>
          <cell r="J2138">
            <v>906</v>
          </cell>
          <cell r="K2138">
            <v>1</v>
          </cell>
          <cell r="L2138">
            <v>1</v>
          </cell>
          <cell r="M2138">
            <v>0</v>
          </cell>
          <cell r="O2138">
            <v>932</v>
          </cell>
          <cell r="P2138">
            <v>25</v>
          </cell>
          <cell r="R2138">
            <v>1974</v>
          </cell>
          <cell r="S2138">
            <v>221</v>
          </cell>
          <cell r="U2138">
            <v>5452</v>
          </cell>
          <cell r="V2138">
            <v>247</v>
          </cell>
        </row>
        <row r="2139">
          <cell r="D2139" t="str">
            <v>Sunnyvale 2017</v>
          </cell>
          <cell r="E2139">
            <v>1640</v>
          </cell>
          <cell r="F2139">
            <v>46</v>
          </cell>
          <cell r="G2139">
            <v>46</v>
          </cell>
          <cell r="H2139">
            <v>0</v>
          </cell>
          <cell r="J2139">
            <v>906</v>
          </cell>
          <cell r="K2139">
            <v>20</v>
          </cell>
          <cell r="L2139">
            <v>20</v>
          </cell>
          <cell r="M2139">
            <v>0</v>
          </cell>
          <cell r="O2139">
            <v>932</v>
          </cell>
          <cell r="P2139">
            <v>36</v>
          </cell>
          <cell r="R2139">
            <v>1974</v>
          </cell>
          <cell r="S2139">
            <v>359</v>
          </cell>
          <cell r="U2139">
            <v>5452</v>
          </cell>
          <cell r="V2139">
            <v>461</v>
          </cell>
        </row>
        <row r="2140">
          <cell r="D2140" t="str">
            <v>Susanville 2014</v>
          </cell>
          <cell r="E2140">
            <v>0</v>
          </cell>
          <cell r="F2140">
            <v>0</v>
          </cell>
          <cell r="G2140">
            <v>0</v>
          </cell>
          <cell r="H2140">
            <v>0</v>
          </cell>
          <cell r="I2140">
            <v>0</v>
          </cell>
          <cell r="J2140">
            <v>0</v>
          </cell>
          <cell r="K2140">
            <v>0</v>
          </cell>
          <cell r="L2140">
            <v>0</v>
          </cell>
          <cell r="M2140">
            <v>0</v>
          </cell>
          <cell r="N2140">
            <v>0</v>
          </cell>
          <cell r="O2140">
            <v>0</v>
          </cell>
          <cell r="P2140">
            <v>0</v>
          </cell>
          <cell r="Q2140">
            <v>0</v>
          </cell>
          <cell r="R2140">
            <v>0</v>
          </cell>
          <cell r="S2140">
            <v>0</v>
          </cell>
          <cell r="T2140">
            <v>0</v>
          </cell>
          <cell r="U2140">
            <v>0</v>
          </cell>
          <cell r="V2140">
            <v>0</v>
          </cell>
        </row>
        <row r="2141">
          <cell r="D2141" t="str">
            <v>Susanville 2015</v>
          </cell>
        </row>
        <row r="2142">
          <cell r="D2142" t="str">
            <v>Susanville 2016</v>
          </cell>
        </row>
        <row r="2143">
          <cell r="D2143" t="str">
            <v>Susanville 2017</v>
          </cell>
        </row>
        <row r="2144">
          <cell r="D2144" t="str">
            <v>Sutter County - Unincorporated 2013</v>
          </cell>
          <cell r="E2144">
            <v>85</v>
          </cell>
          <cell r="F2144">
            <v>0</v>
          </cell>
          <cell r="G2144">
            <v>0</v>
          </cell>
          <cell r="H2144">
            <v>0</v>
          </cell>
          <cell r="J2144">
            <v>60</v>
          </cell>
          <cell r="K2144">
            <v>0</v>
          </cell>
          <cell r="L2144">
            <v>0</v>
          </cell>
          <cell r="M2144">
            <v>0</v>
          </cell>
          <cell r="O2144">
            <v>62</v>
          </cell>
          <cell r="P2144">
            <v>4</v>
          </cell>
          <cell r="R2144">
            <v>128</v>
          </cell>
          <cell r="S2144">
            <v>8</v>
          </cell>
          <cell r="U2144">
            <v>335</v>
          </cell>
          <cell r="V2144">
            <v>12</v>
          </cell>
        </row>
        <row r="2145">
          <cell r="D2145" t="str">
            <v>Sutter County - Unincorporated 2014</v>
          </cell>
          <cell r="E2145">
            <v>85</v>
          </cell>
          <cell r="F2145">
            <v>0</v>
          </cell>
          <cell r="G2145">
            <v>0</v>
          </cell>
          <cell r="H2145">
            <v>0</v>
          </cell>
          <cell r="J2145">
            <v>60</v>
          </cell>
          <cell r="K2145">
            <v>0</v>
          </cell>
          <cell r="L2145">
            <v>0</v>
          </cell>
          <cell r="M2145">
            <v>0</v>
          </cell>
          <cell r="O2145">
            <v>62</v>
          </cell>
          <cell r="P2145">
            <v>1</v>
          </cell>
          <cell r="R2145">
            <v>128</v>
          </cell>
          <cell r="S2145">
            <v>19</v>
          </cell>
          <cell r="U2145">
            <v>335</v>
          </cell>
          <cell r="V2145">
            <v>20</v>
          </cell>
        </row>
        <row r="2146">
          <cell r="D2146" t="str">
            <v>Sutter County - Unincorporated 2015</v>
          </cell>
          <cell r="E2146">
            <v>85</v>
          </cell>
          <cell r="F2146">
            <v>0</v>
          </cell>
          <cell r="G2146">
            <v>0</v>
          </cell>
          <cell r="H2146">
            <v>0</v>
          </cell>
          <cell r="J2146">
            <v>60</v>
          </cell>
          <cell r="K2146">
            <v>0</v>
          </cell>
          <cell r="L2146">
            <v>0</v>
          </cell>
          <cell r="M2146">
            <v>0</v>
          </cell>
          <cell r="O2146">
            <v>62</v>
          </cell>
          <cell r="P2146">
            <v>7</v>
          </cell>
          <cell r="R2146">
            <v>128</v>
          </cell>
          <cell r="S2146">
            <v>19</v>
          </cell>
          <cell r="U2146">
            <v>335</v>
          </cell>
          <cell r="V2146">
            <v>26</v>
          </cell>
        </row>
        <row r="2147">
          <cell r="D2147" t="str">
            <v>Sutter County - Unincorporated 2016</v>
          </cell>
          <cell r="E2147">
            <v>85</v>
          </cell>
          <cell r="F2147">
            <v>0</v>
          </cell>
          <cell r="G2147">
            <v>0</v>
          </cell>
          <cell r="H2147">
            <v>0</v>
          </cell>
          <cell r="J2147">
            <v>60</v>
          </cell>
          <cell r="K2147">
            <v>0</v>
          </cell>
          <cell r="L2147">
            <v>0</v>
          </cell>
          <cell r="M2147">
            <v>0</v>
          </cell>
          <cell r="O2147">
            <v>62</v>
          </cell>
          <cell r="P2147">
            <v>2</v>
          </cell>
          <cell r="R2147">
            <v>128</v>
          </cell>
          <cell r="S2147">
            <v>8</v>
          </cell>
          <cell r="U2147">
            <v>335</v>
          </cell>
          <cell r="V2147">
            <v>10</v>
          </cell>
        </row>
        <row r="2148">
          <cell r="D2148" t="str">
            <v>Sutter County - Unincorporated 2017</v>
          </cell>
          <cell r="E2148">
            <v>85</v>
          </cell>
          <cell r="F2148">
            <v>0</v>
          </cell>
          <cell r="G2148">
            <v>0</v>
          </cell>
          <cell r="H2148">
            <v>0</v>
          </cell>
          <cell r="J2148">
            <v>60</v>
          </cell>
          <cell r="K2148">
            <v>0</v>
          </cell>
          <cell r="L2148">
            <v>0</v>
          </cell>
          <cell r="M2148">
            <v>0</v>
          </cell>
          <cell r="O2148">
            <v>62</v>
          </cell>
          <cell r="P2148">
            <v>3</v>
          </cell>
          <cell r="R2148">
            <v>128</v>
          </cell>
          <cell r="S2148">
            <v>13</v>
          </cell>
          <cell r="U2148">
            <v>335</v>
          </cell>
          <cell r="V2148">
            <v>16</v>
          </cell>
        </row>
        <row r="2149">
          <cell r="D2149" t="str">
            <v>Sutter Creek 2014</v>
          </cell>
          <cell r="E2149">
            <v>2</v>
          </cell>
          <cell r="F2149">
            <v>0</v>
          </cell>
          <cell r="G2149">
            <v>0</v>
          </cell>
          <cell r="H2149">
            <v>0</v>
          </cell>
          <cell r="J2149">
            <v>2</v>
          </cell>
          <cell r="K2149">
            <v>0</v>
          </cell>
          <cell r="L2149">
            <v>0</v>
          </cell>
          <cell r="M2149">
            <v>0</v>
          </cell>
          <cell r="O2149">
            <v>2</v>
          </cell>
          <cell r="P2149">
            <v>1</v>
          </cell>
          <cell r="R2149">
            <v>4</v>
          </cell>
          <cell r="S2149">
            <v>0</v>
          </cell>
          <cell r="U2149">
            <v>10</v>
          </cell>
          <cell r="V2149">
            <v>1</v>
          </cell>
        </row>
        <row r="2150">
          <cell r="D2150" t="str">
            <v>Sutter Creek 2015</v>
          </cell>
          <cell r="E2150">
            <v>2</v>
          </cell>
          <cell r="F2150">
            <v>0</v>
          </cell>
          <cell r="G2150">
            <v>0</v>
          </cell>
          <cell r="H2150">
            <v>0</v>
          </cell>
          <cell r="J2150">
            <v>2</v>
          </cell>
          <cell r="K2150">
            <v>0</v>
          </cell>
          <cell r="L2150">
            <v>0</v>
          </cell>
          <cell r="M2150">
            <v>0</v>
          </cell>
          <cell r="O2150">
            <v>2</v>
          </cell>
          <cell r="P2150">
            <v>1</v>
          </cell>
          <cell r="R2150">
            <v>4</v>
          </cell>
          <cell r="S2150">
            <v>0</v>
          </cell>
          <cell r="U2150">
            <v>10</v>
          </cell>
          <cell r="V2150">
            <v>1</v>
          </cell>
        </row>
        <row r="2151">
          <cell r="D2151" t="str">
            <v>Sutter Creek 2016</v>
          </cell>
          <cell r="E2151">
            <v>2</v>
          </cell>
          <cell r="F2151">
            <v>0</v>
          </cell>
          <cell r="G2151">
            <v>0</v>
          </cell>
          <cell r="H2151">
            <v>0</v>
          </cell>
          <cell r="J2151">
            <v>2</v>
          </cell>
          <cell r="K2151">
            <v>0</v>
          </cell>
          <cell r="L2151">
            <v>0</v>
          </cell>
          <cell r="M2151">
            <v>0</v>
          </cell>
          <cell r="O2151">
            <v>2</v>
          </cell>
          <cell r="P2151">
            <v>1</v>
          </cell>
          <cell r="R2151">
            <v>4</v>
          </cell>
          <cell r="S2151">
            <v>10</v>
          </cell>
          <cell r="U2151">
            <v>10</v>
          </cell>
          <cell r="V2151">
            <v>11</v>
          </cell>
        </row>
        <row r="2152">
          <cell r="D2152" t="str">
            <v>Sutter Creek 2017</v>
          </cell>
          <cell r="E2152">
            <v>2</v>
          </cell>
          <cell r="F2152">
            <v>0</v>
          </cell>
          <cell r="G2152">
            <v>0</v>
          </cell>
          <cell r="H2152">
            <v>0</v>
          </cell>
          <cell r="J2152">
            <v>2</v>
          </cell>
          <cell r="K2152">
            <v>0</v>
          </cell>
          <cell r="L2152">
            <v>0</v>
          </cell>
          <cell r="M2152">
            <v>0</v>
          </cell>
          <cell r="O2152">
            <v>2</v>
          </cell>
          <cell r="P2152">
            <v>17</v>
          </cell>
          <cell r="R2152">
            <v>4</v>
          </cell>
          <cell r="S2152">
            <v>2</v>
          </cell>
          <cell r="U2152">
            <v>10</v>
          </cell>
          <cell r="V2152">
            <v>19</v>
          </cell>
        </row>
        <row r="2153">
          <cell r="D2153" t="str">
            <v>Taft 2013</v>
          </cell>
        </row>
        <row r="2154">
          <cell r="D2154" t="str">
            <v>Taft 2014</v>
          </cell>
        </row>
        <row r="2155">
          <cell r="D2155" t="str">
            <v>Taft 2015</v>
          </cell>
          <cell r="E2155">
            <v>52</v>
          </cell>
          <cell r="F2155">
            <v>0</v>
          </cell>
          <cell r="G2155">
            <v>0</v>
          </cell>
          <cell r="H2155">
            <v>0</v>
          </cell>
          <cell r="J2155">
            <v>26</v>
          </cell>
          <cell r="K2155">
            <v>0</v>
          </cell>
          <cell r="L2155">
            <v>0</v>
          </cell>
          <cell r="M2155">
            <v>0</v>
          </cell>
          <cell r="O2155">
            <v>30</v>
          </cell>
          <cell r="P2155">
            <v>0</v>
          </cell>
          <cell r="R2155">
            <v>146</v>
          </cell>
          <cell r="S2155">
            <v>11</v>
          </cell>
          <cell r="U2155">
            <v>254</v>
          </cell>
          <cell r="V2155">
            <v>11</v>
          </cell>
        </row>
        <row r="2156">
          <cell r="D2156" t="str">
            <v>Taft 2016</v>
          </cell>
          <cell r="E2156">
            <v>52</v>
          </cell>
          <cell r="F2156">
            <v>0</v>
          </cell>
          <cell r="G2156">
            <v>0</v>
          </cell>
          <cell r="H2156">
            <v>0</v>
          </cell>
          <cell r="J2156">
            <v>26</v>
          </cell>
          <cell r="K2156">
            <v>0</v>
          </cell>
          <cell r="L2156">
            <v>0</v>
          </cell>
          <cell r="M2156">
            <v>0</v>
          </cell>
          <cell r="O2156">
            <v>30</v>
          </cell>
          <cell r="P2156">
            <v>0</v>
          </cell>
          <cell r="R2156">
            <v>146</v>
          </cell>
          <cell r="S2156">
            <v>9</v>
          </cell>
          <cell r="U2156">
            <v>254</v>
          </cell>
          <cell r="V2156">
            <v>9</v>
          </cell>
        </row>
        <row r="2157">
          <cell r="D2157" t="str">
            <v>Taft 2017</v>
          </cell>
          <cell r="E2157">
            <v>52</v>
          </cell>
          <cell r="F2157">
            <v>0</v>
          </cell>
          <cell r="G2157">
            <v>0</v>
          </cell>
          <cell r="H2157">
            <v>0</v>
          </cell>
          <cell r="J2157">
            <v>26</v>
          </cell>
          <cell r="K2157">
            <v>0</v>
          </cell>
          <cell r="L2157">
            <v>0</v>
          </cell>
          <cell r="M2157">
            <v>0</v>
          </cell>
          <cell r="O2157">
            <v>30</v>
          </cell>
          <cell r="P2157">
            <v>3</v>
          </cell>
          <cell r="R2157">
            <v>146</v>
          </cell>
          <cell r="S2157">
            <v>12</v>
          </cell>
          <cell r="U2157">
            <v>254</v>
          </cell>
          <cell r="V2157">
            <v>15</v>
          </cell>
        </row>
        <row r="2158">
          <cell r="D2158" t="str">
            <v>Tehachapi 2013</v>
          </cell>
        </row>
        <row r="2159">
          <cell r="D2159" t="str">
            <v>Tehachapi 2014</v>
          </cell>
          <cell r="E2159">
            <v>0</v>
          </cell>
          <cell r="F2159">
            <v>0</v>
          </cell>
          <cell r="G2159">
            <v>0</v>
          </cell>
          <cell r="H2159">
            <v>0</v>
          </cell>
          <cell r="I2159">
            <v>0</v>
          </cell>
          <cell r="J2159">
            <v>0</v>
          </cell>
          <cell r="K2159">
            <v>0</v>
          </cell>
          <cell r="L2159">
            <v>0</v>
          </cell>
          <cell r="M2159">
            <v>0</v>
          </cell>
          <cell r="N2159">
            <v>0</v>
          </cell>
          <cell r="O2159">
            <v>0</v>
          </cell>
          <cell r="P2159">
            <v>0</v>
          </cell>
          <cell r="Q2159">
            <v>0</v>
          </cell>
          <cell r="R2159">
            <v>0</v>
          </cell>
          <cell r="S2159">
            <v>0</v>
          </cell>
          <cell r="T2159">
            <v>0</v>
          </cell>
          <cell r="U2159">
            <v>0</v>
          </cell>
          <cell r="V2159">
            <v>0</v>
          </cell>
        </row>
        <row r="2160">
          <cell r="D2160" t="str">
            <v>Tehachapi 2015</v>
          </cell>
        </row>
        <row r="2161">
          <cell r="D2161" t="str">
            <v>Tehachapi 2016</v>
          </cell>
        </row>
        <row r="2162">
          <cell r="D2162" t="str">
            <v>Tehachapi 2017</v>
          </cell>
        </row>
        <row r="2163">
          <cell r="D2163" t="str">
            <v>Tehama 2014</v>
          </cell>
        </row>
        <row r="2164">
          <cell r="D2164" t="str">
            <v>Tehama 2015</v>
          </cell>
        </row>
        <row r="2165">
          <cell r="D2165" t="str">
            <v>Tehama 2016</v>
          </cell>
        </row>
        <row r="2166">
          <cell r="D2166" t="str">
            <v>Tehama 2017</v>
          </cell>
          <cell r="E2166">
            <v>2</v>
          </cell>
          <cell r="F2166">
            <v>0</v>
          </cell>
          <cell r="G2166">
            <v>0</v>
          </cell>
          <cell r="H2166">
            <v>0</v>
          </cell>
          <cell r="J2166">
            <v>2</v>
          </cell>
          <cell r="K2166">
            <v>0</v>
          </cell>
          <cell r="L2166">
            <v>0</v>
          </cell>
          <cell r="M2166">
            <v>0</v>
          </cell>
          <cell r="O2166">
            <v>2</v>
          </cell>
          <cell r="P2166">
            <v>0</v>
          </cell>
          <cell r="R2166">
            <v>4</v>
          </cell>
          <cell r="S2166">
            <v>0</v>
          </cell>
          <cell r="U2166">
            <v>10</v>
          </cell>
          <cell r="V2166">
            <v>0</v>
          </cell>
        </row>
        <row r="2167">
          <cell r="D2167" t="str">
            <v>Tehama County - Unincorporated 2014</v>
          </cell>
          <cell r="E2167">
            <v>112</v>
          </cell>
          <cell r="F2167">
            <v>16</v>
          </cell>
          <cell r="G2167">
            <v>0</v>
          </cell>
          <cell r="H2167">
            <v>16</v>
          </cell>
          <cell r="J2167">
            <v>76</v>
          </cell>
          <cell r="K2167">
            <v>7</v>
          </cell>
          <cell r="L2167">
            <v>0</v>
          </cell>
          <cell r="M2167">
            <v>7</v>
          </cell>
          <cell r="O2167">
            <v>89</v>
          </cell>
          <cell r="P2167">
            <v>6</v>
          </cell>
          <cell r="R2167">
            <v>209</v>
          </cell>
          <cell r="S2167">
            <v>52</v>
          </cell>
          <cell r="U2167">
            <v>486</v>
          </cell>
          <cell r="V2167">
            <v>81</v>
          </cell>
        </row>
        <row r="2168">
          <cell r="D2168" t="str">
            <v>Tehama County - Unincorporated 2015</v>
          </cell>
        </row>
        <row r="2169">
          <cell r="D2169" t="str">
            <v>Tehama County - Unincorporated 2016</v>
          </cell>
          <cell r="E2169">
            <v>112</v>
          </cell>
          <cell r="F2169">
            <v>0</v>
          </cell>
          <cell r="G2169">
            <v>0</v>
          </cell>
          <cell r="H2169">
            <v>0</v>
          </cell>
          <cell r="J2169">
            <v>76</v>
          </cell>
          <cell r="K2169">
            <v>23</v>
          </cell>
          <cell r="L2169">
            <v>23</v>
          </cell>
          <cell r="M2169">
            <v>0</v>
          </cell>
          <cell r="O2169">
            <v>89</v>
          </cell>
          <cell r="P2169">
            <v>8</v>
          </cell>
          <cell r="R2169">
            <v>209</v>
          </cell>
          <cell r="S2169">
            <v>0</v>
          </cell>
          <cell r="U2169">
            <v>486</v>
          </cell>
          <cell r="V2169">
            <v>31</v>
          </cell>
        </row>
        <row r="2170">
          <cell r="D2170" t="str">
            <v>Tehama County - Unincorporated 2017</v>
          </cell>
          <cell r="E2170">
            <v>112</v>
          </cell>
          <cell r="F2170">
            <v>0</v>
          </cell>
          <cell r="G2170">
            <v>0</v>
          </cell>
          <cell r="H2170">
            <v>0</v>
          </cell>
          <cell r="J2170">
            <v>76</v>
          </cell>
          <cell r="K2170">
            <v>40</v>
          </cell>
          <cell r="L2170">
            <v>0</v>
          </cell>
          <cell r="M2170">
            <v>40</v>
          </cell>
          <cell r="O2170">
            <v>89</v>
          </cell>
          <cell r="P2170">
            <v>55</v>
          </cell>
          <cell r="R2170">
            <v>209</v>
          </cell>
          <cell r="S2170">
            <v>0</v>
          </cell>
          <cell r="U2170">
            <v>486</v>
          </cell>
          <cell r="V2170">
            <v>95</v>
          </cell>
        </row>
        <row r="2171">
          <cell r="D2171" t="str">
            <v>Temecula 2013</v>
          </cell>
        </row>
        <row r="2172">
          <cell r="D2172" t="str">
            <v>Temecula 2014</v>
          </cell>
          <cell r="E2172">
            <v>375</v>
          </cell>
          <cell r="F2172">
            <v>0</v>
          </cell>
          <cell r="G2172">
            <v>0</v>
          </cell>
          <cell r="H2172">
            <v>0</v>
          </cell>
          <cell r="J2172">
            <v>251</v>
          </cell>
          <cell r="K2172">
            <v>0</v>
          </cell>
          <cell r="L2172">
            <v>0</v>
          </cell>
          <cell r="M2172">
            <v>0</v>
          </cell>
          <cell r="O2172">
            <v>271</v>
          </cell>
          <cell r="P2172">
            <v>0</v>
          </cell>
          <cell r="R2172">
            <v>596</v>
          </cell>
          <cell r="S2172">
            <v>383</v>
          </cell>
          <cell r="U2172">
            <v>1493</v>
          </cell>
          <cell r="V2172">
            <v>383</v>
          </cell>
        </row>
        <row r="2173">
          <cell r="D2173" t="str">
            <v>Temecula 2015</v>
          </cell>
          <cell r="E2173">
            <v>375</v>
          </cell>
          <cell r="F2173">
            <v>0</v>
          </cell>
          <cell r="G2173">
            <v>0</v>
          </cell>
          <cell r="H2173">
            <v>0</v>
          </cell>
          <cell r="J2173">
            <v>251</v>
          </cell>
          <cell r="K2173">
            <v>0</v>
          </cell>
          <cell r="L2173">
            <v>0</v>
          </cell>
          <cell r="M2173">
            <v>0</v>
          </cell>
          <cell r="O2173">
            <v>271</v>
          </cell>
          <cell r="P2173">
            <v>0</v>
          </cell>
          <cell r="R2173">
            <v>596</v>
          </cell>
          <cell r="S2173">
            <v>223</v>
          </cell>
          <cell r="U2173">
            <v>1493</v>
          </cell>
          <cell r="V2173">
            <v>223</v>
          </cell>
        </row>
        <row r="2174">
          <cell r="D2174" t="str">
            <v>Temecula 2016</v>
          </cell>
        </row>
        <row r="2175">
          <cell r="D2175" t="str">
            <v>Temecula 2017</v>
          </cell>
          <cell r="E2175">
            <v>375</v>
          </cell>
          <cell r="F2175">
            <v>15</v>
          </cell>
          <cell r="G2175">
            <v>15</v>
          </cell>
          <cell r="H2175">
            <v>0</v>
          </cell>
          <cell r="J2175">
            <v>251</v>
          </cell>
          <cell r="K2175">
            <v>0</v>
          </cell>
          <cell r="L2175">
            <v>0</v>
          </cell>
          <cell r="M2175">
            <v>0</v>
          </cell>
          <cell r="O2175">
            <v>271</v>
          </cell>
          <cell r="P2175">
            <v>15</v>
          </cell>
          <cell r="R2175">
            <v>596</v>
          </cell>
          <cell r="S2175">
            <v>84</v>
          </cell>
          <cell r="U2175">
            <v>1493</v>
          </cell>
          <cell r="V2175">
            <v>114</v>
          </cell>
        </row>
        <row r="2176">
          <cell r="D2176" t="str">
            <v>Temple City 2013</v>
          </cell>
        </row>
        <row r="2177">
          <cell r="D2177" t="str">
            <v>Temple City 2014</v>
          </cell>
        </row>
        <row r="2178">
          <cell r="D2178" t="str">
            <v>Temple City 2015</v>
          </cell>
        </row>
        <row r="2179">
          <cell r="D2179" t="str">
            <v>Temple City 2016</v>
          </cell>
        </row>
        <row r="2180">
          <cell r="D2180" t="str">
            <v>Temple City 2017</v>
          </cell>
          <cell r="E2180">
            <v>159</v>
          </cell>
          <cell r="F2180">
            <v>0</v>
          </cell>
          <cell r="G2180">
            <v>0</v>
          </cell>
          <cell r="H2180">
            <v>0</v>
          </cell>
          <cell r="J2180">
            <v>93</v>
          </cell>
          <cell r="K2180">
            <v>1</v>
          </cell>
          <cell r="L2180">
            <v>1</v>
          </cell>
          <cell r="M2180">
            <v>0</v>
          </cell>
          <cell r="O2180">
            <v>99</v>
          </cell>
          <cell r="P2180">
            <v>5</v>
          </cell>
          <cell r="R2180">
            <v>252</v>
          </cell>
          <cell r="S2180">
            <v>92</v>
          </cell>
          <cell r="U2180">
            <v>603</v>
          </cell>
          <cell r="V2180">
            <v>98</v>
          </cell>
        </row>
        <row r="2181">
          <cell r="D2181" t="str">
            <v>Thousand Oaks 2013</v>
          </cell>
        </row>
        <row r="2182">
          <cell r="D2182" t="str">
            <v>Thousand Oaks 2014</v>
          </cell>
          <cell r="E2182">
            <v>84</v>
          </cell>
          <cell r="F2182">
            <v>17</v>
          </cell>
          <cell r="G2182">
            <v>17</v>
          </cell>
          <cell r="H2182">
            <v>0</v>
          </cell>
          <cell r="J2182">
            <v>58</v>
          </cell>
          <cell r="K2182">
            <v>2</v>
          </cell>
          <cell r="L2182">
            <v>2</v>
          </cell>
          <cell r="M2182">
            <v>0</v>
          </cell>
          <cell r="O2182">
            <v>36</v>
          </cell>
          <cell r="P2182">
            <v>1</v>
          </cell>
          <cell r="R2182">
            <v>77</v>
          </cell>
          <cell r="S2182">
            <v>27</v>
          </cell>
          <cell r="U2182">
            <v>255</v>
          </cell>
          <cell r="V2182">
            <v>47</v>
          </cell>
        </row>
        <row r="2183">
          <cell r="D2183" t="str">
            <v>Thousand Oaks 2015</v>
          </cell>
          <cell r="E2183">
            <v>84</v>
          </cell>
          <cell r="F2183">
            <v>0</v>
          </cell>
          <cell r="G2183">
            <v>0</v>
          </cell>
          <cell r="H2183">
            <v>0</v>
          </cell>
          <cell r="J2183">
            <v>58</v>
          </cell>
          <cell r="K2183">
            <v>0</v>
          </cell>
          <cell r="L2183">
            <v>0</v>
          </cell>
          <cell r="M2183">
            <v>0</v>
          </cell>
          <cell r="O2183">
            <v>36</v>
          </cell>
          <cell r="P2183">
            <v>0</v>
          </cell>
          <cell r="R2183">
            <v>77</v>
          </cell>
          <cell r="S2183">
            <v>115</v>
          </cell>
          <cell r="U2183">
            <v>255</v>
          </cell>
          <cell r="V2183">
            <v>115</v>
          </cell>
        </row>
        <row r="2184">
          <cell r="D2184" t="str">
            <v>Thousand Oaks 2016</v>
          </cell>
          <cell r="E2184">
            <v>84</v>
          </cell>
          <cell r="F2184">
            <v>0</v>
          </cell>
          <cell r="G2184">
            <v>0</v>
          </cell>
          <cell r="H2184">
            <v>0</v>
          </cell>
          <cell r="J2184">
            <v>58</v>
          </cell>
          <cell r="K2184">
            <v>0</v>
          </cell>
          <cell r="L2184">
            <v>0</v>
          </cell>
          <cell r="M2184">
            <v>0</v>
          </cell>
          <cell r="O2184">
            <v>36</v>
          </cell>
          <cell r="P2184">
            <v>38</v>
          </cell>
          <cell r="R2184">
            <v>77</v>
          </cell>
          <cell r="S2184">
            <v>62</v>
          </cell>
          <cell r="U2184">
            <v>255</v>
          </cell>
          <cell r="V2184">
            <v>100</v>
          </cell>
        </row>
        <row r="2185">
          <cell r="D2185" t="str">
            <v>Thousand Oaks 2017</v>
          </cell>
          <cell r="E2185">
            <v>84</v>
          </cell>
          <cell r="F2185">
            <v>0</v>
          </cell>
          <cell r="G2185">
            <v>0</v>
          </cell>
          <cell r="H2185">
            <v>0</v>
          </cell>
          <cell r="J2185">
            <v>58</v>
          </cell>
          <cell r="K2185">
            <v>0</v>
          </cell>
          <cell r="L2185">
            <v>0</v>
          </cell>
          <cell r="M2185">
            <v>0</v>
          </cell>
          <cell r="O2185">
            <v>36</v>
          </cell>
          <cell r="P2185">
            <v>50</v>
          </cell>
          <cell r="R2185">
            <v>77</v>
          </cell>
          <cell r="S2185">
            <v>16</v>
          </cell>
          <cell r="U2185">
            <v>255</v>
          </cell>
          <cell r="V2185">
            <v>66</v>
          </cell>
        </row>
        <row r="2186">
          <cell r="D2186" t="str">
            <v>Tiburon 2014</v>
          </cell>
          <cell r="E2186">
            <v>24</v>
          </cell>
          <cell r="F2186">
            <v>0</v>
          </cell>
          <cell r="G2186">
            <v>0</v>
          </cell>
          <cell r="H2186">
            <v>0</v>
          </cell>
          <cell r="J2186">
            <v>16</v>
          </cell>
          <cell r="K2186">
            <v>0</v>
          </cell>
          <cell r="L2186">
            <v>0</v>
          </cell>
          <cell r="M2186">
            <v>0</v>
          </cell>
          <cell r="O2186">
            <v>19</v>
          </cell>
          <cell r="P2186">
            <v>0</v>
          </cell>
          <cell r="R2186">
            <v>19</v>
          </cell>
          <cell r="S2186">
            <v>2</v>
          </cell>
          <cell r="U2186">
            <v>78</v>
          </cell>
          <cell r="V2186">
            <v>2</v>
          </cell>
        </row>
        <row r="2187">
          <cell r="D2187" t="str">
            <v>Tiburon 2015</v>
          </cell>
          <cell r="E2187">
            <v>24</v>
          </cell>
          <cell r="F2187">
            <v>0</v>
          </cell>
          <cell r="G2187">
            <v>0</v>
          </cell>
          <cell r="H2187">
            <v>0</v>
          </cell>
          <cell r="J2187">
            <v>16</v>
          </cell>
          <cell r="K2187">
            <v>0</v>
          </cell>
          <cell r="L2187">
            <v>0</v>
          </cell>
          <cell r="M2187">
            <v>0</v>
          </cell>
          <cell r="O2187">
            <v>19</v>
          </cell>
          <cell r="P2187">
            <v>0</v>
          </cell>
          <cell r="R2187">
            <v>19</v>
          </cell>
          <cell r="S2187">
            <v>0</v>
          </cell>
          <cell r="U2187">
            <v>78</v>
          </cell>
          <cell r="V2187">
            <v>0</v>
          </cell>
        </row>
        <row r="2188">
          <cell r="D2188" t="str">
            <v>Tiburon 2016</v>
          </cell>
          <cell r="E2188">
            <v>24</v>
          </cell>
          <cell r="F2188">
            <v>0</v>
          </cell>
          <cell r="G2188">
            <v>0</v>
          </cell>
          <cell r="H2188">
            <v>0</v>
          </cell>
          <cell r="J2188">
            <v>16</v>
          </cell>
          <cell r="K2188">
            <v>0</v>
          </cell>
          <cell r="L2188">
            <v>0</v>
          </cell>
          <cell r="M2188">
            <v>0</v>
          </cell>
          <cell r="O2188">
            <v>19</v>
          </cell>
          <cell r="P2188">
            <v>0</v>
          </cell>
          <cell r="R2188">
            <v>19</v>
          </cell>
          <cell r="S2188">
            <v>2</v>
          </cell>
          <cell r="U2188">
            <v>78</v>
          </cell>
          <cell r="V2188">
            <v>2</v>
          </cell>
        </row>
        <row r="2189">
          <cell r="D2189" t="str">
            <v>Tiburon 2017</v>
          </cell>
          <cell r="E2189">
            <v>24</v>
          </cell>
          <cell r="F2189">
            <v>0</v>
          </cell>
          <cell r="G2189">
            <v>0</v>
          </cell>
          <cell r="H2189">
            <v>0</v>
          </cell>
          <cell r="J2189">
            <v>16</v>
          </cell>
          <cell r="K2189">
            <v>0</v>
          </cell>
          <cell r="L2189">
            <v>0</v>
          </cell>
          <cell r="M2189">
            <v>0</v>
          </cell>
          <cell r="O2189">
            <v>19</v>
          </cell>
          <cell r="P2189">
            <v>0</v>
          </cell>
          <cell r="R2189">
            <v>19</v>
          </cell>
          <cell r="S2189">
            <v>7</v>
          </cell>
          <cell r="U2189">
            <v>78</v>
          </cell>
          <cell r="V2189">
            <v>7</v>
          </cell>
        </row>
        <row r="2190">
          <cell r="D2190" t="str">
            <v>Torrance 2013</v>
          </cell>
        </row>
        <row r="2191">
          <cell r="D2191" t="str">
            <v>Torrance 2014</v>
          </cell>
          <cell r="E2191">
            <v>380</v>
          </cell>
          <cell r="F2191">
            <v>0</v>
          </cell>
          <cell r="G2191">
            <v>0</v>
          </cell>
          <cell r="H2191">
            <v>0</v>
          </cell>
          <cell r="J2191">
            <v>227</v>
          </cell>
          <cell r="K2191">
            <v>0</v>
          </cell>
          <cell r="L2191">
            <v>0</v>
          </cell>
          <cell r="M2191">
            <v>0</v>
          </cell>
          <cell r="O2191">
            <v>243</v>
          </cell>
          <cell r="P2191">
            <v>0</v>
          </cell>
          <cell r="R2191">
            <v>600</v>
          </cell>
          <cell r="S2191">
            <v>12</v>
          </cell>
          <cell r="U2191">
            <v>1450</v>
          </cell>
          <cell r="V2191">
            <v>12</v>
          </cell>
        </row>
        <row r="2192">
          <cell r="D2192" t="str">
            <v>Torrance 2015</v>
          </cell>
          <cell r="E2192">
            <v>380</v>
          </cell>
          <cell r="F2192">
            <v>0</v>
          </cell>
          <cell r="G2192">
            <v>0</v>
          </cell>
          <cell r="H2192">
            <v>0</v>
          </cell>
          <cell r="J2192">
            <v>227</v>
          </cell>
          <cell r="K2192">
            <v>0</v>
          </cell>
          <cell r="L2192">
            <v>0</v>
          </cell>
          <cell r="M2192">
            <v>0</v>
          </cell>
          <cell r="O2192">
            <v>243</v>
          </cell>
          <cell r="P2192">
            <v>0</v>
          </cell>
          <cell r="R2192">
            <v>600</v>
          </cell>
          <cell r="S2192">
            <v>21</v>
          </cell>
          <cell r="U2192">
            <v>1450</v>
          </cell>
          <cell r="V2192">
            <v>21</v>
          </cell>
        </row>
        <row r="2193">
          <cell r="D2193" t="str">
            <v>Torrance 2016</v>
          </cell>
          <cell r="E2193">
            <v>380</v>
          </cell>
          <cell r="F2193">
            <v>0</v>
          </cell>
          <cell r="G2193">
            <v>0</v>
          </cell>
          <cell r="H2193">
            <v>0</v>
          </cell>
          <cell r="J2193">
            <v>227</v>
          </cell>
          <cell r="K2193">
            <v>0</v>
          </cell>
          <cell r="L2193">
            <v>0</v>
          </cell>
          <cell r="M2193">
            <v>0</v>
          </cell>
          <cell r="O2193">
            <v>243</v>
          </cell>
          <cell r="P2193">
            <v>1</v>
          </cell>
          <cell r="R2193">
            <v>600</v>
          </cell>
          <cell r="S2193">
            <v>49</v>
          </cell>
          <cell r="U2193">
            <v>1450</v>
          </cell>
          <cell r="V2193">
            <v>50</v>
          </cell>
        </row>
        <row r="2194">
          <cell r="D2194" t="str">
            <v>Torrance 2017</v>
          </cell>
          <cell r="E2194">
            <v>380</v>
          </cell>
          <cell r="F2194">
            <v>0</v>
          </cell>
          <cell r="G2194">
            <v>0</v>
          </cell>
          <cell r="H2194">
            <v>0</v>
          </cell>
          <cell r="J2194">
            <v>227</v>
          </cell>
          <cell r="K2194">
            <v>0</v>
          </cell>
          <cell r="L2194">
            <v>0</v>
          </cell>
          <cell r="M2194">
            <v>0</v>
          </cell>
          <cell r="O2194">
            <v>243</v>
          </cell>
          <cell r="P2194">
            <v>4</v>
          </cell>
          <cell r="R2194">
            <v>600</v>
          </cell>
          <cell r="S2194">
            <v>9</v>
          </cell>
          <cell r="U2194">
            <v>1450</v>
          </cell>
          <cell r="V2194">
            <v>13</v>
          </cell>
        </row>
        <row r="2195">
          <cell r="D2195" t="str">
            <v>Tracy 2014</v>
          </cell>
        </row>
        <row r="2196">
          <cell r="D2196" t="str">
            <v>Tracy 2015</v>
          </cell>
          <cell r="E2196">
            <v>980</v>
          </cell>
          <cell r="F2196">
            <v>0</v>
          </cell>
          <cell r="G2196">
            <v>0</v>
          </cell>
          <cell r="H2196">
            <v>0</v>
          </cell>
          <cell r="J2196">
            <v>705</v>
          </cell>
          <cell r="K2196">
            <v>0</v>
          </cell>
          <cell r="L2196">
            <v>0</v>
          </cell>
          <cell r="M2196">
            <v>0</v>
          </cell>
          <cell r="O2196">
            <v>828</v>
          </cell>
          <cell r="P2196">
            <v>0</v>
          </cell>
          <cell r="R2196">
            <v>2463</v>
          </cell>
          <cell r="S2196">
            <v>0</v>
          </cell>
          <cell r="U2196">
            <v>4976</v>
          </cell>
          <cell r="V2196">
            <v>0</v>
          </cell>
        </row>
        <row r="2197">
          <cell r="D2197" t="str">
            <v>Tracy 2016</v>
          </cell>
          <cell r="E2197">
            <v>980</v>
          </cell>
          <cell r="F2197">
            <v>0</v>
          </cell>
          <cell r="G2197">
            <v>0</v>
          </cell>
          <cell r="H2197">
            <v>0</v>
          </cell>
          <cell r="J2197">
            <v>705</v>
          </cell>
          <cell r="K2197">
            <v>0</v>
          </cell>
          <cell r="L2197">
            <v>0</v>
          </cell>
          <cell r="M2197">
            <v>0</v>
          </cell>
          <cell r="O2197">
            <v>828</v>
          </cell>
          <cell r="P2197">
            <v>2</v>
          </cell>
          <cell r="R2197">
            <v>2463</v>
          </cell>
          <cell r="S2197">
            <v>1003</v>
          </cell>
          <cell r="U2197">
            <v>4976</v>
          </cell>
          <cell r="V2197">
            <v>1005</v>
          </cell>
        </row>
        <row r="2198">
          <cell r="D2198" t="str">
            <v>Tracy 2017</v>
          </cell>
          <cell r="E2198">
            <v>980</v>
          </cell>
          <cell r="F2198">
            <v>0</v>
          </cell>
          <cell r="G2198">
            <v>0</v>
          </cell>
          <cell r="H2198">
            <v>0</v>
          </cell>
          <cell r="J2198">
            <v>705</v>
          </cell>
          <cell r="K2198">
            <v>0</v>
          </cell>
          <cell r="L2198">
            <v>0</v>
          </cell>
          <cell r="M2198">
            <v>0</v>
          </cell>
          <cell r="O2198">
            <v>828</v>
          </cell>
          <cell r="P2198">
            <v>3</v>
          </cell>
          <cell r="R2198">
            <v>2463</v>
          </cell>
          <cell r="S2198">
            <v>301</v>
          </cell>
          <cell r="U2198">
            <v>4976</v>
          </cell>
          <cell r="V2198">
            <v>304</v>
          </cell>
        </row>
        <row r="2199">
          <cell r="D2199" t="str">
            <v>Trinidad 2014</v>
          </cell>
          <cell r="E2199">
            <v>0</v>
          </cell>
          <cell r="F2199">
            <v>0</v>
          </cell>
          <cell r="G2199">
            <v>0</v>
          </cell>
          <cell r="H2199">
            <v>0</v>
          </cell>
          <cell r="I2199">
            <v>0</v>
          </cell>
          <cell r="J2199">
            <v>0</v>
          </cell>
          <cell r="K2199">
            <v>0</v>
          </cell>
          <cell r="L2199">
            <v>0</v>
          </cell>
          <cell r="M2199">
            <v>0</v>
          </cell>
          <cell r="N2199">
            <v>0</v>
          </cell>
          <cell r="O2199">
            <v>0</v>
          </cell>
          <cell r="P2199">
            <v>0</v>
          </cell>
          <cell r="Q2199">
            <v>0</v>
          </cell>
          <cell r="R2199">
            <v>0</v>
          </cell>
          <cell r="S2199">
            <v>0</v>
          </cell>
          <cell r="T2199">
            <v>0</v>
          </cell>
          <cell r="U2199">
            <v>0</v>
          </cell>
          <cell r="V2199">
            <v>0</v>
          </cell>
        </row>
        <row r="2200">
          <cell r="D2200" t="str">
            <v>Trinidad 2015</v>
          </cell>
        </row>
        <row r="2201">
          <cell r="D2201" t="str">
            <v>Trinidad 2016</v>
          </cell>
        </row>
        <row r="2202">
          <cell r="D2202" t="str">
            <v>Trinidad 2017</v>
          </cell>
        </row>
        <row r="2203">
          <cell r="D2203" t="str">
            <v>Trinity County - unincorporated 2014</v>
          </cell>
          <cell r="E2203">
            <v>0</v>
          </cell>
          <cell r="F2203">
            <v>0</v>
          </cell>
          <cell r="G2203">
            <v>0</v>
          </cell>
          <cell r="H2203">
            <v>0</v>
          </cell>
          <cell r="I2203">
            <v>0</v>
          </cell>
          <cell r="J2203">
            <v>0</v>
          </cell>
          <cell r="K2203">
            <v>0</v>
          </cell>
          <cell r="L2203">
            <v>0</v>
          </cell>
          <cell r="M2203">
            <v>0</v>
          </cell>
          <cell r="N2203">
            <v>0</v>
          </cell>
          <cell r="O2203">
            <v>0</v>
          </cell>
          <cell r="P2203">
            <v>0</v>
          </cell>
          <cell r="Q2203">
            <v>0</v>
          </cell>
          <cell r="R2203">
            <v>0</v>
          </cell>
          <cell r="S2203">
            <v>0</v>
          </cell>
          <cell r="T2203">
            <v>0</v>
          </cell>
          <cell r="U2203">
            <v>0</v>
          </cell>
          <cell r="V2203">
            <v>0</v>
          </cell>
        </row>
        <row r="2204">
          <cell r="D2204" t="str">
            <v>Trinity County - unincorporated 2015</v>
          </cell>
        </row>
        <row r="2205">
          <cell r="D2205" t="str">
            <v>Trinity County - Unincorporated 2016</v>
          </cell>
        </row>
        <row r="2206">
          <cell r="D2206" t="str">
            <v>Trinity County - Unincorporated 2017</v>
          </cell>
        </row>
        <row r="2207">
          <cell r="D2207" t="str">
            <v>Truckee 2014</v>
          </cell>
          <cell r="E2207">
            <v>305</v>
          </cell>
          <cell r="F2207">
            <v>0</v>
          </cell>
          <cell r="G2207">
            <v>0</v>
          </cell>
          <cell r="H2207">
            <v>0</v>
          </cell>
          <cell r="J2207">
            <v>230</v>
          </cell>
          <cell r="K2207">
            <v>0</v>
          </cell>
          <cell r="L2207">
            <v>0</v>
          </cell>
          <cell r="M2207">
            <v>0</v>
          </cell>
          <cell r="O2207">
            <v>248</v>
          </cell>
          <cell r="P2207">
            <v>0</v>
          </cell>
          <cell r="R2207">
            <v>476</v>
          </cell>
          <cell r="S2207">
            <v>95</v>
          </cell>
          <cell r="U2207">
            <v>1259</v>
          </cell>
          <cell r="V2207">
            <v>95</v>
          </cell>
        </row>
        <row r="2208">
          <cell r="D2208" t="str">
            <v>Truckee 2015</v>
          </cell>
          <cell r="E2208">
            <v>305</v>
          </cell>
          <cell r="F2208">
            <v>0</v>
          </cell>
          <cell r="G2208">
            <v>0</v>
          </cell>
          <cell r="H2208">
            <v>0</v>
          </cell>
          <cell r="J2208">
            <v>230</v>
          </cell>
          <cell r="K2208">
            <v>0</v>
          </cell>
          <cell r="L2208">
            <v>0</v>
          </cell>
          <cell r="M2208">
            <v>0</v>
          </cell>
          <cell r="O2208">
            <v>248</v>
          </cell>
          <cell r="P2208">
            <v>0</v>
          </cell>
          <cell r="R2208">
            <v>476</v>
          </cell>
          <cell r="S2208">
            <v>87</v>
          </cell>
          <cell r="U2208">
            <v>1259</v>
          </cell>
          <cell r="V2208">
            <v>87</v>
          </cell>
        </row>
        <row r="2209">
          <cell r="D2209" t="str">
            <v>Truckee 2016</v>
          </cell>
          <cell r="E2209">
            <v>305</v>
          </cell>
          <cell r="F2209">
            <v>0</v>
          </cell>
          <cell r="G2209">
            <v>0</v>
          </cell>
          <cell r="H2209">
            <v>0</v>
          </cell>
          <cell r="J2209">
            <v>230</v>
          </cell>
          <cell r="K2209">
            <v>0</v>
          </cell>
          <cell r="L2209">
            <v>0</v>
          </cell>
          <cell r="M2209">
            <v>0</v>
          </cell>
          <cell r="O2209">
            <v>248</v>
          </cell>
          <cell r="P2209">
            <v>0</v>
          </cell>
          <cell r="R2209">
            <v>476</v>
          </cell>
          <cell r="S2209">
            <v>116</v>
          </cell>
          <cell r="U2209">
            <v>1259</v>
          </cell>
          <cell r="V2209">
            <v>116</v>
          </cell>
        </row>
        <row r="2210">
          <cell r="D2210" t="str">
            <v>Truckee 2017</v>
          </cell>
          <cell r="E2210">
            <v>305</v>
          </cell>
          <cell r="F2210">
            <v>0</v>
          </cell>
          <cell r="G2210">
            <v>0</v>
          </cell>
          <cell r="H2210">
            <v>0</v>
          </cell>
          <cell r="J2210">
            <v>230</v>
          </cell>
          <cell r="K2210">
            <v>0</v>
          </cell>
          <cell r="L2210">
            <v>0</v>
          </cell>
          <cell r="M2210">
            <v>0</v>
          </cell>
          <cell r="O2210">
            <v>248</v>
          </cell>
          <cell r="P2210">
            <v>0</v>
          </cell>
          <cell r="R2210">
            <v>476</v>
          </cell>
          <cell r="S2210">
            <v>93</v>
          </cell>
          <cell r="U2210">
            <v>1259</v>
          </cell>
          <cell r="V2210">
            <v>93</v>
          </cell>
        </row>
        <row r="2211">
          <cell r="D2211" t="str">
            <v>Tulare 2014</v>
          </cell>
        </row>
        <row r="2212">
          <cell r="D2212" t="str">
            <v>Tulare 2015</v>
          </cell>
        </row>
        <row r="2213">
          <cell r="D2213" t="str">
            <v>Tulare 2016</v>
          </cell>
        </row>
        <row r="2214">
          <cell r="D2214" t="str">
            <v>Tulare 2017</v>
          </cell>
          <cell r="E2214">
            <v>920</v>
          </cell>
          <cell r="F2214">
            <v>0</v>
          </cell>
          <cell r="G2214">
            <v>0</v>
          </cell>
          <cell r="H2214">
            <v>0</v>
          </cell>
          <cell r="J2214">
            <v>609</v>
          </cell>
          <cell r="K2214">
            <v>7</v>
          </cell>
          <cell r="L2214">
            <v>7</v>
          </cell>
          <cell r="M2214">
            <v>0</v>
          </cell>
          <cell r="O2214">
            <v>613</v>
          </cell>
          <cell r="P2214">
            <v>0</v>
          </cell>
          <cell r="R2214">
            <v>1452</v>
          </cell>
          <cell r="S2214">
            <v>354</v>
          </cell>
          <cell r="U2214">
            <v>3594</v>
          </cell>
          <cell r="V2214">
            <v>361</v>
          </cell>
        </row>
        <row r="2215">
          <cell r="D2215" t="str">
            <v>Tulare County - Unincorporated 2014</v>
          </cell>
        </row>
        <row r="2216">
          <cell r="D2216" t="str">
            <v>Tulare County - Unincorporated 2015</v>
          </cell>
          <cell r="E2216">
            <v>1477</v>
          </cell>
          <cell r="F2216">
            <v>55</v>
          </cell>
          <cell r="G2216">
            <v>0</v>
          </cell>
          <cell r="H2216">
            <v>55</v>
          </cell>
          <cell r="J2216">
            <v>1065</v>
          </cell>
          <cell r="K2216">
            <v>63</v>
          </cell>
          <cell r="L2216">
            <v>0</v>
          </cell>
          <cell r="M2216">
            <v>63</v>
          </cell>
          <cell r="O2216">
            <v>1169</v>
          </cell>
          <cell r="P2216">
            <v>25</v>
          </cell>
          <cell r="R2216">
            <v>3370</v>
          </cell>
          <cell r="S2216">
            <v>23</v>
          </cell>
          <cell r="U2216">
            <v>7081</v>
          </cell>
          <cell r="V2216">
            <v>166</v>
          </cell>
        </row>
        <row r="2217">
          <cell r="D2217" t="str">
            <v>Tulare County - Unincorporated 2016</v>
          </cell>
          <cell r="E2217">
            <v>1477</v>
          </cell>
          <cell r="F2217">
            <v>67</v>
          </cell>
          <cell r="G2217">
            <v>0</v>
          </cell>
          <cell r="H2217">
            <v>67</v>
          </cell>
          <cell r="J2217">
            <v>1065</v>
          </cell>
          <cell r="K2217">
            <v>27</v>
          </cell>
          <cell r="L2217">
            <v>0</v>
          </cell>
          <cell r="M2217">
            <v>27</v>
          </cell>
          <cell r="O2217">
            <v>1169</v>
          </cell>
          <cell r="P2217">
            <v>57</v>
          </cell>
          <cell r="R2217">
            <v>3370</v>
          </cell>
          <cell r="S2217">
            <v>58</v>
          </cell>
          <cell r="U2217">
            <v>7081</v>
          </cell>
          <cell r="V2217">
            <v>209</v>
          </cell>
        </row>
        <row r="2218">
          <cell r="D2218" t="str">
            <v>Tulare County - Unincorporated 2017</v>
          </cell>
          <cell r="E2218">
            <v>1477</v>
          </cell>
          <cell r="F2218">
            <v>33</v>
          </cell>
          <cell r="G2218">
            <v>0</v>
          </cell>
          <cell r="H2218">
            <v>33</v>
          </cell>
          <cell r="J2218">
            <v>1065</v>
          </cell>
          <cell r="K2218">
            <v>84</v>
          </cell>
          <cell r="L2218">
            <v>0</v>
          </cell>
          <cell r="M2218">
            <v>84</v>
          </cell>
          <cell r="O2218">
            <v>1169</v>
          </cell>
          <cell r="P2218">
            <v>16</v>
          </cell>
          <cell r="R2218">
            <v>3370</v>
          </cell>
          <cell r="S2218">
            <v>13</v>
          </cell>
          <cell r="U2218">
            <v>7081</v>
          </cell>
          <cell r="V2218">
            <v>146</v>
          </cell>
        </row>
        <row r="2219">
          <cell r="D2219" t="str">
            <v>Tulelake 2014</v>
          </cell>
          <cell r="E2219">
            <v>0</v>
          </cell>
          <cell r="F2219">
            <v>0</v>
          </cell>
          <cell r="G2219">
            <v>0</v>
          </cell>
          <cell r="H2219">
            <v>0</v>
          </cell>
          <cell r="I2219">
            <v>0</v>
          </cell>
          <cell r="J2219">
            <v>0</v>
          </cell>
          <cell r="K2219">
            <v>0</v>
          </cell>
          <cell r="L2219">
            <v>0</v>
          </cell>
          <cell r="M2219">
            <v>0</v>
          </cell>
          <cell r="N2219">
            <v>0</v>
          </cell>
          <cell r="O2219">
            <v>0</v>
          </cell>
          <cell r="P2219">
            <v>0</v>
          </cell>
          <cell r="Q2219">
            <v>0</v>
          </cell>
          <cell r="R2219">
            <v>0</v>
          </cell>
          <cell r="S2219">
            <v>0</v>
          </cell>
          <cell r="T2219">
            <v>0</v>
          </cell>
          <cell r="U2219">
            <v>0</v>
          </cell>
          <cell r="V2219">
            <v>0</v>
          </cell>
        </row>
        <row r="2220">
          <cell r="D2220" t="str">
            <v>Tulelake 2015</v>
          </cell>
        </row>
        <row r="2221">
          <cell r="D2221" t="str">
            <v>Tulelake 2016</v>
          </cell>
        </row>
        <row r="2222">
          <cell r="D2222" t="str">
            <v>Tulelake 2017</v>
          </cell>
        </row>
        <row r="2223">
          <cell r="D2223" t="str">
            <v>Tuolumne County - Unincorporated 2014</v>
          </cell>
          <cell r="E2223">
            <v>102</v>
          </cell>
          <cell r="F2223">
            <v>0</v>
          </cell>
          <cell r="G2223">
            <v>0</v>
          </cell>
          <cell r="H2223">
            <v>0</v>
          </cell>
          <cell r="J2223">
            <v>74</v>
          </cell>
          <cell r="K2223">
            <v>2</v>
          </cell>
          <cell r="L2223">
            <v>2</v>
          </cell>
          <cell r="M2223">
            <v>0</v>
          </cell>
          <cell r="O2223">
            <v>81</v>
          </cell>
          <cell r="P2223">
            <v>0</v>
          </cell>
          <cell r="R2223">
            <v>193</v>
          </cell>
          <cell r="S2223">
            <v>0</v>
          </cell>
          <cell r="U2223">
            <v>450</v>
          </cell>
          <cell r="V2223">
            <v>2</v>
          </cell>
        </row>
        <row r="2224">
          <cell r="D2224" t="str">
            <v>Tuolumne County - Unincorporated 2015</v>
          </cell>
          <cell r="E2224">
            <v>102</v>
          </cell>
          <cell r="F2224">
            <v>0</v>
          </cell>
          <cell r="G2224">
            <v>0</v>
          </cell>
          <cell r="H2224">
            <v>0</v>
          </cell>
          <cell r="J2224">
            <v>74</v>
          </cell>
          <cell r="K2224">
            <v>0</v>
          </cell>
          <cell r="L2224">
            <v>0</v>
          </cell>
          <cell r="M2224">
            <v>0</v>
          </cell>
          <cell r="O2224">
            <v>81</v>
          </cell>
          <cell r="P2224">
            <v>0</v>
          </cell>
          <cell r="R2224">
            <v>193</v>
          </cell>
          <cell r="S2224">
            <v>33</v>
          </cell>
          <cell r="U2224">
            <v>450</v>
          </cell>
          <cell r="V2224">
            <v>33</v>
          </cell>
        </row>
        <row r="2225">
          <cell r="D2225" t="str">
            <v>Tuolumne County - Unincorporated 2016</v>
          </cell>
          <cell r="E2225">
            <v>102</v>
          </cell>
          <cell r="F2225">
            <v>0</v>
          </cell>
          <cell r="G2225">
            <v>0</v>
          </cell>
          <cell r="H2225">
            <v>0</v>
          </cell>
          <cell r="J2225">
            <v>74</v>
          </cell>
          <cell r="K2225">
            <v>2</v>
          </cell>
          <cell r="L2225">
            <v>2</v>
          </cell>
          <cell r="M2225">
            <v>0</v>
          </cell>
          <cell r="O2225">
            <v>81</v>
          </cell>
          <cell r="P2225">
            <v>0</v>
          </cell>
          <cell r="R2225">
            <v>193</v>
          </cell>
          <cell r="S2225">
            <v>0</v>
          </cell>
          <cell r="U2225">
            <v>450</v>
          </cell>
          <cell r="V2225">
            <v>2</v>
          </cell>
        </row>
        <row r="2226">
          <cell r="D2226" t="str">
            <v>Tuolumne County - Unincorporated 2017</v>
          </cell>
          <cell r="E2226">
            <v>102</v>
          </cell>
          <cell r="F2226">
            <v>0</v>
          </cell>
          <cell r="G2226">
            <v>0</v>
          </cell>
          <cell r="H2226">
            <v>0</v>
          </cell>
          <cell r="J2226">
            <v>74</v>
          </cell>
          <cell r="K2226">
            <v>2</v>
          </cell>
          <cell r="L2226">
            <v>2</v>
          </cell>
          <cell r="M2226">
            <v>0</v>
          </cell>
          <cell r="O2226">
            <v>81</v>
          </cell>
          <cell r="P2226">
            <v>0</v>
          </cell>
          <cell r="R2226">
            <v>193</v>
          </cell>
          <cell r="S2226">
            <v>71</v>
          </cell>
          <cell r="U2226">
            <v>450</v>
          </cell>
          <cell r="V2226">
            <v>73</v>
          </cell>
        </row>
        <row r="2227">
          <cell r="D2227" t="str">
            <v>Turlock 2014</v>
          </cell>
        </row>
        <row r="2228">
          <cell r="D2228" t="str">
            <v>Turlock 2015</v>
          </cell>
          <cell r="E2228">
            <v>877</v>
          </cell>
          <cell r="F2228">
            <v>1</v>
          </cell>
          <cell r="G2228">
            <v>1</v>
          </cell>
          <cell r="H2228">
            <v>0</v>
          </cell>
          <cell r="J2228">
            <v>562</v>
          </cell>
          <cell r="K2228">
            <v>3</v>
          </cell>
          <cell r="L2228">
            <v>3</v>
          </cell>
          <cell r="M2228">
            <v>0</v>
          </cell>
          <cell r="O2228">
            <v>627</v>
          </cell>
          <cell r="P2228">
            <v>41</v>
          </cell>
          <cell r="R2228">
            <v>1552</v>
          </cell>
          <cell r="S2228">
            <v>15</v>
          </cell>
          <cell r="U2228">
            <v>3618</v>
          </cell>
          <cell r="V2228">
            <v>60</v>
          </cell>
        </row>
        <row r="2229">
          <cell r="D2229" t="str">
            <v>Turlock 2016</v>
          </cell>
          <cell r="E2229">
            <v>877</v>
          </cell>
          <cell r="F2229">
            <v>1</v>
          </cell>
          <cell r="G2229">
            <v>1</v>
          </cell>
          <cell r="H2229">
            <v>0</v>
          </cell>
          <cell r="J2229">
            <v>562</v>
          </cell>
          <cell r="K2229">
            <v>120</v>
          </cell>
          <cell r="L2229">
            <v>120</v>
          </cell>
          <cell r="M2229">
            <v>0</v>
          </cell>
          <cell r="O2229">
            <v>627</v>
          </cell>
          <cell r="P2229">
            <v>547</v>
          </cell>
          <cell r="R2229">
            <v>1552</v>
          </cell>
          <cell r="S2229">
            <v>13</v>
          </cell>
          <cell r="U2229">
            <v>3618</v>
          </cell>
          <cell r="V2229">
            <v>681</v>
          </cell>
        </row>
        <row r="2230">
          <cell r="D2230" t="str">
            <v>Turlock 2017</v>
          </cell>
          <cell r="E2230">
            <v>877</v>
          </cell>
          <cell r="F2230">
            <v>0</v>
          </cell>
          <cell r="G2230">
            <v>0</v>
          </cell>
          <cell r="H2230">
            <v>0</v>
          </cell>
          <cell r="J2230">
            <v>562</v>
          </cell>
          <cell r="K2230">
            <v>0</v>
          </cell>
          <cell r="L2230">
            <v>0</v>
          </cell>
          <cell r="M2230">
            <v>0</v>
          </cell>
          <cell r="O2230">
            <v>627</v>
          </cell>
          <cell r="P2230">
            <v>3</v>
          </cell>
          <cell r="R2230">
            <v>1552</v>
          </cell>
          <cell r="S2230">
            <v>18</v>
          </cell>
          <cell r="U2230">
            <v>3618</v>
          </cell>
          <cell r="V2230">
            <v>21</v>
          </cell>
        </row>
        <row r="2231">
          <cell r="D2231" t="str">
            <v>Tustin 2013</v>
          </cell>
        </row>
        <row r="2232">
          <cell r="D2232" t="str">
            <v>Tustin 2014</v>
          </cell>
          <cell r="E2232">
            <v>283</v>
          </cell>
          <cell r="F2232">
            <v>88</v>
          </cell>
          <cell r="G2232">
            <v>88</v>
          </cell>
          <cell r="H2232">
            <v>0</v>
          </cell>
          <cell r="J2232">
            <v>195</v>
          </cell>
          <cell r="K2232">
            <v>73</v>
          </cell>
          <cell r="L2232">
            <v>73</v>
          </cell>
          <cell r="M2232">
            <v>0</v>
          </cell>
          <cell r="O2232">
            <v>224</v>
          </cell>
          <cell r="P2232">
            <v>101</v>
          </cell>
          <cell r="R2232">
            <v>525</v>
          </cell>
          <cell r="S2232">
            <v>496</v>
          </cell>
          <cell r="U2232">
            <v>1227</v>
          </cell>
          <cell r="V2232">
            <v>758</v>
          </cell>
        </row>
        <row r="2233">
          <cell r="D2233" t="str">
            <v>Tustin 2015</v>
          </cell>
          <cell r="E2233">
            <v>283</v>
          </cell>
          <cell r="F2233">
            <v>0</v>
          </cell>
          <cell r="G2233">
            <v>0</v>
          </cell>
          <cell r="H2233">
            <v>0</v>
          </cell>
          <cell r="J2233">
            <v>195</v>
          </cell>
          <cell r="K2233">
            <v>0</v>
          </cell>
          <cell r="L2233">
            <v>0</v>
          </cell>
          <cell r="M2233">
            <v>0</v>
          </cell>
          <cell r="O2233">
            <v>224</v>
          </cell>
          <cell r="P2233">
            <v>0</v>
          </cell>
          <cell r="R2233">
            <v>525</v>
          </cell>
          <cell r="S2233">
            <v>240</v>
          </cell>
          <cell r="U2233">
            <v>1227</v>
          </cell>
          <cell r="V2233">
            <v>240</v>
          </cell>
        </row>
        <row r="2234">
          <cell r="D2234" t="str">
            <v>Tustin 2016</v>
          </cell>
          <cell r="E2234">
            <v>283</v>
          </cell>
          <cell r="F2234">
            <v>1</v>
          </cell>
          <cell r="G2234">
            <v>1</v>
          </cell>
          <cell r="H2234">
            <v>0</v>
          </cell>
          <cell r="J2234">
            <v>195</v>
          </cell>
          <cell r="K2234">
            <v>0</v>
          </cell>
          <cell r="L2234">
            <v>0</v>
          </cell>
          <cell r="M2234">
            <v>0</v>
          </cell>
          <cell r="O2234">
            <v>224</v>
          </cell>
          <cell r="P2234">
            <v>0</v>
          </cell>
          <cell r="R2234">
            <v>525</v>
          </cell>
          <cell r="S2234">
            <v>157</v>
          </cell>
          <cell r="U2234">
            <v>1227</v>
          </cell>
          <cell r="V2234">
            <v>158</v>
          </cell>
        </row>
        <row r="2235">
          <cell r="D2235" t="str">
            <v>Tustin 2017</v>
          </cell>
          <cell r="E2235">
            <v>283</v>
          </cell>
          <cell r="F2235">
            <v>1</v>
          </cell>
          <cell r="G2235">
            <v>1</v>
          </cell>
          <cell r="H2235">
            <v>0</v>
          </cell>
          <cell r="J2235">
            <v>195</v>
          </cell>
          <cell r="K2235">
            <v>0</v>
          </cell>
          <cell r="L2235">
            <v>0</v>
          </cell>
          <cell r="M2235">
            <v>0</v>
          </cell>
          <cell r="O2235">
            <v>224</v>
          </cell>
          <cell r="P2235">
            <v>0</v>
          </cell>
          <cell r="R2235">
            <v>525</v>
          </cell>
          <cell r="S2235">
            <v>13</v>
          </cell>
          <cell r="U2235">
            <v>1227</v>
          </cell>
          <cell r="V2235">
            <v>14</v>
          </cell>
        </row>
        <row r="2236">
          <cell r="D2236" t="str">
            <v>Twentynine Palms 2013</v>
          </cell>
        </row>
        <row r="2237">
          <cell r="D2237" t="str">
            <v>Twentynine Palms 2014</v>
          </cell>
          <cell r="E2237">
            <v>103</v>
          </cell>
          <cell r="F2237">
            <v>0</v>
          </cell>
          <cell r="G2237">
            <v>0</v>
          </cell>
          <cell r="H2237">
            <v>0</v>
          </cell>
          <cell r="J2237">
            <v>72</v>
          </cell>
          <cell r="K2237">
            <v>0</v>
          </cell>
          <cell r="L2237">
            <v>0</v>
          </cell>
          <cell r="M2237">
            <v>0</v>
          </cell>
          <cell r="O2237">
            <v>84</v>
          </cell>
          <cell r="P2237">
            <v>7</v>
          </cell>
          <cell r="R2237">
            <v>195</v>
          </cell>
          <cell r="S2237">
            <v>0</v>
          </cell>
          <cell r="U2237">
            <v>454</v>
          </cell>
          <cell r="V2237">
            <v>7</v>
          </cell>
        </row>
        <row r="2238">
          <cell r="D2238" t="str">
            <v>Twentynine Palms 2015</v>
          </cell>
          <cell r="E2238">
            <v>103</v>
          </cell>
          <cell r="F2238">
            <v>0</v>
          </cell>
          <cell r="G2238">
            <v>0</v>
          </cell>
          <cell r="H2238">
            <v>0</v>
          </cell>
          <cell r="J2238">
            <v>72</v>
          </cell>
          <cell r="K2238">
            <v>0</v>
          </cell>
          <cell r="L2238">
            <v>0</v>
          </cell>
          <cell r="M2238">
            <v>0</v>
          </cell>
          <cell r="O2238">
            <v>84</v>
          </cell>
          <cell r="P2238">
            <v>5</v>
          </cell>
          <cell r="R2238">
            <v>195</v>
          </cell>
          <cell r="S2238">
            <v>0</v>
          </cell>
          <cell r="U2238">
            <v>454</v>
          </cell>
          <cell r="V2238">
            <v>5</v>
          </cell>
        </row>
        <row r="2239">
          <cell r="D2239" t="str">
            <v>Twentynine Palms 2016</v>
          </cell>
          <cell r="E2239">
            <v>103</v>
          </cell>
          <cell r="F2239">
            <v>0</v>
          </cell>
          <cell r="G2239">
            <v>0</v>
          </cell>
          <cell r="H2239">
            <v>0</v>
          </cell>
          <cell r="J2239">
            <v>72</v>
          </cell>
          <cell r="K2239">
            <v>0</v>
          </cell>
          <cell r="L2239">
            <v>0</v>
          </cell>
          <cell r="M2239">
            <v>0</v>
          </cell>
          <cell r="O2239">
            <v>84</v>
          </cell>
          <cell r="P2239">
            <v>1</v>
          </cell>
          <cell r="R2239">
            <v>195</v>
          </cell>
          <cell r="S2239">
            <v>0</v>
          </cell>
          <cell r="U2239">
            <v>454</v>
          </cell>
          <cell r="V2239">
            <v>1</v>
          </cell>
        </row>
        <row r="2240">
          <cell r="D2240" t="str">
            <v>Twentynine Palms 2017</v>
          </cell>
          <cell r="E2240">
            <v>103</v>
          </cell>
          <cell r="F2240">
            <v>0</v>
          </cell>
          <cell r="G2240">
            <v>0</v>
          </cell>
          <cell r="H2240">
            <v>0</v>
          </cell>
          <cell r="J2240">
            <v>72</v>
          </cell>
          <cell r="K2240">
            <v>0</v>
          </cell>
          <cell r="L2240">
            <v>0</v>
          </cell>
          <cell r="M2240">
            <v>0</v>
          </cell>
          <cell r="O2240">
            <v>84</v>
          </cell>
          <cell r="P2240">
            <v>10</v>
          </cell>
          <cell r="R2240">
            <v>195</v>
          </cell>
          <cell r="S2240">
            <v>0</v>
          </cell>
          <cell r="U2240">
            <v>454</v>
          </cell>
          <cell r="V2240">
            <v>10</v>
          </cell>
        </row>
        <row r="2241">
          <cell r="D2241" t="str">
            <v>Ukiah 2014</v>
          </cell>
          <cell r="E2241">
            <v>11</v>
          </cell>
          <cell r="F2241">
            <v>0</v>
          </cell>
          <cell r="G2241">
            <v>0</v>
          </cell>
          <cell r="H2241">
            <v>0</v>
          </cell>
          <cell r="J2241">
            <v>7</v>
          </cell>
          <cell r="K2241">
            <v>0</v>
          </cell>
          <cell r="L2241">
            <v>0</v>
          </cell>
          <cell r="M2241">
            <v>0</v>
          </cell>
          <cell r="O2241">
            <v>7</v>
          </cell>
          <cell r="P2241">
            <v>0</v>
          </cell>
          <cell r="R2241">
            <v>20</v>
          </cell>
          <cell r="S2241">
            <v>0</v>
          </cell>
          <cell r="U2241">
            <v>45</v>
          </cell>
          <cell r="V2241">
            <v>0</v>
          </cell>
        </row>
        <row r="2242">
          <cell r="D2242" t="str">
            <v>Ukiah 2015</v>
          </cell>
          <cell r="E2242">
            <v>11</v>
          </cell>
          <cell r="F2242">
            <v>31</v>
          </cell>
          <cell r="G2242">
            <v>31</v>
          </cell>
          <cell r="H2242">
            <v>0</v>
          </cell>
          <cell r="J2242">
            <v>7</v>
          </cell>
          <cell r="K2242">
            <v>10</v>
          </cell>
          <cell r="L2242">
            <v>10</v>
          </cell>
          <cell r="M2242">
            <v>0</v>
          </cell>
          <cell r="O2242">
            <v>7</v>
          </cell>
          <cell r="P2242">
            <v>0</v>
          </cell>
          <cell r="R2242">
            <v>20</v>
          </cell>
          <cell r="S2242">
            <v>5</v>
          </cell>
          <cell r="U2242">
            <v>45</v>
          </cell>
          <cell r="V2242">
            <v>46</v>
          </cell>
        </row>
        <row r="2243">
          <cell r="D2243" t="str">
            <v>Ukiah 2016</v>
          </cell>
          <cell r="E2243">
            <v>11</v>
          </cell>
          <cell r="F2243">
            <v>0</v>
          </cell>
          <cell r="G2243">
            <v>0</v>
          </cell>
          <cell r="H2243">
            <v>0</v>
          </cell>
          <cell r="J2243">
            <v>7</v>
          </cell>
          <cell r="K2243">
            <v>0</v>
          </cell>
          <cell r="L2243">
            <v>0</v>
          </cell>
          <cell r="M2243">
            <v>0</v>
          </cell>
          <cell r="O2243">
            <v>7</v>
          </cell>
          <cell r="P2243">
            <v>0</v>
          </cell>
          <cell r="R2243">
            <v>20</v>
          </cell>
          <cell r="S2243">
            <v>7</v>
          </cell>
          <cell r="U2243">
            <v>45</v>
          </cell>
          <cell r="V2243">
            <v>7</v>
          </cell>
        </row>
        <row r="2244">
          <cell r="D2244" t="str">
            <v>Ukiah 2017</v>
          </cell>
          <cell r="E2244">
            <v>11</v>
          </cell>
          <cell r="F2244">
            <v>0</v>
          </cell>
          <cell r="G2244">
            <v>0</v>
          </cell>
          <cell r="H2244">
            <v>0</v>
          </cell>
          <cell r="J2244">
            <v>7</v>
          </cell>
          <cell r="K2244">
            <v>0</v>
          </cell>
          <cell r="L2244">
            <v>0</v>
          </cell>
          <cell r="M2244">
            <v>0</v>
          </cell>
          <cell r="O2244">
            <v>7</v>
          </cell>
          <cell r="P2244">
            <v>0</v>
          </cell>
          <cell r="R2244">
            <v>20</v>
          </cell>
          <cell r="S2244">
            <v>4</v>
          </cell>
          <cell r="U2244">
            <v>45</v>
          </cell>
          <cell r="V2244">
            <v>4</v>
          </cell>
        </row>
        <row r="2245">
          <cell r="D2245" t="str">
            <v>Union City 2014</v>
          </cell>
          <cell r="E2245">
            <v>317</v>
          </cell>
          <cell r="F2245">
            <v>0</v>
          </cell>
          <cell r="G2245">
            <v>0</v>
          </cell>
          <cell r="H2245">
            <v>0</v>
          </cell>
          <cell r="J2245">
            <v>264</v>
          </cell>
          <cell r="K2245">
            <v>0</v>
          </cell>
          <cell r="L2245">
            <v>0</v>
          </cell>
          <cell r="M2245">
            <v>0</v>
          </cell>
          <cell r="O2245">
            <v>192</v>
          </cell>
          <cell r="P2245">
            <v>4</v>
          </cell>
          <cell r="R2245">
            <v>417</v>
          </cell>
          <cell r="S2245">
            <v>2</v>
          </cell>
          <cell r="U2245">
            <v>1190</v>
          </cell>
          <cell r="V2245">
            <v>6</v>
          </cell>
        </row>
        <row r="2246">
          <cell r="D2246" t="str">
            <v>Union City 2015</v>
          </cell>
          <cell r="E2246">
            <v>317</v>
          </cell>
          <cell r="F2246">
            <v>0</v>
          </cell>
          <cell r="G2246">
            <v>0</v>
          </cell>
          <cell r="H2246">
            <v>0</v>
          </cell>
          <cell r="J2246">
            <v>264</v>
          </cell>
          <cell r="K2246">
            <v>0</v>
          </cell>
          <cell r="L2246">
            <v>0</v>
          </cell>
          <cell r="M2246">
            <v>0</v>
          </cell>
          <cell r="O2246">
            <v>192</v>
          </cell>
          <cell r="P2246">
            <v>2</v>
          </cell>
          <cell r="R2246">
            <v>417</v>
          </cell>
          <cell r="S2246">
            <v>288</v>
          </cell>
          <cell r="U2246">
            <v>1190</v>
          </cell>
          <cell r="V2246">
            <v>290</v>
          </cell>
        </row>
        <row r="2247">
          <cell r="D2247" t="str">
            <v>Union City 2016</v>
          </cell>
          <cell r="E2247">
            <v>317</v>
          </cell>
          <cell r="F2247">
            <v>0</v>
          </cell>
          <cell r="G2247">
            <v>0</v>
          </cell>
          <cell r="H2247">
            <v>0</v>
          </cell>
          <cell r="J2247">
            <v>264</v>
          </cell>
          <cell r="K2247">
            <v>0</v>
          </cell>
          <cell r="L2247">
            <v>0</v>
          </cell>
          <cell r="M2247">
            <v>0</v>
          </cell>
          <cell r="O2247">
            <v>192</v>
          </cell>
          <cell r="P2247">
            <v>1</v>
          </cell>
          <cell r="R2247">
            <v>417</v>
          </cell>
          <cell r="S2247">
            <v>1</v>
          </cell>
          <cell r="U2247">
            <v>1190</v>
          </cell>
          <cell r="V2247">
            <v>2</v>
          </cell>
        </row>
        <row r="2248">
          <cell r="D2248" t="str">
            <v>Union City 2017</v>
          </cell>
          <cell r="E2248">
            <v>317</v>
          </cell>
          <cell r="F2248">
            <v>0</v>
          </cell>
          <cell r="G2248">
            <v>0</v>
          </cell>
          <cell r="H2248">
            <v>0</v>
          </cell>
          <cell r="J2248">
            <v>264</v>
          </cell>
          <cell r="K2248">
            <v>0</v>
          </cell>
          <cell r="L2248">
            <v>0</v>
          </cell>
          <cell r="M2248">
            <v>0</v>
          </cell>
          <cell r="O2248">
            <v>192</v>
          </cell>
          <cell r="P2248">
            <v>3</v>
          </cell>
          <cell r="R2248">
            <v>417</v>
          </cell>
          <cell r="S2248">
            <v>27</v>
          </cell>
          <cell r="U2248">
            <v>1190</v>
          </cell>
          <cell r="V2248">
            <v>30</v>
          </cell>
        </row>
        <row r="2249">
          <cell r="D2249" t="str">
            <v>Upland 2013</v>
          </cell>
        </row>
        <row r="2250">
          <cell r="D2250" t="str">
            <v>Upland 2014</v>
          </cell>
        </row>
        <row r="2251">
          <cell r="D2251" t="str">
            <v>Upland 2015</v>
          </cell>
          <cell r="E2251">
            <v>382</v>
          </cell>
          <cell r="F2251">
            <v>0</v>
          </cell>
          <cell r="G2251">
            <v>0</v>
          </cell>
          <cell r="H2251">
            <v>0</v>
          </cell>
          <cell r="J2251">
            <v>260</v>
          </cell>
          <cell r="K2251">
            <v>0</v>
          </cell>
          <cell r="L2251">
            <v>0</v>
          </cell>
          <cell r="M2251">
            <v>0</v>
          </cell>
          <cell r="O2251">
            <v>294</v>
          </cell>
          <cell r="P2251">
            <v>0</v>
          </cell>
          <cell r="R2251">
            <v>653</v>
          </cell>
          <cell r="S2251">
            <v>100</v>
          </cell>
          <cell r="U2251">
            <v>1589</v>
          </cell>
          <cell r="V2251">
            <v>100</v>
          </cell>
        </row>
        <row r="2252">
          <cell r="D2252" t="str">
            <v>Upland 2016</v>
          </cell>
          <cell r="E2252">
            <v>382</v>
          </cell>
          <cell r="F2252">
            <v>0</v>
          </cell>
          <cell r="G2252">
            <v>0</v>
          </cell>
          <cell r="H2252">
            <v>0</v>
          </cell>
          <cell r="J2252">
            <v>260</v>
          </cell>
          <cell r="K2252">
            <v>0</v>
          </cell>
          <cell r="L2252">
            <v>0</v>
          </cell>
          <cell r="M2252">
            <v>0</v>
          </cell>
          <cell r="O2252">
            <v>294</v>
          </cell>
          <cell r="P2252">
            <v>0</v>
          </cell>
          <cell r="R2252">
            <v>653</v>
          </cell>
          <cell r="S2252">
            <v>103</v>
          </cell>
          <cell r="U2252">
            <v>1589</v>
          </cell>
          <cell r="V2252">
            <v>103</v>
          </cell>
        </row>
        <row r="2253">
          <cell r="D2253" t="str">
            <v>Upland 2017</v>
          </cell>
          <cell r="E2253">
            <v>382</v>
          </cell>
          <cell r="F2253">
            <v>0</v>
          </cell>
          <cell r="G2253">
            <v>0</v>
          </cell>
          <cell r="H2253">
            <v>0</v>
          </cell>
          <cell r="J2253">
            <v>260</v>
          </cell>
          <cell r="K2253">
            <v>0</v>
          </cell>
          <cell r="L2253">
            <v>0</v>
          </cell>
          <cell r="M2253">
            <v>0</v>
          </cell>
          <cell r="O2253">
            <v>294</v>
          </cell>
          <cell r="P2253">
            <v>0</v>
          </cell>
          <cell r="R2253">
            <v>653</v>
          </cell>
          <cell r="S2253">
            <v>99</v>
          </cell>
          <cell r="U2253">
            <v>1589</v>
          </cell>
          <cell r="V2253">
            <v>99</v>
          </cell>
        </row>
        <row r="2254">
          <cell r="D2254" t="str">
            <v>Vacaville 2014</v>
          </cell>
        </row>
        <row r="2255">
          <cell r="D2255" t="str">
            <v>Vacaville 2015</v>
          </cell>
          <cell r="E2255">
            <v>287</v>
          </cell>
          <cell r="F2255">
            <v>0</v>
          </cell>
          <cell r="G2255">
            <v>0</v>
          </cell>
          <cell r="H2255">
            <v>0</v>
          </cell>
          <cell r="J2255">
            <v>134</v>
          </cell>
          <cell r="K2255">
            <v>0</v>
          </cell>
          <cell r="L2255">
            <v>0</v>
          </cell>
          <cell r="M2255">
            <v>0</v>
          </cell>
          <cell r="O2255">
            <v>173</v>
          </cell>
          <cell r="P2255">
            <v>158</v>
          </cell>
          <cell r="R2255">
            <v>490</v>
          </cell>
          <cell r="S2255">
            <v>212</v>
          </cell>
          <cell r="U2255">
            <v>1084</v>
          </cell>
          <cell r="V2255">
            <v>370</v>
          </cell>
        </row>
        <row r="2256">
          <cell r="D2256" t="str">
            <v>Vacaville 2016</v>
          </cell>
          <cell r="E2256">
            <v>287</v>
          </cell>
          <cell r="F2256">
            <v>0</v>
          </cell>
          <cell r="G2256">
            <v>0</v>
          </cell>
          <cell r="H2256">
            <v>0</v>
          </cell>
          <cell r="J2256">
            <v>134</v>
          </cell>
          <cell r="K2256">
            <v>0</v>
          </cell>
          <cell r="L2256">
            <v>0</v>
          </cell>
          <cell r="M2256">
            <v>0</v>
          </cell>
          <cell r="O2256">
            <v>173</v>
          </cell>
          <cell r="P2256">
            <v>160</v>
          </cell>
          <cell r="R2256">
            <v>490</v>
          </cell>
          <cell r="S2256">
            <v>177</v>
          </cell>
          <cell r="U2256">
            <v>1084</v>
          </cell>
          <cell r="V2256">
            <v>337</v>
          </cell>
        </row>
        <row r="2257">
          <cell r="D2257" t="str">
            <v>Vacaville 2017</v>
          </cell>
          <cell r="E2257">
            <v>287</v>
          </cell>
          <cell r="F2257">
            <v>14</v>
          </cell>
          <cell r="G2257">
            <v>14</v>
          </cell>
          <cell r="H2257">
            <v>0</v>
          </cell>
          <cell r="J2257">
            <v>134</v>
          </cell>
          <cell r="K2257">
            <v>26</v>
          </cell>
          <cell r="L2257">
            <v>24</v>
          </cell>
          <cell r="M2257">
            <v>2</v>
          </cell>
          <cell r="O2257">
            <v>173</v>
          </cell>
          <cell r="P2257">
            <v>214</v>
          </cell>
          <cell r="R2257">
            <v>490</v>
          </cell>
          <cell r="S2257">
            <v>63</v>
          </cell>
          <cell r="U2257">
            <v>1084</v>
          </cell>
          <cell r="V2257">
            <v>317</v>
          </cell>
        </row>
        <row r="2258">
          <cell r="D2258" t="str">
            <v>Vallejo 2014</v>
          </cell>
        </row>
        <row r="2259">
          <cell r="D2259" t="str">
            <v>Vallejo 2015</v>
          </cell>
        </row>
        <row r="2260">
          <cell r="D2260" t="str">
            <v>Vallejo 2016</v>
          </cell>
          <cell r="E2260">
            <v>283</v>
          </cell>
          <cell r="F2260">
            <v>0</v>
          </cell>
          <cell r="G2260">
            <v>0</v>
          </cell>
          <cell r="H2260">
            <v>0</v>
          </cell>
          <cell r="J2260">
            <v>178</v>
          </cell>
          <cell r="K2260">
            <v>0</v>
          </cell>
          <cell r="L2260">
            <v>0</v>
          </cell>
          <cell r="M2260">
            <v>0</v>
          </cell>
          <cell r="O2260">
            <v>211</v>
          </cell>
          <cell r="P2260">
            <v>0</v>
          </cell>
          <cell r="R2260">
            <v>690</v>
          </cell>
          <cell r="S2260">
            <v>47</v>
          </cell>
          <cell r="U2260">
            <v>1362</v>
          </cell>
          <cell r="V2260">
            <v>47</v>
          </cell>
        </row>
        <row r="2261">
          <cell r="D2261" t="str">
            <v>Vallejo 2017</v>
          </cell>
          <cell r="E2261">
            <v>283</v>
          </cell>
          <cell r="F2261">
            <v>0</v>
          </cell>
          <cell r="G2261">
            <v>0</v>
          </cell>
          <cell r="H2261">
            <v>0</v>
          </cell>
          <cell r="J2261">
            <v>178</v>
          </cell>
          <cell r="K2261">
            <v>0</v>
          </cell>
          <cell r="L2261">
            <v>0</v>
          </cell>
          <cell r="M2261">
            <v>0</v>
          </cell>
          <cell r="O2261">
            <v>211</v>
          </cell>
          <cell r="P2261">
            <v>0</v>
          </cell>
          <cell r="R2261">
            <v>690</v>
          </cell>
          <cell r="S2261">
            <v>44</v>
          </cell>
          <cell r="U2261">
            <v>1362</v>
          </cell>
          <cell r="V2261">
            <v>44</v>
          </cell>
        </row>
        <row r="2262">
          <cell r="D2262" t="str">
            <v>Ventura County - Unincorporated 2013</v>
          </cell>
        </row>
        <row r="2263">
          <cell r="D2263" t="str">
            <v>Ventura County - Unincorporated 2014</v>
          </cell>
          <cell r="E2263">
            <v>246</v>
          </cell>
          <cell r="F2263">
            <v>7</v>
          </cell>
          <cell r="G2263">
            <v>0</v>
          </cell>
          <cell r="H2263">
            <v>7</v>
          </cell>
          <cell r="J2263">
            <v>168</v>
          </cell>
          <cell r="K2263">
            <v>9</v>
          </cell>
          <cell r="L2263">
            <v>0</v>
          </cell>
          <cell r="M2263">
            <v>9</v>
          </cell>
          <cell r="O2263">
            <v>189</v>
          </cell>
          <cell r="P2263">
            <v>9</v>
          </cell>
          <cell r="R2263">
            <v>412</v>
          </cell>
          <cell r="S2263">
            <v>30</v>
          </cell>
          <cell r="U2263">
            <v>1015</v>
          </cell>
          <cell r="V2263">
            <v>55</v>
          </cell>
        </row>
        <row r="2264">
          <cell r="D2264" t="str">
            <v>Ventura County - Unincorporated 2015</v>
          </cell>
          <cell r="E2264">
            <v>246</v>
          </cell>
          <cell r="F2264">
            <v>4</v>
          </cell>
          <cell r="G2264">
            <v>0</v>
          </cell>
          <cell r="H2264">
            <v>4</v>
          </cell>
          <cell r="J2264">
            <v>168</v>
          </cell>
          <cell r="K2264">
            <v>12</v>
          </cell>
          <cell r="L2264">
            <v>0</v>
          </cell>
          <cell r="M2264">
            <v>12</v>
          </cell>
          <cell r="O2264">
            <v>189</v>
          </cell>
          <cell r="P2264">
            <v>20</v>
          </cell>
          <cell r="R2264">
            <v>412</v>
          </cell>
          <cell r="S2264">
            <v>29</v>
          </cell>
          <cell r="U2264">
            <v>1015</v>
          </cell>
          <cell r="V2264">
            <v>65</v>
          </cell>
        </row>
        <row r="2265">
          <cell r="D2265" t="str">
            <v>Ventura County - Unincorporated 2016</v>
          </cell>
          <cell r="E2265">
            <v>246</v>
          </cell>
          <cell r="F2265">
            <v>7</v>
          </cell>
          <cell r="G2265">
            <v>0</v>
          </cell>
          <cell r="H2265">
            <v>7</v>
          </cell>
          <cell r="J2265">
            <v>168</v>
          </cell>
          <cell r="K2265">
            <v>13</v>
          </cell>
          <cell r="L2265">
            <v>0</v>
          </cell>
          <cell r="M2265">
            <v>13</v>
          </cell>
          <cell r="O2265">
            <v>189</v>
          </cell>
          <cell r="P2265">
            <v>7</v>
          </cell>
          <cell r="R2265">
            <v>412</v>
          </cell>
          <cell r="S2265">
            <v>30</v>
          </cell>
          <cell r="U2265">
            <v>1015</v>
          </cell>
          <cell r="V2265">
            <v>57</v>
          </cell>
        </row>
        <row r="2266">
          <cell r="D2266" t="str">
            <v>Ventura County - Unincorporated 2017</v>
          </cell>
          <cell r="E2266">
            <v>246</v>
          </cell>
          <cell r="F2266">
            <v>8</v>
          </cell>
          <cell r="G2266">
            <v>0</v>
          </cell>
          <cell r="H2266">
            <v>8</v>
          </cell>
          <cell r="J2266">
            <v>168</v>
          </cell>
          <cell r="K2266">
            <v>5</v>
          </cell>
          <cell r="L2266">
            <v>0</v>
          </cell>
          <cell r="M2266">
            <v>5</v>
          </cell>
          <cell r="O2266">
            <v>189</v>
          </cell>
          <cell r="P2266">
            <v>11</v>
          </cell>
          <cell r="R2266">
            <v>412</v>
          </cell>
          <cell r="S2266">
            <v>28</v>
          </cell>
          <cell r="U2266">
            <v>1015</v>
          </cell>
          <cell r="V2266">
            <v>52</v>
          </cell>
        </row>
        <row r="2267">
          <cell r="D2267" t="str">
            <v>Vernon 2013</v>
          </cell>
        </row>
        <row r="2268">
          <cell r="D2268" t="str">
            <v>Vernon 2014</v>
          </cell>
          <cell r="E2268">
            <v>0</v>
          </cell>
          <cell r="F2268">
            <v>0</v>
          </cell>
          <cell r="G2268">
            <v>0</v>
          </cell>
          <cell r="H2268">
            <v>0</v>
          </cell>
          <cell r="I2268">
            <v>0</v>
          </cell>
          <cell r="J2268">
            <v>0</v>
          </cell>
          <cell r="K2268">
            <v>0</v>
          </cell>
          <cell r="L2268">
            <v>0</v>
          </cell>
          <cell r="M2268">
            <v>0</v>
          </cell>
          <cell r="N2268">
            <v>0</v>
          </cell>
          <cell r="O2268">
            <v>0</v>
          </cell>
          <cell r="P2268">
            <v>0</v>
          </cell>
          <cell r="Q2268">
            <v>0</v>
          </cell>
          <cell r="R2268">
            <v>0</v>
          </cell>
          <cell r="S2268">
            <v>0</v>
          </cell>
          <cell r="T2268">
            <v>0</v>
          </cell>
          <cell r="U2268">
            <v>0</v>
          </cell>
          <cell r="V2268">
            <v>0</v>
          </cell>
        </row>
        <row r="2269">
          <cell r="D2269" t="str">
            <v>Vernon 2015</v>
          </cell>
        </row>
        <row r="2270">
          <cell r="D2270" t="str">
            <v>Vernon 2016</v>
          </cell>
        </row>
        <row r="2271">
          <cell r="D2271" t="str">
            <v>Vernon 2017</v>
          </cell>
        </row>
        <row r="2272">
          <cell r="D2272" t="str">
            <v>Victorville 2013</v>
          </cell>
        </row>
        <row r="2273">
          <cell r="D2273" t="str">
            <v>Victorville 2014</v>
          </cell>
          <cell r="E2273">
            <v>0</v>
          </cell>
          <cell r="F2273">
            <v>0</v>
          </cell>
          <cell r="G2273">
            <v>0</v>
          </cell>
          <cell r="H2273">
            <v>0</v>
          </cell>
          <cell r="I2273">
            <v>0</v>
          </cell>
          <cell r="J2273">
            <v>0</v>
          </cell>
          <cell r="K2273">
            <v>0</v>
          </cell>
          <cell r="L2273">
            <v>0</v>
          </cell>
          <cell r="M2273">
            <v>0</v>
          </cell>
          <cell r="N2273">
            <v>0</v>
          </cell>
          <cell r="O2273">
            <v>0</v>
          </cell>
          <cell r="P2273">
            <v>0</v>
          </cell>
          <cell r="Q2273">
            <v>0</v>
          </cell>
          <cell r="R2273">
            <v>0</v>
          </cell>
          <cell r="S2273">
            <v>0</v>
          </cell>
          <cell r="T2273">
            <v>0</v>
          </cell>
          <cell r="U2273">
            <v>0</v>
          </cell>
          <cell r="V2273">
            <v>0</v>
          </cell>
        </row>
        <row r="2274">
          <cell r="D2274" t="str">
            <v>Victorville 2015</v>
          </cell>
        </row>
        <row r="2275">
          <cell r="D2275" t="str">
            <v>Victorville 2016</v>
          </cell>
        </row>
        <row r="2276">
          <cell r="D2276" t="str">
            <v>Victorville 2017</v>
          </cell>
        </row>
        <row r="2277">
          <cell r="D2277" t="str">
            <v>Villa Park 2013</v>
          </cell>
        </row>
        <row r="2278">
          <cell r="D2278" t="str">
            <v>Villa Park 2014</v>
          </cell>
        </row>
        <row r="2279">
          <cell r="D2279" t="str">
            <v>Villa Park 2015</v>
          </cell>
        </row>
        <row r="2280">
          <cell r="D2280" t="str">
            <v>Villa Park 2016</v>
          </cell>
        </row>
        <row r="2281">
          <cell r="D2281" t="str">
            <v>Villa Park 2017</v>
          </cell>
          <cell r="E2281">
            <v>3</v>
          </cell>
          <cell r="F2281">
            <v>0</v>
          </cell>
          <cell r="G2281">
            <v>0</v>
          </cell>
          <cell r="H2281">
            <v>0</v>
          </cell>
          <cell r="J2281">
            <v>2</v>
          </cell>
          <cell r="K2281">
            <v>0</v>
          </cell>
          <cell r="L2281">
            <v>0</v>
          </cell>
          <cell r="M2281">
            <v>0</v>
          </cell>
          <cell r="O2281">
            <v>3</v>
          </cell>
          <cell r="P2281">
            <v>0</v>
          </cell>
          <cell r="R2281">
            <v>6</v>
          </cell>
          <cell r="S2281">
            <v>1</v>
          </cell>
          <cell r="U2281">
            <v>14</v>
          </cell>
          <cell r="V2281">
            <v>1</v>
          </cell>
        </row>
        <row r="2282">
          <cell r="D2282" t="str">
            <v>Visalia 2014</v>
          </cell>
        </row>
        <row r="2283">
          <cell r="D2283" t="str">
            <v>Visalia 2015</v>
          </cell>
          <cell r="E2283">
            <v>2616</v>
          </cell>
          <cell r="F2283">
            <v>9</v>
          </cell>
          <cell r="G2283">
            <v>9</v>
          </cell>
          <cell r="H2283">
            <v>0</v>
          </cell>
          <cell r="J2283">
            <v>1931</v>
          </cell>
          <cell r="K2283">
            <v>106</v>
          </cell>
          <cell r="L2283">
            <v>106</v>
          </cell>
          <cell r="M2283">
            <v>0</v>
          </cell>
          <cell r="O2283">
            <v>1802</v>
          </cell>
          <cell r="P2283">
            <v>132</v>
          </cell>
          <cell r="R2283">
            <v>3672</v>
          </cell>
          <cell r="S2283">
            <v>367</v>
          </cell>
          <cell r="U2283">
            <v>10021</v>
          </cell>
          <cell r="V2283">
            <v>614</v>
          </cell>
        </row>
        <row r="2284">
          <cell r="D2284" t="str">
            <v>Visalia 2016</v>
          </cell>
          <cell r="E2284">
            <v>2616</v>
          </cell>
          <cell r="F2284">
            <v>78</v>
          </cell>
          <cell r="G2284">
            <v>36</v>
          </cell>
          <cell r="H2284">
            <v>42</v>
          </cell>
          <cell r="J2284">
            <v>1931</v>
          </cell>
          <cell r="K2284">
            <v>118</v>
          </cell>
          <cell r="L2284">
            <v>0</v>
          </cell>
          <cell r="M2284">
            <v>118</v>
          </cell>
          <cell r="O2284">
            <v>1802</v>
          </cell>
          <cell r="P2284">
            <v>279</v>
          </cell>
          <cell r="R2284">
            <v>3672</v>
          </cell>
          <cell r="S2284">
            <v>246</v>
          </cell>
          <cell r="U2284">
            <v>10021</v>
          </cell>
          <cell r="V2284">
            <v>721</v>
          </cell>
        </row>
        <row r="2285">
          <cell r="D2285" t="str">
            <v>Visalia 2017</v>
          </cell>
          <cell r="E2285">
            <v>2616</v>
          </cell>
          <cell r="F2285">
            <v>2</v>
          </cell>
          <cell r="G2285">
            <v>2</v>
          </cell>
          <cell r="H2285">
            <v>0</v>
          </cell>
          <cell r="J2285">
            <v>1931</v>
          </cell>
          <cell r="K2285">
            <v>72</v>
          </cell>
          <cell r="L2285">
            <v>72</v>
          </cell>
          <cell r="M2285">
            <v>0</v>
          </cell>
          <cell r="O2285">
            <v>1802</v>
          </cell>
          <cell r="P2285">
            <v>29</v>
          </cell>
          <cell r="R2285">
            <v>3672</v>
          </cell>
          <cell r="S2285">
            <v>403</v>
          </cell>
          <cell r="U2285">
            <v>10021</v>
          </cell>
          <cell r="V2285">
            <v>506</v>
          </cell>
        </row>
        <row r="2286">
          <cell r="D2286" t="str">
            <v>Vista 2013</v>
          </cell>
          <cell r="E2286">
            <v>343</v>
          </cell>
          <cell r="F2286">
            <v>48</v>
          </cell>
          <cell r="G2286">
            <v>48</v>
          </cell>
          <cell r="H2286">
            <v>0</v>
          </cell>
          <cell r="J2286">
            <v>260</v>
          </cell>
          <cell r="K2286">
            <v>36</v>
          </cell>
          <cell r="L2286">
            <v>36</v>
          </cell>
          <cell r="M2286">
            <v>0</v>
          </cell>
          <cell r="O2286">
            <v>241</v>
          </cell>
          <cell r="P2286">
            <v>1</v>
          </cell>
          <cell r="R2286">
            <v>530</v>
          </cell>
          <cell r="S2286">
            <v>252</v>
          </cell>
          <cell r="U2286">
            <v>1374</v>
          </cell>
          <cell r="V2286">
            <v>337</v>
          </cell>
        </row>
        <row r="2287">
          <cell r="D2287" t="str">
            <v>Vista 2014</v>
          </cell>
          <cell r="E2287">
            <v>343</v>
          </cell>
          <cell r="F2287">
            <v>48</v>
          </cell>
          <cell r="G2287">
            <v>48</v>
          </cell>
          <cell r="H2287">
            <v>0</v>
          </cell>
          <cell r="J2287">
            <v>260</v>
          </cell>
          <cell r="K2287">
            <v>18</v>
          </cell>
          <cell r="L2287">
            <v>18</v>
          </cell>
          <cell r="M2287">
            <v>0</v>
          </cell>
          <cell r="O2287">
            <v>241</v>
          </cell>
          <cell r="P2287">
            <v>0</v>
          </cell>
          <cell r="R2287">
            <v>530</v>
          </cell>
          <cell r="S2287">
            <v>691</v>
          </cell>
          <cell r="U2287">
            <v>1374</v>
          </cell>
          <cell r="V2287">
            <v>757</v>
          </cell>
        </row>
        <row r="2288">
          <cell r="D2288" t="str">
            <v>Vista 2015</v>
          </cell>
          <cell r="E2288">
            <v>343</v>
          </cell>
          <cell r="F2288">
            <v>0</v>
          </cell>
          <cell r="G2288">
            <v>0</v>
          </cell>
          <cell r="H2288">
            <v>0</v>
          </cell>
          <cell r="J2288">
            <v>260</v>
          </cell>
          <cell r="K2288">
            <v>0</v>
          </cell>
          <cell r="L2288">
            <v>0</v>
          </cell>
          <cell r="M2288">
            <v>0</v>
          </cell>
          <cell r="O2288">
            <v>241</v>
          </cell>
          <cell r="P2288">
            <v>0</v>
          </cell>
          <cell r="R2288">
            <v>530</v>
          </cell>
          <cell r="S2288">
            <v>415</v>
          </cell>
          <cell r="U2288">
            <v>1374</v>
          </cell>
          <cell r="V2288">
            <v>415</v>
          </cell>
        </row>
        <row r="2289">
          <cell r="D2289" t="str">
            <v>Vista 2016</v>
          </cell>
          <cell r="E2289">
            <v>343</v>
          </cell>
          <cell r="F2289">
            <v>0</v>
          </cell>
          <cell r="G2289">
            <v>0</v>
          </cell>
          <cell r="H2289">
            <v>0</v>
          </cell>
          <cell r="J2289">
            <v>260</v>
          </cell>
          <cell r="K2289">
            <v>0</v>
          </cell>
          <cell r="L2289">
            <v>0</v>
          </cell>
          <cell r="M2289">
            <v>0</v>
          </cell>
          <cell r="O2289">
            <v>241</v>
          </cell>
          <cell r="P2289">
            <v>0</v>
          </cell>
          <cell r="R2289">
            <v>530</v>
          </cell>
          <cell r="S2289">
            <v>35</v>
          </cell>
          <cell r="U2289">
            <v>1374</v>
          </cell>
          <cell r="V2289">
            <v>35</v>
          </cell>
        </row>
        <row r="2290">
          <cell r="D2290" t="str">
            <v>Vista 2017</v>
          </cell>
          <cell r="E2290">
            <v>343</v>
          </cell>
          <cell r="F2290">
            <v>0</v>
          </cell>
          <cell r="G2290">
            <v>0</v>
          </cell>
          <cell r="H2290">
            <v>0</v>
          </cell>
          <cell r="J2290">
            <v>260</v>
          </cell>
          <cell r="K2290">
            <v>0</v>
          </cell>
          <cell r="L2290">
            <v>0</v>
          </cell>
          <cell r="M2290">
            <v>0</v>
          </cell>
          <cell r="O2290">
            <v>241</v>
          </cell>
          <cell r="P2290">
            <v>0</v>
          </cell>
          <cell r="R2290">
            <v>530</v>
          </cell>
          <cell r="S2290">
            <v>154</v>
          </cell>
          <cell r="U2290">
            <v>1374</v>
          </cell>
          <cell r="V2290">
            <v>154</v>
          </cell>
        </row>
        <row r="2291">
          <cell r="D2291" t="str">
            <v>Walnut 2013</v>
          </cell>
        </row>
        <row r="2292">
          <cell r="D2292" t="str">
            <v>Walnut 2014</v>
          </cell>
          <cell r="E2292">
            <v>246</v>
          </cell>
          <cell r="F2292">
            <v>0</v>
          </cell>
          <cell r="G2292">
            <v>0</v>
          </cell>
          <cell r="H2292">
            <v>0</v>
          </cell>
          <cell r="J2292">
            <v>144</v>
          </cell>
          <cell r="K2292">
            <v>0</v>
          </cell>
          <cell r="L2292">
            <v>0</v>
          </cell>
          <cell r="M2292">
            <v>0</v>
          </cell>
          <cell r="O2292">
            <v>155</v>
          </cell>
          <cell r="P2292">
            <v>1</v>
          </cell>
          <cell r="R2292">
            <v>363</v>
          </cell>
          <cell r="S2292">
            <v>325</v>
          </cell>
          <cell r="U2292">
            <v>908</v>
          </cell>
          <cell r="V2292">
            <v>326</v>
          </cell>
        </row>
        <row r="2293">
          <cell r="D2293" t="str">
            <v>Walnut 2015</v>
          </cell>
        </row>
        <row r="2294">
          <cell r="D2294" t="str">
            <v>Walnut 2016</v>
          </cell>
          <cell r="E2294">
            <v>246</v>
          </cell>
          <cell r="F2294">
            <v>0</v>
          </cell>
          <cell r="G2294">
            <v>0</v>
          </cell>
          <cell r="H2294">
            <v>0</v>
          </cell>
          <cell r="J2294">
            <v>144</v>
          </cell>
          <cell r="K2294">
            <v>0</v>
          </cell>
          <cell r="L2294">
            <v>0</v>
          </cell>
          <cell r="M2294">
            <v>0</v>
          </cell>
          <cell r="O2294">
            <v>155</v>
          </cell>
          <cell r="P2294">
            <v>0</v>
          </cell>
          <cell r="R2294">
            <v>363</v>
          </cell>
          <cell r="S2294">
            <v>12</v>
          </cell>
          <cell r="U2294">
            <v>908</v>
          </cell>
          <cell r="V2294">
            <v>12</v>
          </cell>
        </row>
        <row r="2295">
          <cell r="D2295" t="str">
            <v>Walnut 2017</v>
          </cell>
          <cell r="E2295">
            <v>246</v>
          </cell>
          <cell r="F2295">
            <v>0</v>
          </cell>
          <cell r="G2295">
            <v>0</v>
          </cell>
          <cell r="H2295">
            <v>0</v>
          </cell>
          <cell r="J2295">
            <v>144</v>
          </cell>
          <cell r="K2295">
            <v>0</v>
          </cell>
          <cell r="L2295">
            <v>0</v>
          </cell>
          <cell r="M2295">
            <v>0</v>
          </cell>
          <cell r="O2295">
            <v>155</v>
          </cell>
          <cell r="P2295">
            <v>0</v>
          </cell>
          <cell r="R2295">
            <v>363</v>
          </cell>
          <cell r="S2295">
            <v>87</v>
          </cell>
          <cell r="U2295">
            <v>908</v>
          </cell>
          <cell r="V2295">
            <v>87</v>
          </cell>
        </row>
        <row r="2296">
          <cell r="D2296" t="str">
            <v>Walnut Creek 2014</v>
          </cell>
        </row>
        <row r="2297">
          <cell r="D2297" t="str">
            <v>Walnut Creek 2015</v>
          </cell>
        </row>
        <row r="2298">
          <cell r="D2298" t="str">
            <v>Walnut Creek 2016</v>
          </cell>
          <cell r="E2298">
            <v>604</v>
          </cell>
          <cell r="F2298">
            <v>42</v>
          </cell>
          <cell r="G2298">
            <v>42</v>
          </cell>
          <cell r="H2298">
            <v>0</v>
          </cell>
          <cell r="J2298">
            <v>355</v>
          </cell>
          <cell r="K2298">
            <v>16</v>
          </cell>
          <cell r="L2298">
            <v>16</v>
          </cell>
          <cell r="M2298">
            <v>0</v>
          </cell>
          <cell r="O2298">
            <v>381</v>
          </cell>
          <cell r="P2298">
            <v>12</v>
          </cell>
          <cell r="R2298">
            <v>895</v>
          </cell>
          <cell r="S2298">
            <v>392</v>
          </cell>
          <cell r="U2298">
            <v>2235</v>
          </cell>
          <cell r="V2298">
            <v>462</v>
          </cell>
        </row>
        <row r="2299">
          <cell r="D2299" t="str">
            <v>Walnut Creek 2017</v>
          </cell>
          <cell r="E2299">
            <v>604</v>
          </cell>
          <cell r="F2299">
            <v>0</v>
          </cell>
          <cell r="G2299">
            <v>0</v>
          </cell>
          <cell r="H2299">
            <v>0</v>
          </cell>
          <cell r="J2299">
            <v>355</v>
          </cell>
          <cell r="K2299">
            <v>0</v>
          </cell>
          <cell r="L2299">
            <v>0</v>
          </cell>
          <cell r="M2299">
            <v>0</v>
          </cell>
          <cell r="O2299">
            <v>381</v>
          </cell>
          <cell r="P2299">
            <v>6</v>
          </cell>
          <cell r="R2299">
            <v>895</v>
          </cell>
          <cell r="S2299">
            <v>119</v>
          </cell>
          <cell r="U2299">
            <v>2235</v>
          </cell>
          <cell r="V2299">
            <v>125</v>
          </cell>
        </row>
        <row r="2300">
          <cell r="D2300" t="str">
            <v>Wasco 2013</v>
          </cell>
        </row>
        <row r="2301">
          <cell r="D2301" t="str">
            <v>Wasco 2014</v>
          </cell>
        </row>
        <row r="2302">
          <cell r="D2302" t="str">
            <v>Wasco 2015</v>
          </cell>
          <cell r="E2302">
            <v>350</v>
          </cell>
          <cell r="F2302">
            <v>0</v>
          </cell>
          <cell r="G2302">
            <v>0</v>
          </cell>
          <cell r="H2302">
            <v>0</v>
          </cell>
          <cell r="J2302">
            <v>275</v>
          </cell>
          <cell r="K2302">
            <v>8</v>
          </cell>
          <cell r="L2302">
            <v>0</v>
          </cell>
          <cell r="M2302">
            <v>8</v>
          </cell>
          <cell r="O2302">
            <v>280</v>
          </cell>
          <cell r="P2302">
            <v>0</v>
          </cell>
          <cell r="R2302">
            <v>521</v>
          </cell>
          <cell r="S2302">
            <v>37</v>
          </cell>
          <cell r="U2302">
            <v>1426</v>
          </cell>
          <cell r="V2302">
            <v>45</v>
          </cell>
        </row>
        <row r="2303">
          <cell r="D2303" t="str">
            <v>Wasco 2016</v>
          </cell>
          <cell r="E2303">
            <v>350</v>
          </cell>
          <cell r="F2303">
            <v>0</v>
          </cell>
          <cell r="G2303">
            <v>0</v>
          </cell>
          <cell r="H2303">
            <v>0</v>
          </cell>
          <cell r="J2303">
            <v>275</v>
          </cell>
          <cell r="K2303">
            <v>16</v>
          </cell>
          <cell r="L2303">
            <v>0</v>
          </cell>
          <cell r="M2303">
            <v>16</v>
          </cell>
          <cell r="O2303">
            <v>280</v>
          </cell>
          <cell r="P2303">
            <v>3</v>
          </cell>
          <cell r="R2303">
            <v>521</v>
          </cell>
          <cell r="S2303">
            <v>85</v>
          </cell>
          <cell r="U2303">
            <v>1426</v>
          </cell>
          <cell r="V2303">
            <v>104</v>
          </cell>
        </row>
        <row r="2304">
          <cell r="D2304" t="str">
            <v>Wasco 2017</v>
          </cell>
          <cell r="E2304">
            <v>350</v>
          </cell>
          <cell r="F2304">
            <v>0</v>
          </cell>
          <cell r="G2304">
            <v>0</v>
          </cell>
          <cell r="H2304">
            <v>0</v>
          </cell>
          <cell r="J2304">
            <v>275</v>
          </cell>
          <cell r="K2304">
            <v>37</v>
          </cell>
          <cell r="L2304">
            <v>0</v>
          </cell>
          <cell r="M2304">
            <v>37</v>
          </cell>
          <cell r="O2304">
            <v>280</v>
          </cell>
          <cell r="P2304">
            <v>1</v>
          </cell>
          <cell r="R2304">
            <v>521</v>
          </cell>
          <cell r="S2304">
            <v>82</v>
          </cell>
          <cell r="U2304">
            <v>1426</v>
          </cell>
          <cell r="V2304">
            <v>120</v>
          </cell>
        </row>
        <row r="2305">
          <cell r="D2305" t="str">
            <v>Waterford 2014</v>
          </cell>
          <cell r="E2305">
            <v>0</v>
          </cell>
          <cell r="F2305">
            <v>0</v>
          </cell>
          <cell r="G2305">
            <v>0</v>
          </cell>
          <cell r="H2305">
            <v>0</v>
          </cell>
          <cell r="I2305">
            <v>0</v>
          </cell>
          <cell r="J2305">
            <v>0</v>
          </cell>
          <cell r="K2305">
            <v>0</v>
          </cell>
          <cell r="L2305">
            <v>0</v>
          </cell>
          <cell r="M2305">
            <v>0</v>
          </cell>
          <cell r="N2305">
            <v>0</v>
          </cell>
          <cell r="O2305">
            <v>0</v>
          </cell>
          <cell r="P2305">
            <v>0</v>
          </cell>
          <cell r="Q2305">
            <v>0</v>
          </cell>
          <cell r="R2305">
            <v>0</v>
          </cell>
          <cell r="S2305">
            <v>0</v>
          </cell>
          <cell r="T2305">
            <v>0</v>
          </cell>
          <cell r="U2305">
            <v>0</v>
          </cell>
          <cell r="V2305">
            <v>0</v>
          </cell>
        </row>
        <row r="2306">
          <cell r="D2306" t="str">
            <v>Waterford 2015</v>
          </cell>
        </row>
        <row r="2307">
          <cell r="D2307" t="str">
            <v>Waterford 2016</v>
          </cell>
        </row>
        <row r="2308">
          <cell r="D2308" t="str">
            <v>Waterford 2017</v>
          </cell>
        </row>
        <row r="2309">
          <cell r="D2309" t="str">
            <v>Watsonville 2014</v>
          </cell>
        </row>
        <row r="2310">
          <cell r="D2310" t="str">
            <v>Watsonville 2015</v>
          </cell>
        </row>
        <row r="2311">
          <cell r="D2311" t="str">
            <v>Watsonville 2016</v>
          </cell>
          <cell r="E2311">
            <v>169</v>
          </cell>
          <cell r="F2311">
            <v>20</v>
          </cell>
          <cell r="G2311">
            <v>20</v>
          </cell>
          <cell r="H2311">
            <v>0</v>
          </cell>
          <cell r="J2311">
            <v>110</v>
          </cell>
          <cell r="K2311">
            <v>2</v>
          </cell>
          <cell r="L2311">
            <v>2</v>
          </cell>
          <cell r="M2311">
            <v>0</v>
          </cell>
          <cell r="O2311">
            <v>128</v>
          </cell>
          <cell r="P2311">
            <v>4</v>
          </cell>
          <cell r="R2311">
            <v>293</v>
          </cell>
          <cell r="S2311">
            <v>27</v>
          </cell>
          <cell r="U2311">
            <v>700</v>
          </cell>
          <cell r="V2311">
            <v>53</v>
          </cell>
        </row>
        <row r="2312">
          <cell r="D2312" t="str">
            <v>Watsonville 2017</v>
          </cell>
          <cell r="E2312">
            <v>169</v>
          </cell>
          <cell r="F2312">
            <v>1</v>
          </cell>
          <cell r="G2312">
            <v>1</v>
          </cell>
          <cell r="H2312">
            <v>0</v>
          </cell>
          <cell r="J2312">
            <v>110</v>
          </cell>
          <cell r="K2312">
            <v>3</v>
          </cell>
          <cell r="L2312">
            <v>3</v>
          </cell>
          <cell r="M2312">
            <v>0</v>
          </cell>
          <cell r="O2312">
            <v>128</v>
          </cell>
          <cell r="P2312">
            <v>7</v>
          </cell>
          <cell r="R2312">
            <v>293</v>
          </cell>
          <cell r="S2312">
            <v>103</v>
          </cell>
          <cell r="U2312">
            <v>700</v>
          </cell>
          <cell r="V2312">
            <v>114</v>
          </cell>
        </row>
        <row r="2313">
          <cell r="D2313" t="str">
            <v>Weed 2014</v>
          </cell>
          <cell r="E2313">
            <v>0</v>
          </cell>
          <cell r="F2313">
            <v>0</v>
          </cell>
          <cell r="G2313">
            <v>0</v>
          </cell>
          <cell r="H2313">
            <v>0</v>
          </cell>
          <cell r="I2313">
            <v>0</v>
          </cell>
          <cell r="J2313">
            <v>0</v>
          </cell>
          <cell r="K2313">
            <v>0</v>
          </cell>
          <cell r="L2313">
            <v>0</v>
          </cell>
          <cell r="M2313">
            <v>0</v>
          </cell>
          <cell r="N2313">
            <v>0</v>
          </cell>
          <cell r="O2313">
            <v>0</v>
          </cell>
          <cell r="P2313">
            <v>0</v>
          </cell>
          <cell r="Q2313">
            <v>0</v>
          </cell>
          <cell r="R2313">
            <v>0</v>
          </cell>
          <cell r="S2313">
            <v>0</v>
          </cell>
          <cell r="T2313">
            <v>0</v>
          </cell>
          <cell r="U2313">
            <v>0</v>
          </cell>
          <cell r="V2313">
            <v>0</v>
          </cell>
        </row>
        <row r="2314">
          <cell r="D2314" t="str">
            <v>Weed 2015</v>
          </cell>
        </row>
        <row r="2315">
          <cell r="D2315" t="str">
            <v>Weed 2016</v>
          </cell>
        </row>
        <row r="2316">
          <cell r="D2316" t="str">
            <v>Weed 2017</v>
          </cell>
        </row>
        <row r="2317">
          <cell r="D2317" t="str">
            <v>West Covina 2013</v>
          </cell>
        </row>
        <row r="2318">
          <cell r="D2318" t="str">
            <v>West Covina 2014</v>
          </cell>
          <cell r="E2318">
            <v>217</v>
          </cell>
          <cell r="F2318">
            <v>0</v>
          </cell>
          <cell r="G2318">
            <v>0</v>
          </cell>
          <cell r="H2318">
            <v>0</v>
          </cell>
          <cell r="J2318">
            <v>129</v>
          </cell>
          <cell r="K2318">
            <v>0</v>
          </cell>
          <cell r="L2318">
            <v>0</v>
          </cell>
          <cell r="M2318">
            <v>0</v>
          </cell>
          <cell r="O2318">
            <v>138</v>
          </cell>
          <cell r="P2318">
            <v>0</v>
          </cell>
          <cell r="R2318">
            <v>347</v>
          </cell>
          <cell r="S2318">
            <v>481</v>
          </cell>
          <cell r="U2318">
            <v>831</v>
          </cell>
          <cell r="V2318">
            <v>481</v>
          </cell>
        </row>
        <row r="2319">
          <cell r="D2319" t="str">
            <v>West Covina 2015</v>
          </cell>
          <cell r="E2319">
            <v>217</v>
          </cell>
          <cell r="F2319">
            <v>0</v>
          </cell>
          <cell r="G2319">
            <v>0</v>
          </cell>
          <cell r="H2319">
            <v>0</v>
          </cell>
          <cell r="J2319">
            <v>129</v>
          </cell>
          <cell r="K2319">
            <v>0</v>
          </cell>
          <cell r="L2319">
            <v>0</v>
          </cell>
          <cell r="M2319">
            <v>0</v>
          </cell>
          <cell r="O2319">
            <v>138</v>
          </cell>
          <cell r="P2319">
            <v>0</v>
          </cell>
          <cell r="R2319">
            <v>347</v>
          </cell>
          <cell r="S2319">
            <v>140</v>
          </cell>
          <cell r="U2319">
            <v>831</v>
          </cell>
          <cell r="V2319">
            <v>140</v>
          </cell>
        </row>
        <row r="2320">
          <cell r="D2320" t="str">
            <v>West Covina 2016</v>
          </cell>
          <cell r="E2320">
            <v>217</v>
          </cell>
          <cell r="F2320">
            <v>0</v>
          </cell>
          <cell r="G2320">
            <v>0</v>
          </cell>
          <cell r="H2320">
            <v>0</v>
          </cell>
          <cell r="J2320">
            <v>129</v>
          </cell>
          <cell r="K2320">
            <v>0</v>
          </cell>
          <cell r="L2320">
            <v>0</v>
          </cell>
          <cell r="M2320">
            <v>0</v>
          </cell>
          <cell r="O2320">
            <v>138</v>
          </cell>
          <cell r="P2320">
            <v>0</v>
          </cell>
          <cell r="R2320">
            <v>347</v>
          </cell>
          <cell r="S2320">
            <v>37</v>
          </cell>
          <cell r="U2320">
            <v>831</v>
          </cell>
          <cell r="V2320">
            <v>37</v>
          </cell>
        </row>
        <row r="2321">
          <cell r="D2321" t="str">
            <v>West Covina 2017</v>
          </cell>
          <cell r="E2321">
            <v>217</v>
          </cell>
          <cell r="F2321">
            <v>0</v>
          </cell>
          <cell r="G2321">
            <v>0</v>
          </cell>
          <cell r="H2321">
            <v>0</v>
          </cell>
          <cell r="J2321">
            <v>129</v>
          </cell>
          <cell r="K2321">
            <v>0</v>
          </cell>
          <cell r="L2321">
            <v>0</v>
          </cell>
          <cell r="M2321">
            <v>0</v>
          </cell>
          <cell r="O2321">
            <v>138</v>
          </cell>
          <cell r="P2321">
            <v>0</v>
          </cell>
          <cell r="R2321">
            <v>347</v>
          </cell>
          <cell r="S2321">
            <v>2</v>
          </cell>
          <cell r="U2321">
            <v>831</v>
          </cell>
          <cell r="V2321">
            <v>2</v>
          </cell>
        </row>
        <row r="2322">
          <cell r="D2322" t="str">
            <v>West Hollywood 2013</v>
          </cell>
        </row>
        <row r="2323">
          <cell r="D2323" t="str">
            <v>West Hollywood 2014</v>
          </cell>
          <cell r="E2323">
            <v>19</v>
          </cell>
          <cell r="F2323">
            <v>0</v>
          </cell>
          <cell r="G2323">
            <v>0</v>
          </cell>
          <cell r="H2323">
            <v>0</v>
          </cell>
          <cell r="J2323">
            <v>12</v>
          </cell>
          <cell r="K2323">
            <v>18</v>
          </cell>
          <cell r="L2323">
            <v>18</v>
          </cell>
          <cell r="M2323">
            <v>0</v>
          </cell>
          <cell r="O2323">
            <v>13</v>
          </cell>
          <cell r="P2323">
            <v>19</v>
          </cell>
          <cell r="R2323">
            <v>33</v>
          </cell>
          <cell r="S2323">
            <v>233</v>
          </cell>
          <cell r="U2323">
            <v>77</v>
          </cell>
          <cell r="V2323">
            <v>270</v>
          </cell>
        </row>
        <row r="2324">
          <cell r="D2324" t="str">
            <v>West Hollywood 2015</v>
          </cell>
          <cell r="E2324">
            <v>19</v>
          </cell>
          <cell r="F2324">
            <v>42</v>
          </cell>
          <cell r="G2324">
            <v>42</v>
          </cell>
          <cell r="H2324">
            <v>0</v>
          </cell>
          <cell r="J2324">
            <v>12</v>
          </cell>
          <cell r="K2324">
            <v>43</v>
          </cell>
          <cell r="L2324">
            <v>43</v>
          </cell>
          <cell r="M2324">
            <v>0</v>
          </cell>
          <cell r="O2324">
            <v>13</v>
          </cell>
          <cell r="P2324">
            <v>0</v>
          </cell>
          <cell r="R2324">
            <v>33</v>
          </cell>
          <cell r="S2324">
            <v>390</v>
          </cell>
          <cell r="U2324">
            <v>77</v>
          </cell>
          <cell r="V2324">
            <v>475</v>
          </cell>
        </row>
        <row r="2325">
          <cell r="D2325" t="str">
            <v>West Hollywood 2016</v>
          </cell>
          <cell r="E2325">
            <v>19</v>
          </cell>
          <cell r="F2325">
            <v>27</v>
          </cell>
          <cell r="G2325">
            <v>27</v>
          </cell>
          <cell r="H2325">
            <v>0</v>
          </cell>
          <cell r="J2325">
            <v>12</v>
          </cell>
          <cell r="K2325">
            <v>13</v>
          </cell>
          <cell r="L2325">
            <v>13</v>
          </cell>
          <cell r="M2325">
            <v>0</v>
          </cell>
          <cell r="O2325">
            <v>13</v>
          </cell>
          <cell r="P2325">
            <v>20</v>
          </cell>
          <cell r="R2325">
            <v>33</v>
          </cell>
          <cell r="S2325">
            <v>589</v>
          </cell>
          <cell r="U2325">
            <v>77</v>
          </cell>
          <cell r="V2325">
            <v>649</v>
          </cell>
        </row>
        <row r="2326">
          <cell r="D2326" t="str">
            <v>West Hollywood 2017</v>
          </cell>
          <cell r="E2326">
            <v>19</v>
          </cell>
          <cell r="F2326">
            <v>0</v>
          </cell>
          <cell r="G2326">
            <v>0</v>
          </cell>
          <cell r="H2326">
            <v>0</v>
          </cell>
          <cell r="J2326">
            <v>12</v>
          </cell>
          <cell r="K2326">
            <v>15</v>
          </cell>
          <cell r="L2326">
            <v>15</v>
          </cell>
          <cell r="M2326">
            <v>0</v>
          </cell>
          <cell r="O2326">
            <v>13</v>
          </cell>
          <cell r="P2326">
            <v>8</v>
          </cell>
          <cell r="R2326">
            <v>33</v>
          </cell>
          <cell r="S2326">
            <v>161</v>
          </cell>
          <cell r="U2326">
            <v>77</v>
          </cell>
          <cell r="V2326">
            <v>184</v>
          </cell>
        </row>
        <row r="2327">
          <cell r="D2327" t="str">
            <v>West Sacramento 2013</v>
          </cell>
          <cell r="E2327">
            <v>1316</v>
          </cell>
          <cell r="F2327">
            <v>69</v>
          </cell>
          <cell r="G2327">
            <v>69</v>
          </cell>
          <cell r="H2327">
            <v>0</v>
          </cell>
          <cell r="J2327">
            <v>923</v>
          </cell>
          <cell r="K2327">
            <v>0</v>
          </cell>
          <cell r="L2327">
            <v>0</v>
          </cell>
          <cell r="M2327">
            <v>0</v>
          </cell>
          <cell r="O2327">
            <v>1111</v>
          </cell>
          <cell r="P2327">
            <v>437</v>
          </cell>
          <cell r="R2327">
            <v>2627</v>
          </cell>
          <cell r="S2327">
            <v>76</v>
          </cell>
          <cell r="U2327">
            <v>5977</v>
          </cell>
          <cell r="V2327">
            <v>582</v>
          </cell>
        </row>
        <row r="2328">
          <cell r="D2328" t="str">
            <v>West Sacramento 2014</v>
          </cell>
          <cell r="E2328">
            <v>1316</v>
          </cell>
          <cell r="F2328">
            <v>0</v>
          </cell>
          <cell r="G2328">
            <v>0</v>
          </cell>
          <cell r="H2328">
            <v>0</v>
          </cell>
          <cell r="J2328">
            <v>923</v>
          </cell>
          <cell r="K2328">
            <v>0</v>
          </cell>
          <cell r="L2328">
            <v>0</v>
          </cell>
          <cell r="M2328">
            <v>0</v>
          </cell>
          <cell r="O2328">
            <v>1111</v>
          </cell>
          <cell r="P2328">
            <v>42</v>
          </cell>
          <cell r="R2328">
            <v>2627</v>
          </cell>
          <cell r="S2328">
            <v>20</v>
          </cell>
          <cell r="U2328">
            <v>5977</v>
          </cell>
          <cell r="V2328">
            <v>62</v>
          </cell>
        </row>
        <row r="2329">
          <cell r="D2329" t="str">
            <v>West Sacramento 2015</v>
          </cell>
          <cell r="E2329">
            <v>1316</v>
          </cell>
          <cell r="F2329">
            <v>58</v>
          </cell>
          <cell r="G2329">
            <v>58</v>
          </cell>
          <cell r="H2329">
            <v>0</v>
          </cell>
          <cell r="J2329">
            <v>923</v>
          </cell>
          <cell r="K2329">
            <v>18</v>
          </cell>
          <cell r="L2329">
            <v>18</v>
          </cell>
          <cell r="M2329">
            <v>0</v>
          </cell>
          <cell r="O2329">
            <v>1111</v>
          </cell>
          <cell r="P2329">
            <v>42</v>
          </cell>
          <cell r="R2329">
            <v>2627</v>
          </cell>
          <cell r="S2329">
            <v>19</v>
          </cell>
          <cell r="U2329">
            <v>5977</v>
          </cell>
          <cell r="V2329">
            <v>137</v>
          </cell>
        </row>
        <row r="2330">
          <cell r="D2330" t="str">
            <v>West Sacramento 2016</v>
          </cell>
          <cell r="E2330">
            <v>1316</v>
          </cell>
          <cell r="F2330">
            <v>0</v>
          </cell>
          <cell r="G2330">
            <v>0</v>
          </cell>
          <cell r="H2330">
            <v>0</v>
          </cell>
          <cell r="J2330">
            <v>923</v>
          </cell>
          <cell r="K2330">
            <v>0</v>
          </cell>
          <cell r="L2330">
            <v>0</v>
          </cell>
          <cell r="M2330">
            <v>0</v>
          </cell>
          <cell r="O2330">
            <v>1111</v>
          </cell>
          <cell r="P2330">
            <v>83</v>
          </cell>
          <cell r="R2330">
            <v>2627</v>
          </cell>
          <cell r="S2330">
            <v>20</v>
          </cell>
          <cell r="U2330">
            <v>5977</v>
          </cell>
          <cell r="V2330">
            <v>103</v>
          </cell>
        </row>
        <row r="2331">
          <cell r="D2331" t="str">
            <v>West Sacramento 2017</v>
          </cell>
          <cell r="E2331">
            <v>1316</v>
          </cell>
          <cell r="F2331">
            <v>0</v>
          </cell>
          <cell r="G2331">
            <v>0</v>
          </cell>
          <cell r="H2331">
            <v>0</v>
          </cell>
          <cell r="J2331">
            <v>923</v>
          </cell>
          <cell r="K2331">
            <v>0</v>
          </cell>
          <cell r="L2331">
            <v>0</v>
          </cell>
          <cell r="M2331">
            <v>0</v>
          </cell>
          <cell r="O2331">
            <v>1111</v>
          </cell>
          <cell r="P2331">
            <v>125</v>
          </cell>
          <cell r="R2331">
            <v>2627</v>
          </cell>
          <cell r="S2331">
            <v>12</v>
          </cell>
          <cell r="U2331">
            <v>5977</v>
          </cell>
          <cell r="V2331">
            <v>137</v>
          </cell>
        </row>
        <row r="2332">
          <cell r="D2332" t="str">
            <v>Westlake Village 2013</v>
          </cell>
        </row>
        <row r="2333">
          <cell r="D2333" t="str">
            <v>Westlake Village 2014</v>
          </cell>
        </row>
        <row r="2334">
          <cell r="D2334" t="str">
            <v>Westlake Village 2015</v>
          </cell>
        </row>
        <row r="2335">
          <cell r="D2335" t="str">
            <v>Westlake Village 2016</v>
          </cell>
        </row>
        <row r="2336">
          <cell r="D2336" t="str">
            <v>Westlake Village 2017</v>
          </cell>
          <cell r="E2336">
            <v>26</v>
          </cell>
          <cell r="F2336">
            <v>0</v>
          </cell>
          <cell r="G2336">
            <v>0</v>
          </cell>
          <cell r="H2336">
            <v>0</v>
          </cell>
          <cell r="J2336">
            <v>16</v>
          </cell>
          <cell r="K2336">
            <v>0</v>
          </cell>
          <cell r="L2336">
            <v>0</v>
          </cell>
          <cell r="M2336">
            <v>0</v>
          </cell>
          <cell r="O2336">
            <v>17</v>
          </cell>
          <cell r="P2336">
            <v>0</v>
          </cell>
          <cell r="R2336">
            <v>38</v>
          </cell>
          <cell r="S2336">
            <v>0</v>
          </cell>
          <cell r="U2336">
            <v>97</v>
          </cell>
          <cell r="V2336">
            <v>0</v>
          </cell>
        </row>
        <row r="2337">
          <cell r="D2337" t="str">
            <v>Westminster 2013</v>
          </cell>
        </row>
        <row r="2338">
          <cell r="D2338" t="str">
            <v>Westminster 2014</v>
          </cell>
          <cell r="E2338">
            <v>1</v>
          </cell>
          <cell r="F2338">
            <v>0</v>
          </cell>
          <cell r="G2338">
            <v>0</v>
          </cell>
          <cell r="H2338">
            <v>0</v>
          </cell>
          <cell r="J2338">
            <v>1</v>
          </cell>
          <cell r="K2338">
            <v>0</v>
          </cell>
          <cell r="L2338">
            <v>0</v>
          </cell>
          <cell r="M2338">
            <v>0</v>
          </cell>
          <cell r="O2338">
            <v>0</v>
          </cell>
          <cell r="P2338">
            <v>0</v>
          </cell>
          <cell r="R2338">
            <v>0</v>
          </cell>
          <cell r="S2338">
            <v>18</v>
          </cell>
          <cell r="U2338">
            <v>2</v>
          </cell>
          <cell r="V2338">
            <v>18</v>
          </cell>
        </row>
        <row r="2339">
          <cell r="D2339" t="str">
            <v>Westminster 2015</v>
          </cell>
          <cell r="E2339">
            <v>1</v>
          </cell>
          <cell r="F2339">
            <v>0</v>
          </cell>
          <cell r="G2339">
            <v>0</v>
          </cell>
          <cell r="H2339">
            <v>0</v>
          </cell>
          <cell r="J2339">
            <v>1</v>
          </cell>
          <cell r="K2339">
            <v>0</v>
          </cell>
          <cell r="L2339">
            <v>0</v>
          </cell>
          <cell r="M2339">
            <v>0</v>
          </cell>
          <cell r="O2339">
            <v>0</v>
          </cell>
          <cell r="P2339">
            <v>0</v>
          </cell>
          <cell r="R2339">
            <v>0</v>
          </cell>
          <cell r="S2339">
            <v>81</v>
          </cell>
          <cell r="U2339">
            <v>2</v>
          </cell>
          <cell r="V2339">
            <v>81</v>
          </cell>
        </row>
        <row r="2340">
          <cell r="D2340" t="str">
            <v>Westminster 2016</v>
          </cell>
          <cell r="E2340">
            <v>1</v>
          </cell>
          <cell r="F2340">
            <v>0</v>
          </cell>
          <cell r="G2340">
            <v>0</v>
          </cell>
          <cell r="H2340">
            <v>0</v>
          </cell>
          <cell r="J2340">
            <v>1</v>
          </cell>
          <cell r="K2340">
            <v>0</v>
          </cell>
          <cell r="L2340">
            <v>0</v>
          </cell>
          <cell r="M2340">
            <v>0</v>
          </cell>
          <cell r="O2340">
            <v>0</v>
          </cell>
          <cell r="P2340">
            <v>0</v>
          </cell>
          <cell r="R2340">
            <v>0</v>
          </cell>
          <cell r="S2340">
            <v>9</v>
          </cell>
          <cell r="U2340">
            <v>2</v>
          </cell>
          <cell r="V2340">
            <v>9</v>
          </cell>
        </row>
        <row r="2341">
          <cell r="D2341" t="str">
            <v>Westminster 2017</v>
          </cell>
          <cell r="E2341">
            <v>1</v>
          </cell>
          <cell r="F2341">
            <v>0</v>
          </cell>
          <cell r="G2341">
            <v>0</v>
          </cell>
          <cell r="H2341">
            <v>0</v>
          </cell>
          <cell r="J2341">
            <v>1</v>
          </cell>
          <cell r="K2341">
            <v>0</v>
          </cell>
          <cell r="L2341">
            <v>0</v>
          </cell>
          <cell r="M2341">
            <v>0</v>
          </cell>
          <cell r="O2341">
            <v>0</v>
          </cell>
          <cell r="P2341">
            <v>0</v>
          </cell>
          <cell r="R2341">
            <v>0</v>
          </cell>
          <cell r="S2341">
            <v>80</v>
          </cell>
          <cell r="U2341">
            <v>2</v>
          </cell>
          <cell r="V2341">
            <v>80</v>
          </cell>
        </row>
        <row r="2342">
          <cell r="D2342" t="str">
            <v>Westmorland 2013</v>
          </cell>
        </row>
        <row r="2343">
          <cell r="D2343" t="str">
            <v>Westmorland 2014</v>
          </cell>
          <cell r="E2343">
            <v>57</v>
          </cell>
          <cell r="F2343">
            <v>0</v>
          </cell>
          <cell r="G2343">
            <v>0</v>
          </cell>
          <cell r="H2343">
            <v>0</v>
          </cell>
          <cell r="J2343">
            <v>35</v>
          </cell>
          <cell r="K2343">
            <v>0</v>
          </cell>
          <cell r="L2343">
            <v>0</v>
          </cell>
          <cell r="M2343">
            <v>0</v>
          </cell>
          <cell r="O2343">
            <v>36</v>
          </cell>
          <cell r="P2343">
            <v>0</v>
          </cell>
          <cell r="R2343">
            <v>105</v>
          </cell>
          <cell r="S2343">
            <v>0</v>
          </cell>
          <cell r="U2343">
            <v>233</v>
          </cell>
          <cell r="V2343">
            <v>0</v>
          </cell>
        </row>
        <row r="2344">
          <cell r="D2344" t="str">
            <v>Westmorland 2015</v>
          </cell>
          <cell r="E2344">
            <v>57</v>
          </cell>
          <cell r="F2344">
            <v>0</v>
          </cell>
          <cell r="G2344">
            <v>0</v>
          </cell>
          <cell r="H2344">
            <v>0</v>
          </cell>
          <cell r="J2344">
            <v>35</v>
          </cell>
          <cell r="K2344">
            <v>0</v>
          </cell>
          <cell r="L2344">
            <v>0</v>
          </cell>
          <cell r="M2344">
            <v>0</v>
          </cell>
          <cell r="O2344">
            <v>36</v>
          </cell>
          <cell r="P2344">
            <v>0</v>
          </cell>
          <cell r="R2344">
            <v>105</v>
          </cell>
          <cell r="S2344">
            <v>0</v>
          </cell>
          <cell r="U2344">
            <v>233</v>
          </cell>
          <cell r="V2344">
            <v>0</v>
          </cell>
        </row>
        <row r="2345">
          <cell r="D2345" t="str">
            <v>Westmorland 2016</v>
          </cell>
          <cell r="E2345">
            <v>57</v>
          </cell>
          <cell r="F2345">
            <v>0</v>
          </cell>
          <cell r="G2345">
            <v>0</v>
          </cell>
          <cell r="H2345">
            <v>0</v>
          </cell>
          <cell r="J2345">
            <v>35</v>
          </cell>
          <cell r="K2345">
            <v>0</v>
          </cell>
          <cell r="L2345">
            <v>0</v>
          </cell>
          <cell r="M2345">
            <v>0</v>
          </cell>
          <cell r="O2345">
            <v>36</v>
          </cell>
          <cell r="P2345">
            <v>0</v>
          </cell>
          <cell r="R2345">
            <v>105</v>
          </cell>
          <cell r="S2345">
            <v>0</v>
          </cell>
          <cell r="U2345">
            <v>233</v>
          </cell>
          <cell r="V2345">
            <v>0</v>
          </cell>
        </row>
        <row r="2346">
          <cell r="D2346" t="str">
            <v>Westmorland 2017</v>
          </cell>
          <cell r="E2346">
            <v>57</v>
          </cell>
          <cell r="F2346">
            <v>0</v>
          </cell>
          <cell r="G2346">
            <v>0</v>
          </cell>
          <cell r="H2346">
            <v>0</v>
          </cell>
          <cell r="J2346">
            <v>35</v>
          </cell>
          <cell r="K2346">
            <v>0</v>
          </cell>
          <cell r="L2346">
            <v>0</v>
          </cell>
          <cell r="M2346">
            <v>0</v>
          </cell>
          <cell r="O2346">
            <v>36</v>
          </cell>
          <cell r="P2346">
            <v>0</v>
          </cell>
          <cell r="R2346">
            <v>105</v>
          </cell>
          <cell r="S2346">
            <v>0</v>
          </cell>
          <cell r="U2346">
            <v>233</v>
          </cell>
          <cell r="V2346">
            <v>0</v>
          </cell>
        </row>
        <row r="2347">
          <cell r="D2347" t="str">
            <v>Wheatland 2013</v>
          </cell>
        </row>
        <row r="2348">
          <cell r="D2348" t="str">
            <v>Wheatland 2014</v>
          </cell>
        </row>
        <row r="2349">
          <cell r="D2349" t="str">
            <v>Wheatland 2015</v>
          </cell>
        </row>
        <row r="2350">
          <cell r="D2350" t="str">
            <v>Wheatland 2016</v>
          </cell>
        </row>
        <row r="2351">
          <cell r="D2351" t="str">
            <v>Wheatland 2017</v>
          </cell>
          <cell r="E2351">
            <v>110</v>
          </cell>
          <cell r="F2351">
            <v>0</v>
          </cell>
          <cell r="G2351">
            <v>0</v>
          </cell>
          <cell r="H2351">
            <v>0</v>
          </cell>
          <cell r="J2351">
            <v>76</v>
          </cell>
          <cell r="K2351">
            <v>0</v>
          </cell>
          <cell r="L2351">
            <v>0</v>
          </cell>
          <cell r="M2351">
            <v>0</v>
          </cell>
          <cell r="O2351">
            <v>90</v>
          </cell>
          <cell r="P2351">
            <v>0</v>
          </cell>
          <cell r="R2351">
            <v>208</v>
          </cell>
          <cell r="S2351">
            <v>0</v>
          </cell>
          <cell r="U2351">
            <v>484</v>
          </cell>
          <cell r="V2351">
            <v>0</v>
          </cell>
        </row>
        <row r="2352">
          <cell r="D2352" t="str">
            <v>Whittier 2013</v>
          </cell>
        </row>
        <row r="2353">
          <cell r="D2353" t="str">
            <v>Whittier 2014</v>
          </cell>
          <cell r="E2353">
            <v>228</v>
          </cell>
          <cell r="F2353">
            <v>0</v>
          </cell>
          <cell r="G2353">
            <v>0</v>
          </cell>
          <cell r="H2353">
            <v>0</v>
          </cell>
          <cell r="J2353">
            <v>135</v>
          </cell>
          <cell r="K2353">
            <v>0</v>
          </cell>
          <cell r="L2353">
            <v>0</v>
          </cell>
          <cell r="M2353">
            <v>0</v>
          </cell>
          <cell r="O2353">
            <v>146</v>
          </cell>
          <cell r="P2353">
            <v>71</v>
          </cell>
          <cell r="R2353">
            <v>369</v>
          </cell>
          <cell r="S2353">
            <v>0</v>
          </cell>
          <cell r="U2353">
            <v>878</v>
          </cell>
          <cell r="V2353">
            <v>71</v>
          </cell>
        </row>
        <row r="2354">
          <cell r="D2354" t="str">
            <v>Whittier 2015</v>
          </cell>
          <cell r="E2354">
            <v>228</v>
          </cell>
          <cell r="F2354">
            <v>0</v>
          </cell>
          <cell r="G2354">
            <v>0</v>
          </cell>
          <cell r="H2354">
            <v>0</v>
          </cell>
          <cell r="J2354">
            <v>135</v>
          </cell>
          <cell r="K2354">
            <v>0</v>
          </cell>
          <cell r="L2354">
            <v>0</v>
          </cell>
          <cell r="M2354">
            <v>0</v>
          </cell>
          <cell r="O2354">
            <v>146</v>
          </cell>
          <cell r="P2354">
            <v>78</v>
          </cell>
          <cell r="R2354">
            <v>369</v>
          </cell>
          <cell r="S2354">
            <v>0</v>
          </cell>
          <cell r="U2354">
            <v>878</v>
          </cell>
          <cell r="V2354">
            <v>78</v>
          </cell>
        </row>
        <row r="2355">
          <cell r="D2355" t="str">
            <v>Whittier 2016</v>
          </cell>
          <cell r="E2355">
            <v>228</v>
          </cell>
          <cell r="F2355">
            <v>0</v>
          </cell>
          <cell r="G2355">
            <v>0</v>
          </cell>
          <cell r="H2355">
            <v>0</v>
          </cell>
          <cell r="J2355">
            <v>135</v>
          </cell>
          <cell r="K2355">
            <v>0</v>
          </cell>
          <cell r="L2355">
            <v>0</v>
          </cell>
          <cell r="M2355">
            <v>0</v>
          </cell>
          <cell r="O2355">
            <v>146</v>
          </cell>
          <cell r="P2355">
            <v>13</v>
          </cell>
          <cell r="R2355">
            <v>369</v>
          </cell>
          <cell r="S2355">
            <v>38</v>
          </cell>
          <cell r="U2355">
            <v>878</v>
          </cell>
          <cell r="V2355">
            <v>51</v>
          </cell>
        </row>
        <row r="2356">
          <cell r="D2356" t="str">
            <v>Whittier 2017</v>
          </cell>
          <cell r="E2356">
            <v>228</v>
          </cell>
          <cell r="F2356">
            <v>0</v>
          </cell>
          <cell r="G2356">
            <v>0</v>
          </cell>
          <cell r="H2356">
            <v>0</v>
          </cell>
          <cell r="J2356">
            <v>135</v>
          </cell>
          <cell r="K2356">
            <v>0</v>
          </cell>
          <cell r="L2356">
            <v>0</v>
          </cell>
          <cell r="M2356">
            <v>0</v>
          </cell>
          <cell r="O2356">
            <v>146</v>
          </cell>
          <cell r="P2356">
            <v>52</v>
          </cell>
          <cell r="R2356">
            <v>369</v>
          </cell>
          <cell r="S2356">
            <v>3</v>
          </cell>
          <cell r="U2356">
            <v>878</v>
          </cell>
          <cell r="V2356">
            <v>55</v>
          </cell>
        </row>
        <row r="2357">
          <cell r="D2357" t="str">
            <v>Wildomar 2013</v>
          </cell>
        </row>
        <row r="2358">
          <cell r="D2358" t="str">
            <v>Wildomar 2014</v>
          </cell>
          <cell r="E2358">
            <v>621</v>
          </cell>
          <cell r="F2358">
            <v>0</v>
          </cell>
          <cell r="G2358">
            <v>0</v>
          </cell>
          <cell r="H2358">
            <v>0</v>
          </cell>
          <cell r="J2358">
            <v>415</v>
          </cell>
          <cell r="K2358">
            <v>0</v>
          </cell>
          <cell r="L2358">
            <v>0</v>
          </cell>
          <cell r="M2358">
            <v>0</v>
          </cell>
          <cell r="O2358">
            <v>461</v>
          </cell>
          <cell r="P2358">
            <v>4</v>
          </cell>
          <cell r="R2358">
            <v>1038</v>
          </cell>
          <cell r="S2358">
            <v>307</v>
          </cell>
          <cell r="U2358">
            <v>2535</v>
          </cell>
          <cell r="V2358">
            <v>311</v>
          </cell>
        </row>
        <row r="2359">
          <cell r="D2359" t="str">
            <v>Wildomar 2015</v>
          </cell>
          <cell r="E2359">
            <v>621</v>
          </cell>
          <cell r="F2359">
            <v>0</v>
          </cell>
          <cell r="G2359">
            <v>0</v>
          </cell>
          <cell r="H2359">
            <v>0</v>
          </cell>
          <cell r="J2359">
            <v>415</v>
          </cell>
          <cell r="K2359">
            <v>0</v>
          </cell>
          <cell r="L2359">
            <v>0</v>
          </cell>
          <cell r="M2359">
            <v>0</v>
          </cell>
          <cell r="O2359">
            <v>461</v>
          </cell>
          <cell r="P2359">
            <v>2</v>
          </cell>
          <cell r="R2359">
            <v>1038</v>
          </cell>
          <cell r="S2359">
            <v>12</v>
          </cell>
          <cell r="U2359">
            <v>2535</v>
          </cell>
          <cell r="V2359">
            <v>14</v>
          </cell>
        </row>
        <row r="2360">
          <cell r="D2360" t="str">
            <v>Wildomar 2016</v>
          </cell>
          <cell r="E2360">
            <v>621</v>
          </cell>
          <cell r="F2360">
            <v>0</v>
          </cell>
          <cell r="G2360">
            <v>0</v>
          </cell>
          <cell r="H2360">
            <v>0</v>
          </cell>
          <cell r="J2360">
            <v>415</v>
          </cell>
          <cell r="K2360">
            <v>0</v>
          </cell>
          <cell r="L2360">
            <v>0</v>
          </cell>
          <cell r="M2360">
            <v>0</v>
          </cell>
          <cell r="O2360">
            <v>461</v>
          </cell>
          <cell r="P2360">
            <v>9</v>
          </cell>
          <cell r="R2360">
            <v>1038</v>
          </cell>
          <cell r="S2360">
            <v>141</v>
          </cell>
          <cell r="U2360">
            <v>2535</v>
          </cell>
          <cell r="V2360">
            <v>150</v>
          </cell>
        </row>
        <row r="2361">
          <cell r="D2361" t="str">
            <v>Wildomar 2017</v>
          </cell>
          <cell r="E2361">
            <v>621</v>
          </cell>
          <cell r="F2361">
            <v>0</v>
          </cell>
          <cell r="G2361">
            <v>0</v>
          </cell>
          <cell r="H2361">
            <v>0</v>
          </cell>
          <cell r="J2361">
            <v>415</v>
          </cell>
          <cell r="K2361">
            <v>0</v>
          </cell>
          <cell r="L2361">
            <v>0</v>
          </cell>
          <cell r="M2361">
            <v>0</v>
          </cell>
          <cell r="O2361">
            <v>461</v>
          </cell>
          <cell r="P2361">
            <v>10</v>
          </cell>
          <cell r="R2361">
            <v>1038</v>
          </cell>
          <cell r="S2361">
            <v>110</v>
          </cell>
          <cell r="U2361">
            <v>2535</v>
          </cell>
          <cell r="V2361">
            <v>120</v>
          </cell>
        </row>
        <row r="2362">
          <cell r="D2362" t="str">
            <v>Williams 2014</v>
          </cell>
          <cell r="E2362">
            <v>0</v>
          </cell>
          <cell r="F2362">
            <v>0</v>
          </cell>
          <cell r="G2362">
            <v>0</v>
          </cell>
          <cell r="H2362">
            <v>0</v>
          </cell>
          <cell r="I2362">
            <v>0</v>
          </cell>
          <cell r="J2362">
            <v>0</v>
          </cell>
          <cell r="K2362">
            <v>0</v>
          </cell>
          <cell r="L2362">
            <v>0</v>
          </cell>
          <cell r="M2362">
            <v>0</v>
          </cell>
          <cell r="N2362">
            <v>0</v>
          </cell>
          <cell r="O2362">
            <v>0</v>
          </cell>
          <cell r="P2362">
            <v>0</v>
          </cell>
          <cell r="Q2362">
            <v>0</v>
          </cell>
          <cell r="R2362">
            <v>0</v>
          </cell>
          <cell r="S2362">
            <v>0</v>
          </cell>
          <cell r="T2362">
            <v>0</v>
          </cell>
          <cell r="U2362">
            <v>0</v>
          </cell>
          <cell r="V2362">
            <v>0</v>
          </cell>
        </row>
        <row r="2363">
          <cell r="D2363" t="str">
            <v>Williams 2015</v>
          </cell>
        </row>
        <row r="2364">
          <cell r="D2364" t="str">
            <v>Williams 2016</v>
          </cell>
        </row>
        <row r="2365">
          <cell r="D2365" t="str">
            <v>Williams 2017</v>
          </cell>
        </row>
        <row r="2366">
          <cell r="D2366" t="str">
            <v>Willits 2014</v>
          </cell>
          <cell r="E2366">
            <v>0</v>
          </cell>
          <cell r="F2366">
            <v>0</v>
          </cell>
          <cell r="G2366">
            <v>0</v>
          </cell>
          <cell r="H2366">
            <v>0</v>
          </cell>
          <cell r="I2366">
            <v>0</v>
          </cell>
          <cell r="J2366">
            <v>0</v>
          </cell>
          <cell r="K2366">
            <v>0</v>
          </cell>
          <cell r="L2366">
            <v>0</v>
          </cell>
          <cell r="M2366">
            <v>0</v>
          </cell>
          <cell r="N2366">
            <v>0</v>
          </cell>
          <cell r="O2366">
            <v>0</v>
          </cell>
          <cell r="P2366">
            <v>0</v>
          </cell>
          <cell r="Q2366">
            <v>0</v>
          </cell>
          <cell r="R2366">
            <v>0</v>
          </cell>
          <cell r="S2366">
            <v>0</v>
          </cell>
          <cell r="T2366">
            <v>0</v>
          </cell>
          <cell r="U2366">
            <v>0</v>
          </cell>
          <cell r="V2366">
            <v>0</v>
          </cell>
        </row>
        <row r="2367">
          <cell r="D2367" t="str">
            <v>Willits 2015</v>
          </cell>
        </row>
        <row r="2368">
          <cell r="D2368" t="str">
            <v>Willits 2016</v>
          </cell>
        </row>
        <row r="2369">
          <cell r="D2369" t="str">
            <v>Willits 2017</v>
          </cell>
        </row>
        <row r="2370">
          <cell r="D2370" t="str">
            <v>Willows 2014</v>
          </cell>
          <cell r="E2370">
            <v>15</v>
          </cell>
          <cell r="F2370">
            <v>0</v>
          </cell>
          <cell r="G2370">
            <v>0</v>
          </cell>
          <cell r="H2370">
            <v>0</v>
          </cell>
          <cell r="J2370">
            <v>11</v>
          </cell>
          <cell r="K2370">
            <v>0</v>
          </cell>
          <cell r="L2370">
            <v>0</v>
          </cell>
          <cell r="M2370">
            <v>0</v>
          </cell>
          <cell r="O2370">
            <v>11</v>
          </cell>
          <cell r="P2370">
            <v>0</v>
          </cell>
          <cell r="R2370">
            <v>26</v>
          </cell>
          <cell r="S2370">
            <v>0</v>
          </cell>
          <cell r="U2370">
            <v>63</v>
          </cell>
          <cell r="V2370">
            <v>0</v>
          </cell>
        </row>
        <row r="2371">
          <cell r="D2371" t="str">
            <v>Willows 2015</v>
          </cell>
          <cell r="E2371">
            <v>15</v>
          </cell>
          <cell r="F2371">
            <v>49</v>
          </cell>
          <cell r="G2371">
            <v>49</v>
          </cell>
          <cell r="H2371">
            <v>0</v>
          </cell>
          <cell r="J2371">
            <v>11</v>
          </cell>
          <cell r="K2371">
            <v>0</v>
          </cell>
          <cell r="L2371">
            <v>0</v>
          </cell>
          <cell r="M2371">
            <v>0</v>
          </cell>
          <cell r="O2371">
            <v>11</v>
          </cell>
          <cell r="P2371">
            <v>0</v>
          </cell>
          <cell r="R2371">
            <v>26</v>
          </cell>
          <cell r="S2371">
            <v>0</v>
          </cell>
          <cell r="U2371">
            <v>63</v>
          </cell>
          <cell r="V2371">
            <v>49</v>
          </cell>
        </row>
        <row r="2372">
          <cell r="D2372" t="str">
            <v>Willows 2016</v>
          </cell>
          <cell r="E2372">
            <v>15</v>
          </cell>
          <cell r="F2372">
            <v>0</v>
          </cell>
          <cell r="G2372">
            <v>0</v>
          </cell>
          <cell r="H2372">
            <v>0</v>
          </cell>
          <cell r="J2372">
            <v>11</v>
          </cell>
          <cell r="K2372">
            <v>2</v>
          </cell>
          <cell r="L2372">
            <v>2</v>
          </cell>
          <cell r="M2372">
            <v>0</v>
          </cell>
          <cell r="O2372">
            <v>11</v>
          </cell>
          <cell r="P2372">
            <v>1</v>
          </cell>
          <cell r="R2372">
            <v>26</v>
          </cell>
          <cell r="S2372">
            <v>0</v>
          </cell>
          <cell r="U2372">
            <v>63</v>
          </cell>
          <cell r="V2372">
            <v>3</v>
          </cell>
        </row>
        <row r="2373">
          <cell r="D2373" t="str">
            <v>Willows 2017</v>
          </cell>
          <cell r="E2373">
            <v>15</v>
          </cell>
          <cell r="F2373">
            <v>0</v>
          </cell>
          <cell r="G2373">
            <v>0</v>
          </cell>
          <cell r="H2373">
            <v>0</v>
          </cell>
          <cell r="J2373">
            <v>11</v>
          </cell>
          <cell r="K2373">
            <v>0</v>
          </cell>
          <cell r="L2373">
            <v>0</v>
          </cell>
          <cell r="M2373">
            <v>0</v>
          </cell>
          <cell r="O2373">
            <v>11</v>
          </cell>
          <cell r="P2373">
            <v>0</v>
          </cell>
          <cell r="R2373">
            <v>26</v>
          </cell>
          <cell r="S2373">
            <v>2</v>
          </cell>
          <cell r="U2373">
            <v>63</v>
          </cell>
          <cell r="V2373">
            <v>2</v>
          </cell>
        </row>
        <row r="2374">
          <cell r="D2374" t="str">
            <v>Windsor 2014</v>
          </cell>
          <cell r="E2374">
            <v>120</v>
          </cell>
          <cell r="F2374">
            <v>0</v>
          </cell>
          <cell r="G2374">
            <v>0</v>
          </cell>
          <cell r="H2374">
            <v>0</v>
          </cell>
          <cell r="J2374">
            <v>65</v>
          </cell>
          <cell r="K2374">
            <v>0</v>
          </cell>
          <cell r="L2374">
            <v>0</v>
          </cell>
          <cell r="M2374">
            <v>0</v>
          </cell>
          <cell r="O2374">
            <v>67</v>
          </cell>
          <cell r="P2374">
            <v>1</v>
          </cell>
          <cell r="R2374">
            <v>188</v>
          </cell>
          <cell r="S2374">
            <v>9</v>
          </cell>
          <cell r="U2374">
            <v>440</v>
          </cell>
          <cell r="V2374">
            <v>10</v>
          </cell>
        </row>
        <row r="2375">
          <cell r="D2375" t="str">
            <v>Windsor 2015</v>
          </cell>
          <cell r="E2375">
            <v>120</v>
          </cell>
          <cell r="F2375">
            <v>0</v>
          </cell>
          <cell r="G2375">
            <v>0</v>
          </cell>
          <cell r="H2375">
            <v>0</v>
          </cell>
          <cell r="J2375">
            <v>65</v>
          </cell>
          <cell r="K2375">
            <v>0</v>
          </cell>
          <cell r="L2375">
            <v>0</v>
          </cell>
          <cell r="M2375">
            <v>0</v>
          </cell>
          <cell r="O2375">
            <v>67</v>
          </cell>
          <cell r="P2375">
            <v>0</v>
          </cell>
          <cell r="R2375">
            <v>188</v>
          </cell>
          <cell r="S2375">
            <v>55</v>
          </cell>
          <cell r="U2375">
            <v>440</v>
          </cell>
          <cell r="V2375">
            <v>55</v>
          </cell>
        </row>
        <row r="2376">
          <cell r="D2376" t="str">
            <v>Windsor 2016</v>
          </cell>
          <cell r="E2376">
            <v>120</v>
          </cell>
          <cell r="F2376">
            <v>0</v>
          </cell>
          <cell r="G2376">
            <v>0</v>
          </cell>
          <cell r="H2376">
            <v>0</v>
          </cell>
          <cell r="J2376">
            <v>65</v>
          </cell>
          <cell r="K2376">
            <v>0</v>
          </cell>
          <cell r="L2376">
            <v>0</v>
          </cell>
          <cell r="M2376">
            <v>0</v>
          </cell>
          <cell r="O2376">
            <v>67</v>
          </cell>
          <cell r="P2376">
            <v>0</v>
          </cell>
          <cell r="R2376">
            <v>188</v>
          </cell>
          <cell r="S2376">
            <v>3</v>
          </cell>
          <cell r="U2376">
            <v>440</v>
          </cell>
          <cell r="V2376">
            <v>3</v>
          </cell>
        </row>
        <row r="2377">
          <cell r="D2377" t="str">
            <v>Windsor 2017</v>
          </cell>
          <cell r="E2377">
            <v>120</v>
          </cell>
          <cell r="F2377">
            <v>0</v>
          </cell>
          <cell r="G2377">
            <v>0</v>
          </cell>
          <cell r="H2377">
            <v>0</v>
          </cell>
          <cell r="J2377">
            <v>65</v>
          </cell>
          <cell r="K2377">
            <v>0</v>
          </cell>
          <cell r="L2377">
            <v>0</v>
          </cell>
          <cell r="M2377">
            <v>0</v>
          </cell>
          <cell r="O2377">
            <v>67</v>
          </cell>
          <cell r="P2377">
            <v>0</v>
          </cell>
          <cell r="R2377">
            <v>188</v>
          </cell>
          <cell r="S2377">
            <v>5</v>
          </cell>
          <cell r="U2377">
            <v>440</v>
          </cell>
          <cell r="V2377">
            <v>5</v>
          </cell>
        </row>
        <row r="2378">
          <cell r="D2378" t="str">
            <v>Winters 2013</v>
          </cell>
          <cell r="E2378">
            <v>76</v>
          </cell>
          <cell r="F2378">
            <v>0</v>
          </cell>
          <cell r="G2378">
            <v>0</v>
          </cell>
          <cell r="H2378">
            <v>0</v>
          </cell>
          <cell r="J2378">
            <v>54</v>
          </cell>
          <cell r="K2378">
            <v>0</v>
          </cell>
          <cell r="L2378">
            <v>0</v>
          </cell>
          <cell r="M2378">
            <v>0</v>
          </cell>
          <cell r="O2378">
            <v>59</v>
          </cell>
          <cell r="P2378">
            <v>1</v>
          </cell>
          <cell r="R2378">
            <v>130</v>
          </cell>
          <cell r="S2378">
            <v>0</v>
          </cell>
          <cell r="U2378">
            <v>319</v>
          </cell>
          <cell r="V2378">
            <v>1</v>
          </cell>
        </row>
        <row r="2379">
          <cell r="D2379" t="str">
            <v>Winters 2014</v>
          </cell>
          <cell r="E2379">
            <v>76</v>
          </cell>
          <cell r="F2379">
            <v>0</v>
          </cell>
          <cell r="G2379">
            <v>0</v>
          </cell>
          <cell r="H2379">
            <v>0</v>
          </cell>
          <cell r="J2379">
            <v>54</v>
          </cell>
          <cell r="K2379">
            <v>0</v>
          </cell>
          <cell r="L2379">
            <v>0</v>
          </cell>
          <cell r="M2379">
            <v>0</v>
          </cell>
          <cell r="O2379">
            <v>59</v>
          </cell>
          <cell r="P2379">
            <v>0</v>
          </cell>
          <cell r="R2379">
            <v>130</v>
          </cell>
          <cell r="S2379">
            <v>0</v>
          </cell>
          <cell r="U2379">
            <v>319</v>
          </cell>
          <cell r="V2379">
            <v>0</v>
          </cell>
        </row>
        <row r="2380">
          <cell r="D2380" t="str">
            <v>Winters 2015</v>
          </cell>
          <cell r="E2380">
            <v>76</v>
          </cell>
          <cell r="F2380">
            <v>0</v>
          </cell>
          <cell r="G2380">
            <v>0</v>
          </cell>
          <cell r="H2380">
            <v>0</v>
          </cell>
          <cell r="J2380">
            <v>54</v>
          </cell>
          <cell r="K2380">
            <v>0</v>
          </cell>
          <cell r="L2380">
            <v>0</v>
          </cell>
          <cell r="M2380">
            <v>0</v>
          </cell>
          <cell r="O2380">
            <v>59</v>
          </cell>
          <cell r="P2380">
            <v>0</v>
          </cell>
          <cell r="R2380">
            <v>130</v>
          </cell>
          <cell r="S2380">
            <v>32</v>
          </cell>
          <cell r="U2380">
            <v>319</v>
          </cell>
          <cell r="V2380">
            <v>32</v>
          </cell>
        </row>
        <row r="2381">
          <cell r="D2381" t="str">
            <v>Winters 2016</v>
          </cell>
          <cell r="E2381">
            <v>76</v>
          </cell>
          <cell r="F2381">
            <v>0</v>
          </cell>
          <cell r="G2381">
            <v>0</v>
          </cell>
          <cell r="H2381">
            <v>0</v>
          </cell>
          <cell r="J2381">
            <v>54</v>
          </cell>
          <cell r="K2381">
            <v>0</v>
          </cell>
          <cell r="L2381">
            <v>0</v>
          </cell>
          <cell r="M2381">
            <v>0</v>
          </cell>
          <cell r="O2381">
            <v>59</v>
          </cell>
          <cell r="P2381">
            <v>7</v>
          </cell>
          <cell r="R2381">
            <v>130</v>
          </cell>
          <cell r="S2381">
            <v>26</v>
          </cell>
          <cell r="U2381">
            <v>319</v>
          </cell>
          <cell r="V2381">
            <v>33</v>
          </cell>
        </row>
        <row r="2382">
          <cell r="D2382" t="str">
            <v>Winters 2017</v>
          </cell>
          <cell r="E2382">
            <v>76</v>
          </cell>
          <cell r="F2382">
            <v>0</v>
          </cell>
          <cell r="G2382">
            <v>0</v>
          </cell>
          <cell r="H2382">
            <v>0</v>
          </cell>
          <cell r="J2382">
            <v>54</v>
          </cell>
          <cell r="K2382">
            <v>0</v>
          </cell>
          <cell r="L2382">
            <v>0</v>
          </cell>
          <cell r="M2382">
            <v>0</v>
          </cell>
          <cell r="O2382">
            <v>59</v>
          </cell>
          <cell r="P2382">
            <v>0</v>
          </cell>
          <cell r="R2382">
            <v>130</v>
          </cell>
          <cell r="S2382">
            <v>11</v>
          </cell>
          <cell r="U2382">
            <v>319</v>
          </cell>
          <cell r="V2382">
            <v>11</v>
          </cell>
        </row>
        <row r="2383">
          <cell r="D2383" t="str">
            <v>Woodlake 2014</v>
          </cell>
          <cell r="E2383">
            <v>0</v>
          </cell>
          <cell r="F2383">
            <v>0</v>
          </cell>
          <cell r="G2383">
            <v>0</v>
          </cell>
          <cell r="H2383">
            <v>0</v>
          </cell>
          <cell r="I2383">
            <v>0</v>
          </cell>
          <cell r="J2383">
            <v>0</v>
          </cell>
          <cell r="K2383">
            <v>0</v>
          </cell>
          <cell r="L2383">
            <v>0</v>
          </cell>
          <cell r="M2383">
            <v>0</v>
          </cell>
          <cell r="N2383">
            <v>0</v>
          </cell>
          <cell r="O2383">
            <v>0</v>
          </cell>
          <cell r="P2383">
            <v>0</v>
          </cell>
          <cell r="Q2383">
            <v>0</v>
          </cell>
          <cell r="R2383">
            <v>0</v>
          </cell>
          <cell r="S2383">
            <v>0</v>
          </cell>
          <cell r="T2383">
            <v>0</v>
          </cell>
          <cell r="U2383">
            <v>0</v>
          </cell>
          <cell r="V2383">
            <v>0</v>
          </cell>
        </row>
        <row r="2384">
          <cell r="D2384" t="str">
            <v>Woodlake 2015</v>
          </cell>
        </row>
        <row r="2385">
          <cell r="D2385" t="str">
            <v>Woodlake 2016</v>
          </cell>
        </row>
        <row r="2386">
          <cell r="D2386" t="str">
            <v>Woodlake 2017</v>
          </cell>
        </row>
        <row r="2387">
          <cell r="D2387" t="str">
            <v>Woodland 2013</v>
          </cell>
          <cell r="E2387">
            <v>390</v>
          </cell>
          <cell r="F2387">
            <v>46</v>
          </cell>
          <cell r="G2387">
            <v>46</v>
          </cell>
          <cell r="H2387">
            <v>0</v>
          </cell>
          <cell r="J2387">
            <v>274</v>
          </cell>
          <cell r="K2387">
            <v>16</v>
          </cell>
          <cell r="L2387">
            <v>16</v>
          </cell>
          <cell r="M2387">
            <v>0</v>
          </cell>
          <cell r="O2387">
            <v>349</v>
          </cell>
          <cell r="P2387">
            <v>1</v>
          </cell>
          <cell r="R2387">
            <v>864</v>
          </cell>
          <cell r="S2387">
            <v>97</v>
          </cell>
          <cell r="U2387">
            <v>1877</v>
          </cell>
          <cell r="V2387">
            <v>160</v>
          </cell>
        </row>
        <row r="2388">
          <cell r="D2388" t="str">
            <v>Woodland 2014</v>
          </cell>
          <cell r="E2388">
            <v>390</v>
          </cell>
          <cell r="F2388">
            <v>0</v>
          </cell>
          <cell r="G2388">
            <v>0</v>
          </cell>
          <cell r="H2388">
            <v>0</v>
          </cell>
          <cell r="J2388">
            <v>274</v>
          </cell>
          <cell r="K2388">
            <v>0</v>
          </cell>
          <cell r="L2388">
            <v>0</v>
          </cell>
          <cell r="M2388">
            <v>0</v>
          </cell>
          <cell r="O2388">
            <v>349</v>
          </cell>
          <cell r="P2388">
            <v>32</v>
          </cell>
          <cell r="R2388">
            <v>864</v>
          </cell>
          <cell r="S2388">
            <v>96</v>
          </cell>
          <cell r="U2388">
            <v>1877</v>
          </cell>
          <cell r="V2388">
            <v>128</v>
          </cell>
        </row>
        <row r="2389">
          <cell r="D2389" t="str">
            <v>Woodland 2015</v>
          </cell>
          <cell r="E2389">
            <v>390</v>
          </cell>
          <cell r="F2389">
            <v>0</v>
          </cell>
          <cell r="G2389">
            <v>0</v>
          </cell>
          <cell r="H2389">
            <v>0</v>
          </cell>
          <cell r="J2389">
            <v>274</v>
          </cell>
          <cell r="K2389">
            <v>1</v>
          </cell>
          <cell r="L2389">
            <v>1</v>
          </cell>
          <cell r="M2389">
            <v>0</v>
          </cell>
          <cell r="O2389">
            <v>349</v>
          </cell>
          <cell r="P2389">
            <v>37</v>
          </cell>
          <cell r="R2389">
            <v>864</v>
          </cell>
          <cell r="S2389">
            <v>114</v>
          </cell>
          <cell r="U2389">
            <v>1877</v>
          </cell>
          <cell r="V2389">
            <v>152</v>
          </cell>
        </row>
        <row r="2390">
          <cell r="D2390" t="str">
            <v>Woodland 2016</v>
          </cell>
          <cell r="E2390">
            <v>390</v>
          </cell>
          <cell r="F2390">
            <v>0</v>
          </cell>
          <cell r="G2390">
            <v>0</v>
          </cell>
          <cell r="H2390">
            <v>0</v>
          </cell>
          <cell r="J2390">
            <v>274</v>
          </cell>
          <cell r="K2390">
            <v>1</v>
          </cell>
          <cell r="L2390">
            <v>1</v>
          </cell>
          <cell r="M2390">
            <v>0</v>
          </cell>
          <cell r="O2390">
            <v>349</v>
          </cell>
          <cell r="P2390">
            <v>67</v>
          </cell>
          <cell r="R2390">
            <v>864</v>
          </cell>
          <cell r="S2390">
            <v>199</v>
          </cell>
          <cell r="U2390">
            <v>1877</v>
          </cell>
          <cell r="V2390">
            <v>267</v>
          </cell>
        </row>
        <row r="2391">
          <cell r="D2391" t="str">
            <v>Woodland 2017</v>
          </cell>
          <cell r="E2391">
            <v>390</v>
          </cell>
          <cell r="F2391">
            <v>79</v>
          </cell>
          <cell r="G2391">
            <v>79</v>
          </cell>
          <cell r="H2391">
            <v>0</v>
          </cell>
          <cell r="J2391">
            <v>274</v>
          </cell>
          <cell r="K2391">
            <v>0</v>
          </cell>
          <cell r="L2391">
            <v>0</v>
          </cell>
          <cell r="M2391">
            <v>0</v>
          </cell>
          <cell r="O2391">
            <v>349</v>
          </cell>
          <cell r="P2391">
            <v>32</v>
          </cell>
          <cell r="R2391">
            <v>864</v>
          </cell>
          <cell r="S2391">
            <v>99</v>
          </cell>
          <cell r="U2391">
            <v>1877</v>
          </cell>
          <cell r="V2391">
            <v>210</v>
          </cell>
        </row>
        <row r="2392">
          <cell r="D2392" t="str">
            <v>Woodside 2014</v>
          </cell>
        </row>
        <row r="2393">
          <cell r="D2393" t="str">
            <v>Woodside 2015</v>
          </cell>
          <cell r="E2393">
            <v>23</v>
          </cell>
          <cell r="F2393">
            <v>1</v>
          </cell>
          <cell r="G2393">
            <v>0</v>
          </cell>
          <cell r="H2393">
            <v>1</v>
          </cell>
          <cell r="J2393">
            <v>13</v>
          </cell>
          <cell r="K2393">
            <v>0</v>
          </cell>
          <cell r="L2393">
            <v>0</v>
          </cell>
          <cell r="M2393">
            <v>0</v>
          </cell>
          <cell r="O2393">
            <v>15</v>
          </cell>
          <cell r="P2393">
            <v>0</v>
          </cell>
          <cell r="R2393">
            <v>11</v>
          </cell>
          <cell r="S2393">
            <v>4</v>
          </cell>
          <cell r="U2393">
            <v>62</v>
          </cell>
          <cell r="V2393">
            <v>5</v>
          </cell>
        </row>
        <row r="2394">
          <cell r="D2394" t="str">
            <v>Woodside 2016</v>
          </cell>
          <cell r="E2394">
            <v>23</v>
          </cell>
          <cell r="F2394">
            <v>5</v>
          </cell>
          <cell r="G2394">
            <v>0</v>
          </cell>
          <cell r="H2394">
            <v>5</v>
          </cell>
          <cell r="J2394">
            <v>13</v>
          </cell>
          <cell r="K2394">
            <v>1</v>
          </cell>
          <cell r="L2394">
            <v>0</v>
          </cell>
          <cell r="M2394">
            <v>1</v>
          </cell>
          <cell r="O2394">
            <v>15</v>
          </cell>
          <cell r="P2394">
            <v>1</v>
          </cell>
          <cell r="R2394">
            <v>11</v>
          </cell>
          <cell r="S2394">
            <v>8</v>
          </cell>
          <cell r="U2394">
            <v>62</v>
          </cell>
          <cell r="V2394">
            <v>15</v>
          </cell>
        </row>
        <row r="2395">
          <cell r="D2395" t="str">
            <v>Woodside 2017</v>
          </cell>
          <cell r="E2395">
            <v>23</v>
          </cell>
          <cell r="F2395">
            <v>6</v>
          </cell>
          <cell r="G2395">
            <v>0</v>
          </cell>
          <cell r="H2395">
            <v>6</v>
          </cell>
          <cell r="J2395">
            <v>13</v>
          </cell>
          <cell r="K2395">
            <v>1</v>
          </cell>
          <cell r="L2395">
            <v>0</v>
          </cell>
          <cell r="M2395">
            <v>1</v>
          </cell>
          <cell r="O2395">
            <v>15</v>
          </cell>
          <cell r="P2395">
            <v>1</v>
          </cell>
          <cell r="R2395">
            <v>11</v>
          </cell>
          <cell r="S2395">
            <v>5</v>
          </cell>
          <cell r="U2395">
            <v>62</v>
          </cell>
          <cell r="V2395">
            <v>13</v>
          </cell>
        </row>
        <row r="2396">
          <cell r="D2396" t="str">
            <v>Yolo County - Unincorporated 2013</v>
          </cell>
        </row>
        <row r="2397">
          <cell r="D2397" t="str">
            <v>Yolo County - Unincorporated 2014</v>
          </cell>
          <cell r="E2397">
            <v>427</v>
          </cell>
          <cell r="F2397">
            <v>6</v>
          </cell>
          <cell r="G2397">
            <v>6</v>
          </cell>
          <cell r="H2397">
            <v>0</v>
          </cell>
          <cell r="J2397">
            <v>299</v>
          </cell>
          <cell r="K2397">
            <v>3</v>
          </cell>
          <cell r="L2397">
            <v>3</v>
          </cell>
          <cell r="M2397">
            <v>0</v>
          </cell>
          <cell r="O2397">
            <v>351</v>
          </cell>
          <cell r="P2397">
            <v>4</v>
          </cell>
          <cell r="R2397">
            <v>813</v>
          </cell>
          <cell r="S2397">
            <v>10</v>
          </cell>
          <cell r="U2397">
            <v>1890</v>
          </cell>
          <cell r="V2397">
            <v>23</v>
          </cell>
        </row>
        <row r="2398">
          <cell r="D2398" t="str">
            <v>Yolo County - Unincorporated 2015</v>
          </cell>
          <cell r="E2398">
            <v>427</v>
          </cell>
          <cell r="F2398">
            <v>0</v>
          </cell>
          <cell r="G2398">
            <v>0</v>
          </cell>
          <cell r="H2398">
            <v>0</v>
          </cell>
          <cell r="J2398">
            <v>299</v>
          </cell>
          <cell r="K2398">
            <v>1</v>
          </cell>
          <cell r="L2398">
            <v>0</v>
          </cell>
          <cell r="M2398">
            <v>1</v>
          </cell>
          <cell r="O2398">
            <v>351</v>
          </cell>
          <cell r="P2398">
            <v>2</v>
          </cell>
          <cell r="R2398">
            <v>813</v>
          </cell>
          <cell r="S2398">
            <v>8</v>
          </cell>
          <cell r="U2398">
            <v>1890</v>
          </cell>
          <cell r="V2398">
            <v>11</v>
          </cell>
        </row>
        <row r="2399">
          <cell r="D2399" t="str">
            <v>Yolo County - Unincorporated 2016</v>
          </cell>
          <cell r="E2399">
            <v>427</v>
          </cell>
          <cell r="F2399">
            <v>40</v>
          </cell>
          <cell r="G2399">
            <v>40</v>
          </cell>
          <cell r="H2399">
            <v>0</v>
          </cell>
          <cell r="J2399">
            <v>299</v>
          </cell>
          <cell r="K2399">
            <v>4</v>
          </cell>
          <cell r="L2399">
            <v>0</v>
          </cell>
          <cell r="M2399">
            <v>4</v>
          </cell>
          <cell r="O2399">
            <v>351</v>
          </cell>
          <cell r="P2399">
            <v>7</v>
          </cell>
          <cell r="R2399">
            <v>813</v>
          </cell>
          <cell r="S2399">
            <v>3</v>
          </cell>
          <cell r="U2399">
            <v>1890</v>
          </cell>
          <cell r="V2399">
            <v>54</v>
          </cell>
        </row>
        <row r="2400">
          <cell r="D2400" t="str">
            <v>Yolo County - Unincorporated 2017</v>
          </cell>
          <cell r="E2400">
            <v>427</v>
          </cell>
          <cell r="F2400">
            <v>3</v>
          </cell>
          <cell r="G2400">
            <v>0</v>
          </cell>
          <cell r="H2400">
            <v>3</v>
          </cell>
          <cell r="J2400">
            <v>299</v>
          </cell>
          <cell r="K2400">
            <v>4</v>
          </cell>
          <cell r="L2400">
            <v>0</v>
          </cell>
          <cell r="M2400">
            <v>4</v>
          </cell>
          <cell r="O2400">
            <v>351</v>
          </cell>
          <cell r="P2400">
            <v>3</v>
          </cell>
          <cell r="R2400">
            <v>813</v>
          </cell>
          <cell r="S2400">
            <v>0</v>
          </cell>
          <cell r="U2400">
            <v>1890</v>
          </cell>
          <cell r="V2400">
            <v>10</v>
          </cell>
        </row>
        <row r="2401">
          <cell r="D2401" t="str">
            <v>Yorba Linda 2013</v>
          </cell>
        </row>
        <row r="2402">
          <cell r="D2402" t="str">
            <v>Yorba Linda 2014</v>
          </cell>
          <cell r="E2402">
            <v>160</v>
          </cell>
          <cell r="F2402">
            <v>4</v>
          </cell>
          <cell r="G2402">
            <v>0</v>
          </cell>
          <cell r="H2402">
            <v>4</v>
          </cell>
          <cell r="J2402">
            <v>113</v>
          </cell>
          <cell r="K2402">
            <v>0</v>
          </cell>
          <cell r="L2402">
            <v>0</v>
          </cell>
          <cell r="M2402">
            <v>0</v>
          </cell>
          <cell r="O2402">
            <v>126</v>
          </cell>
          <cell r="P2402">
            <v>1</v>
          </cell>
          <cell r="R2402">
            <v>270</v>
          </cell>
          <cell r="S2402">
            <v>89</v>
          </cell>
          <cell r="U2402">
            <v>669</v>
          </cell>
          <cell r="V2402">
            <v>94</v>
          </cell>
        </row>
        <row r="2403">
          <cell r="D2403" t="str">
            <v>Yorba Linda 2015</v>
          </cell>
          <cell r="E2403">
            <v>160</v>
          </cell>
          <cell r="F2403">
            <v>57</v>
          </cell>
          <cell r="G2403">
            <v>54</v>
          </cell>
          <cell r="H2403">
            <v>3</v>
          </cell>
          <cell r="J2403">
            <v>113</v>
          </cell>
          <cell r="K2403">
            <v>14</v>
          </cell>
          <cell r="L2403">
            <v>14</v>
          </cell>
          <cell r="M2403">
            <v>0</v>
          </cell>
          <cell r="O2403">
            <v>126</v>
          </cell>
          <cell r="P2403">
            <v>14</v>
          </cell>
          <cell r="R2403">
            <v>270</v>
          </cell>
          <cell r="S2403">
            <v>285</v>
          </cell>
          <cell r="U2403">
            <v>669</v>
          </cell>
          <cell r="V2403">
            <v>370</v>
          </cell>
        </row>
        <row r="2404">
          <cell r="D2404" t="str">
            <v>Yorba Linda 2016</v>
          </cell>
          <cell r="E2404">
            <v>160</v>
          </cell>
          <cell r="F2404">
            <v>24</v>
          </cell>
          <cell r="G2404">
            <v>20</v>
          </cell>
          <cell r="H2404">
            <v>4</v>
          </cell>
          <cell r="J2404">
            <v>113</v>
          </cell>
          <cell r="K2404">
            <v>4</v>
          </cell>
          <cell r="L2404">
            <v>4</v>
          </cell>
          <cell r="M2404">
            <v>0</v>
          </cell>
          <cell r="O2404">
            <v>126</v>
          </cell>
          <cell r="P2404">
            <v>0</v>
          </cell>
          <cell r="R2404">
            <v>270</v>
          </cell>
          <cell r="S2404">
            <v>130</v>
          </cell>
          <cell r="U2404">
            <v>669</v>
          </cell>
          <cell r="V2404">
            <v>158</v>
          </cell>
        </row>
        <row r="2405">
          <cell r="D2405" t="str">
            <v>Yorba Linda 2017</v>
          </cell>
          <cell r="E2405">
            <v>160</v>
          </cell>
          <cell r="F2405">
            <v>26</v>
          </cell>
          <cell r="G2405">
            <v>25</v>
          </cell>
          <cell r="H2405">
            <v>1</v>
          </cell>
          <cell r="J2405">
            <v>113</v>
          </cell>
          <cell r="K2405">
            <v>4</v>
          </cell>
          <cell r="L2405">
            <v>4</v>
          </cell>
          <cell r="M2405">
            <v>0</v>
          </cell>
          <cell r="O2405">
            <v>126</v>
          </cell>
          <cell r="P2405">
            <v>1</v>
          </cell>
          <cell r="R2405">
            <v>270</v>
          </cell>
          <cell r="S2405">
            <v>70</v>
          </cell>
          <cell r="U2405">
            <v>669</v>
          </cell>
          <cell r="V2405">
            <v>101</v>
          </cell>
        </row>
        <row r="2406">
          <cell r="D2406" t="str">
            <v>Yountville 2014</v>
          </cell>
        </row>
        <row r="2407">
          <cell r="D2407" t="str">
            <v>Yountville 2015</v>
          </cell>
          <cell r="E2407">
            <v>4</v>
          </cell>
          <cell r="F2407">
            <v>1</v>
          </cell>
          <cell r="G2407">
            <v>1</v>
          </cell>
          <cell r="H2407">
            <v>0</v>
          </cell>
          <cell r="J2407">
            <v>2</v>
          </cell>
          <cell r="K2407">
            <v>1</v>
          </cell>
          <cell r="L2407">
            <v>1</v>
          </cell>
          <cell r="M2407">
            <v>0</v>
          </cell>
          <cell r="O2407">
            <v>3</v>
          </cell>
          <cell r="P2407">
            <v>6</v>
          </cell>
          <cell r="R2407">
            <v>8</v>
          </cell>
          <cell r="S2407">
            <v>11</v>
          </cell>
          <cell r="U2407">
            <v>17</v>
          </cell>
          <cell r="V2407">
            <v>19</v>
          </cell>
        </row>
        <row r="2408">
          <cell r="D2408" t="str">
            <v>Yountville 2016</v>
          </cell>
          <cell r="E2408">
            <v>4</v>
          </cell>
          <cell r="F2408">
            <v>0</v>
          </cell>
          <cell r="G2408">
            <v>0</v>
          </cell>
          <cell r="H2408">
            <v>0</v>
          </cell>
          <cell r="J2408">
            <v>2</v>
          </cell>
          <cell r="K2408">
            <v>0</v>
          </cell>
          <cell r="L2408">
            <v>0</v>
          </cell>
          <cell r="M2408">
            <v>0</v>
          </cell>
          <cell r="O2408">
            <v>3</v>
          </cell>
          <cell r="P2408">
            <v>1</v>
          </cell>
          <cell r="R2408">
            <v>8</v>
          </cell>
          <cell r="S2408">
            <v>0</v>
          </cell>
          <cell r="U2408">
            <v>17</v>
          </cell>
          <cell r="V2408">
            <v>1</v>
          </cell>
        </row>
        <row r="2409">
          <cell r="D2409" t="str">
            <v>Yountville 2017</v>
          </cell>
          <cell r="E2409">
            <v>4</v>
          </cell>
          <cell r="F2409">
            <v>0</v>
          </cell>
          <cell r="G2409">
            <v>0</v>
          </cell>
          <cell r="H2409">
            <v>0</v>
          </cell>
          <cell r="J2409">
            <v>2</v>
          </cell>
          <cell r="K2409">
            <v>0</v>
          </cell>
          <cell r="L2409">
            <v>0</v>
          </cell>
          <cell r="M2409">
            <v>0</v>
          </cell>
          <cell r="O2409">
            <v>3</v>
          </cell>
          <cell r="P2409">
            <v>2</v>
          </cell>
          <cell r="R2409">
            <v>8</v>
          </cell>
          <cell r="S2409">
            <v>3</v>
          </cell>
          <cell r="U2409">
            <v>17</v>
          </cell>
          <cell r="V2409">
            <v>5</v>
          </cell>
        </row>
        <row r="2410">
          <cell r="D2410" t="str">
            <v>Yreka 2014</v>
          </cell>
        </row>
        <row r="2411">
          <cell r="D2411" t="str">
            <v>Yreka 2015</v>
          </cell>
          <cell r="E2411">
            <v>25</v>
          </cell>
          <cell r="F2411">
            <v>0</v>
          </cell>
          <cell r="G2411">
            <v>0</v>
          </cell>
          <cell r="H2411">
            <v>0</v>
          </cell>
          <cell r="J2411">
            <v>17</v>
          </cell>
          <cell r="K2411">
            <v>0</v>
          </cell>
          <cell r="L2411">
            <v>0</v>
          </cell>
          <cell r="M2411">
            <v>0</v>
          </cell>
          <cell r="O2411">
            <v>18</v>
          </cell>
          <cell r="P2411">
            <v>2</v>
          </cell>
          <cell r="R2411">
            <v>43</v>
          </cell>
          <cell r="S2411">
            <v>0</v>
          </cell>
          <cell r="U2411">
            <v>103</v>
          </cell>
          <cell r="V2411">
            <v>2</v>
          </cell>
        </row>
        <row r="2412">
          <cell r="D2412" t="str">
            <v>Yreka 2016</v>
          </cell>
          <cell r="E2412">
            <v>25</v>
          </cell>
          <cell r="F2412">
            <v>0</v>
          </cell>
          <cell r="G2412">
            <v>0</v>
          </cell>
          <cell r="H2412">
            <v>0</v>
          </cell>
          <cell r="J2412">
            <v>17</v>
          </cell>
          <cell r="K2412">
            <v>0</v>
          </cell>
          <cell r="L2412">
            <v>0</v>
          </cell>
          <cell r="M2412">
            <v>0</v>
          </cell>
          <cell r="O2412">
            <v>18</v>
          </cell>
          <cell r="P2412">
            <v>0</v>
          </cell>
          <cell r="R2412">
            <v>43</v>
          </cell>
          <cell r="S2412">
            <v>0</v>
          </cell>
          <cell r="U2412">
            <v>103</v>
          </cell>
          <cell r="V2412">
            <v>0</v>
          </cell>
        </row>
        <row r="2413">
          <cell r="D2413" t="str">
            <v>Yreka 2017</v>
          </cell>
          <cell r="E2413">
            <v>25</v>
          </cell>
          <cell r="F2413">
            <v>0</v>
          </cell>
          <cell r="G2413">
            <v>0</v>
          </cell>
          <cell r="H2413">
            <v>0</v>
          </cell>
          <cell r="J2413">
            <v>17</v>
          </cell>
          <cell r="K2413">
            <v>0</v>
          </cell>
          <cell r="L2413">
            <v>0</v>
          </cell>
          <cell r="M2413">
            <v>0</v>
          </cell>
          <cell r="O2413">
            <v>18</v>
          </cell>
          <cell r="P2413">
            <v>3</v>
          </cell>
          <cell r="R2413">
            <v>43</v>
          </cell>
          <cell r="S2413">
            <v>0</v>
          </cell>
          <cell r="U2413">
            <v>103</v>
          </cell>
          <cell r="V2413">
            <v>3</v>
          </cell>
        </row>
        <row r="2414">
          <cell r="D2414" t="str">
            <v>Yuba City 2013</v>
          </cell>
          <cell r="E2414">
            <v>312</v>
          </cell>
          <cell r="F2414">
            <v>0</v>
          </cell>
          <cell r="G2414">
            <v>0</v>
          </cell>
          <cell r="H2414">
            <v>0</v>
          </cell>
          <cell r="J2414">
            <v>437</v>
          </cell>
          <cell r="K2414">
            <v>0</v>
          </cell>
          <cell r="L2414">
            <v>0</v>
          </cell>
          <cell r="M2414">
            <v>0</v>
          </cell>
          <cell r="O2414">
            <v>498</v>
          </cell>
          <cell r="P2414">
            <v>0</v>
          </cell>
          <cell r="R2414">
            <v>1120</v>
          </cell>
          <cell r="S2414">
            <v>50</v>
          </cell>
          <cell r="U2414">
            <v>2367</v>
          </cell>
          <cell r="V2414">
            <v>50</v>
          </cell>
        </row>
        <row r="2415">
          <cell r="D2415" t="str">
            <v>Yuba City 2014</v>
          </cell>
          <cell r="E2415">
            <v>312</v>
          </cell>
          <cell r="F2415">
            <v>0</v>
          </cell>
          <cell r="G2415">
            <v>0</v>
          </cell>
          <cell r="H2415">
            <v>0</v>
          </cell>
          <cell r="J2415">
            <v>437</v>
          </cell>
          <cell r="K2415">
            <v>0</v>
          </cell>
          <cell r="L2415">
            <v>0</v>
          </cell>
          <cell r="M2415">
            <v>0</v>
          </cell>
          <cell r="O2415">
            <v>498</v>
          </cell>
          <cell r="P2415">
            <v>5</v>
          </cell>
          <cell r="R2415">
            <v>1120</v>
          </cell>
          <cell r="S2415">
            <v>50</v>
          </cell>
          <cell r="U2415">
            <v>2367</v>
          </cell>
          <cell r="V2415">
            <v>55</v>
          </cell>
        </row>
        <row r="2416">
          <cell r="D2416" t="str">
            <v>Yuba City 2015</v>
          </cell>
          <cell r="E2416">
            <v>312</v>
          </cell>
          <cell r="F2416">
            <v>0</v>
          </cell>
          <cell r="G2416">
            <v>0</v>
          </cell>
          <cell r="H2416">
            <v>0</v>
          </cell>
          <cell r="J2416">
            <v>437</v>
          </cell>
          <cell r="K2416">
            <v>2</v>
          </cell>
          <cell r="L2416">
            <v>2</v>
          </cell>
          <cell r="M2416">
            <v>0</v>
          </cell>
          <cell r="O2416">
            <v>498</v>
          </cell>
          <cell r="P2416">
            <v>45</v>
          </cell>
          <cell r="R2416">
            <v>1120</v>
          </cell>
          <cell r="S2416">
            <v>0</v>
          </cell>
          <cell r="U2416">
            <v>2367</v>
          </cell>
          <cell r="V2416">
            <v>47</v>
          </cell>
        </row>
        <row r="2417">
          <cell r="D2417" t="str">
            <v>Yuba City 2016</v>
          </cell>
          <cell r="E2417">
            <v>312</v>
          </cell>
          <cell r="F2417">
            <v>1</v>
          </cell>
          <cell r="G2417">
            <v>1</v>
          </cell>
          <cell r="H2417">
            <v>0</v>
          </cell>
          <cell r="J2417">
            <v>437</v>
          </cell>
          <cell r="K2417">
            <v>5</v>
          </cell>
          <cell r="L2417">
            <v>5</v>
          </cell>
          <cell r="M2417">
            <v>0</v>
          </cell>
          <cell r="O2417">
            <v>498</v>
          </cell>
          <cell r="P2417">
            <v>47</v>
          </cell>
          <cell r="R2417">
            <v>1120</v>
          </cell>
          <cell r="S2417">
            <v>0</v>
          </cell>
          <cell r="U2417">
            <v>2367</v>
          </cell>
          <cell r="V2417">
            <v>53</v>
          </cell>
        </row>
        <row r="2418">
          <cell r="D2418" t="str">
            <v>Yuba City 2017</v>
          </cell>
          <cell r="E2418">
            <v>312</v>
          </cell>
          <cell r="F2418">
            <v>2</v>
          </cell>
          <cell r="G2418">
            <v>2</v>
          </cell>
          <cell r="H2418">
            <v>0</v>
          </cell>
          <cell r="J2418">
            <v>437</v>
          </cell>
          <cell r="K2418">
            <v>4</v>
          </cell>
          <cell r="L2418">
            <v>4</v>
          </cell>
          <cell r="M2418">
            <v>0</v>
          </cell>
          <cell r="O2418">
            <v>498</v>
          </cell>
          <cell r="P2418">
            <v>38</v>
          </cell>
          <cell r="R2418">
            <v>1120</v>
          </cell>
          <cell r="S2418">
            <v>0</v>
          </cell>
          <cell r="U2418">
            <v>2367</v>
          </cell>
          <cell r="V2418">
            <v>44</v>
          </cell>
        </row>
        <row r="2419">
          <cell r="D2419" t="str">
            <v>Yuba County - Unincorporated 2013</v>
          </cell>
          <cell r="E2419">
            <v>1036</v>
          </cell>
          <cell r="F2419">
            <v>0</v>
          </cell>
          <cell r="G2419">
            <v>0</v>
          </cell>
          <cell r="H2419">
            <v>0</v>
          </cell>
          <cell r="J2419">
            <v>727</v>
          </cell>
          <cell r="K2419">
            <v>0</v>
          </cell>
          <cell r="L2419">
            <v>0</v>
          </cell>
          <cell r="M2419">
            <v>0</v>
          </cell>
          <cell r="O2419">
            <v>870</v>
          </cell>
          <cell r="P2419">
            <v>1</v>
          </cell>
          <cell r="R2419">
            <v>2043</v>
          </cell>
          <cell r="S2419">
            <v>85</v>
          </cell>
          <cell r="U2419">
            <v>4676</v>
          </cell>
          <cell r="V2419">
            <v>86</v>
          </cell>
        </row>
        <row r="2420">
          <cell r="D2420" t="str">
            <v>Yuba County - Unincorporated 2014</v>
          </cell>
        </row>
        <row r="2421">
          <cell r="D2421" t="str">
            <v>Yuba County - Unincorporated 2015</v>
          </cell>
        </row>
        <row r="2422">
          <cell r="D2422" t="str">
            <v>Yuba County - Unincorporated 2016</v>
          </cell>
        </row>
        <row r="2423">
          <cell r="D2423" t="str">
            <v>Yuba County - Unincorporated 2017</v>
          </cell>
        </row>
        <row r="2424">
          <cell r="D2424" t="str">
            <v>Yucaipa 2013</v>
          </cell>
        </row>
        <row r="2425">
          <cell r="D2425" t="str">
            <v>Yucaipa 2014</v>
          </cell>
          <cell r="E2425">
            <v>780</v>
          </cell>
          <cell r="F2425">
            <v>0</v>
          </cell>
          <cell r="G2425">
            <v>0</v>
          </cell>
          <cell r="H2425">
            <v>0</v>
          </cell>
          <cell r="J2425">
            <v>636</v>
          </cell>
          <cell r="K2425">
            <v>34</v>
          </cell>
          <cell r="L2425">
            <v>34</v>
          </cell>
          <cell r="M2425">
            <v>0</v>
          </cell>
          <cell r="O2425">
            <v>552</v>
          </cell>
          <cell r="P2425">
            <v>0</v>
          </cell>
          <cell r="R2425">
            <v>851</v>
          </cell>
          <cell r="S2425">
            <v>32</v>
          </cell>
          <cell r="U2425">
            <v>2819</v>
          </cell>
          <cell r="V2425">
            <v>66</v>
          </cell>
        </row>
        <row r="2426">
          <cell r="D2426" t="str">
            <v>Yucaipa 2015</v>
          </cell>
          <cell r="E2426">
            <v>780</v>
          </cell>
          <cell r="F2426">
            <v>42</v>
          </cell>
          <cell r="G2426">
            <v>42</v>
          </cell>
          <cell r="H2426">
            <v>0</v>
          </cell>
          <cell r="J2426">
            <v>636</v>
          </cell>
          <cell r="K2426">
            <v>38</v>
          </cell>
          <cell r="L2426">
            <v>7</v>
          </cell>
          <cell r="M2426">
            <v>31</v>
          </cell>
          <cell r="O2426">
            <v>552</v>
          </cell>
          <cell r="P2426">
            <v>0</v>
          </cell>
          <cell r="R2426">
            <v>851</v>
          </cell>
          <cell r="S2426">
            <v>111</v>
          </cell>
          <cell r="U2426">
            <v>2819</v>
          </cell>
          <cell r="V2426">
            <v>191</v>
          </cell>
        </row>
        <row r="2427">
          <cell r="D2427" t="str">
            <v>Yucaipa 2016</v>
          </cell>
          <cell r="E2427">
            <v>780</v>
          </cell>
          <cell r="F2427">
            <v>0</v>
          </cell>
          <cell r="G2427">
            <v>0</v>
          </cell>
          <cell r="H2427">
            <v>0</v>
          </cell>
          <cell r="J2427">
            <v>636</v>
          </cell>
          <cell r="K2427">
            <v>30</v>
          </cell>
          <cell r="L2427">
            <v>30</v>
          </cell>
          <cell r="M2427">
            <v>0</v>
          </cell>
          <cell r="O2427">
            <v>552</v>
          </cell>
          <cell r="P2427">
            <v>17</v>
          </cell>
          <cell r="R2427">
            <v>851</v>
          </cell>
          <cell r="S2427">
            <v>102</v>
          </cell>
          <cell r="U2427">
            <v>2819</v>
          </cell>
          <cell r="V2427">
            <v>149</v>
          </cell>
        </row>
        <row r="2428">
          <cell r="D2428" t="str">
            <v>Yucaipa 2017</v>
          </cell>
          <cell r="E2428">
            <v>780</v>
          </cell>
          <cell r="F2428">
            <v>0</v>
          </cell>
          <cell r="G2428">
            <v>0</v>
          </cell>
          <cell r="H2428">
            <v>0</v>
          </cell>
          <cell r="J2428">
            <v>636</v>
          </cell>
          <cell r="K2428">
            <v>30</v>
          </cell>
          <cell r="L2428">
            <v>30</v>
          </cell>
          <cell r="M2428">
            <v>0</v>
          </cell>
          <cell r="O2428">
            <v>552</v>
          </cell>
          <cell r="P2428">
            <v>18</v>
          </cell>
          <cell r="R2428">
            <v>851</v>
          </cell>
          <cell r="S2428">
            <v>9</v>
          </cell>
          <cell r="U2428">
            <v>2819</v>
          </cell>
          <cell r="V2428">
            <v>57</v>
          </cell>
        </row>
        <row r="2429">
          <cell r="D2429" t="str">
            <v>Yucca Valley 2013</v>
          </cell>
        </row>
        <row r="2430">
          <cell r="D2430" t="str">
            <v>Yucca Valley 2014</v>
          </cell>
          <cell r="E2430">
            <v>209</v>
          </cell>
          <cell r="F2430">
            <v>0</v>
          </cell>
          <cell r="G2430">
            <v>0</v>
          </cell>
          <cell r="H2430">
            <v>0</v>
          </cell>
          <cell r="J2430">
            <v>149</v>
          </cell>
          <cell r="K2430">
            <v>0</v>
          </cell>
          <cell r="L2430">
            <v>0</v>
          </cell>
          <cell r="M2430">
            <v>0</v>
          </cell>
          <cell r="O2430">
            <v>172</v>
          </cell>
          <cell r="P2430">
            <v>0</v>
          </cell>
          <cell r="R2430">
            <v>400</v>
          </cell>
          <cell r="S2430">
            <v>18</v>
          </cell>
          <cell r="U2430">
            <v>930</v>
          </cell>
          <cell r="V2430">
            <v>18</v>
          </cell>
        </row>
        <row r="2431">
          <cell r="D2431" t="str">
            <v>Yucca Valley 2015</v>
          </cell>
          <cell r="E2431">
            <v>209</v>
          </cell>
          <cell r="F2431">
            <v>0</v>
          </cell>
          <cell r="G2431">
            <v>0</v>
          </cell>
          <cell r="H2431">
            <v>0</v>
          </cell>
          <cell r="J2431">
            <v>149</v>
          </cell>
          <cell r="K2431">
            <v>0</v>
          </cell>
          <cell r="L2431">
            <v>0</v>
          </cell>
          <cell r="M2431">
            <v>0</v>
          </cell>
          <cell r="O2431">
            <v>172</v>
          </cell>
          <cell r="P2431">
            <v>0</v>
          </cell>
          <cell r="R2431">
            <v>400</v>
          </cell>
          <cell r="S2431">
            <v>17</v>
          </cell>
          <cell r="U2431">
            <v>930</v>
          </cell>
          <cell r="V2431">
            <v>17</v>
          </cell>
        </row>
        <row r="2432">
          <cell r="D2432" t="str">
            <v>Yucca Valley 2016</v>
          </cell>
          <cell r="E2432">
            <v>209</v>
          </cell>
          <cell r="F2432">
            <v>0</v>
          </cell>
          <cell r="G2432">
            <v>0</v>
          </cell>
          <cell r="H2432">
            <v>0</v>
          </cell>
          <cell r="J2432">
            <v>149</v>
          </cell>
          <cell r="K2432">
            <v>0</v>
          </cell>
          <cell r="L2432">
            <v>0</v>
          </cell>
          <cell r="M2432">
            <v>0</v>
          </cell>
          <cell r="O2432">
            <v>172</v>
          </cell>
          <cell r="P2432">
            <v>0</v>
          </cell>
          <cell r="R2432">
            <v>400</v>
          </cell>
          <cell r="S2432">
            <v>17</v>
          </cell>
          <cell r="U2432">
            <v>930</v>
          </cell>
          <cell r="V2432">
            <v>17</v>
          </cell>
        </row>
        <row r="2433">
          <cell r="D2433" t="str">
            <v>Yucca Valley 2017</v>
          </cell>
          <cell r="E2433">
            <v>209</v>
          </cell>
          <cell r="F2433">
            <v>0</v>
          </cell>
          <cell r="G2433">
            <v>0</v>
          </cell>
          <cell r="H2433">
            <v>0</v>
          </cell>
          <cell r="J2433">
            <v>149</v>
          </cell>
          <cell r="K2433">
            <v>0</v>
          </cell>
          <cell r="L2433">
            <v>0</v>
          </cell>
          <cell r="M2433">
            <v>0</v>
          </cell>
          <cell r="O2433">
            <v>172</v>
          </cell>
          <cell r="P2433">
            <v>0</v>
          </cell>
          <cell r="R2433">
            <v>400</v>
          </cell>
          <cell r="S2433">
            <v>37</v>
          </cell>
          <cell r="U2433">
            <v>930</v>
          </cell>
          <cell r="V2433">
            <v>37</v>
          </cell>
        </row>
      </sheetData>
      <sheetData sheetId="7" refreshError="1">
        <row r="2">
          <cell r="C2" t="str">
            <v>Adelanto</v>
          </cell>
          <cell r="D2">
            <v>633</v>
          </cell>
          <cell r="E2">
            <v>459</v>
          </cell>
          <cell r="F2">
            <v>513</v>
          </cell>
          <cell r="G2">
            <v>1236</v>
          </cell>
          <cell r="H2">
            <v>2841</v>
          </cell>
        </row>
        <row r="3">
          <cell r="C3" t="str">
            <v>Agoura Hills</v>
          </cell>
          <cell r="D3">
            <v>31</v>
          </cell>
          <cell r="E3">
            <v>19</v>
          </cell>
          <cell r="F3">
            <v>20</v>
          </cell>
          <cell r="G3">
            <v>45</v>
          </cell>
          <cell r="H3">
            <v>115</v>
          </cell>
        </row>
        <row r="4">
          <cell r="C4" t="str">
            <v>Alameda</v>
          </cell>
          <cell r="D4">
            <v>444</v>
          </cell>
          <cell r="E4">
            <v>248</v>
          </cell>
          <cell r="F4">
            <v>283</v>
          </cell>
          <cell r="G4">
            <v>748</v>
          </cell>
          <cell r="H4">
            <v>1723</v>
          </cell>
        </row>
        <row r="5">
          <cell r="C5" t="str">
            <v>Alameda County - Unincorporated</v>
          </cell>
          <cell r="D5">
            <v>430</v>
          </cell>
          <cell r="E5">
            <v>227</v>
          </cell>
          <cell r="F5">
            <v>295</v>
          </cell>
          <cell r="G5">
            <v>817</v>
          </cell>
          <cell r="H5">
            <v>1769</v>
          </cell>
        </row>
        <row r="6">
          <cell r="C6" t="str">
            <v>Albany</v>
          </cell>
          <cell r="D6">
            <v>80</v>
          </cell>
          <cell r="E6">
            <v>53</v>
          </cell>
          <cell r="F6">
            <v>57</v>
          </cell>
          <cell r="G6">
            <v>145</v>
          </cell>
          <cell r="H6">
            <v>335</v>
          </cell>
        </row>
        <row r="7">
          <cell r="C7" t="str">
            <v>Alhambra</v>
          </cell>
          <cell r="D7">
            <v>380</v>
          </cell>
          <cell r="E7">
            <v>224</v>
          </cell>
          <cell r="F7">
            <v>246</v>
          </cell>
          <cell r="G7">
            <v>642</v>
          </cell>
          <cell r="H7">
            <v>1492</v>
          </cell>
        </row>
        <row r="8">
          <cell r="C8" t="str">
            <v>Aliso Viejo</v>
          </cell>
          <cell r="D8">
            <v>9</v>
          </cell>
          <cell r="E8">
            <v>7</v>
          </cell>
          <cell r="F8">
            <v>7</v>
          </cell>
          <cell r="G8">
            <v>16</v>
          </cell>
          <cell r="H8">
            <v>39</v>
          </cell>
        </row>
        <row r="9">
          <cell r="C9" t="str">
            <v>Alpine County - Unincorporated</v>
          </cell>
          <cell r="D9">
            <v>7</v>
          </cell>
          <cell r="E9">
            <v>6</v>
          </cell>
          <cell r="F9">
            <v>6</v>
          </cell>
          <cell r="G9">
            <v>11</v>
          </cell>
          <cell r="H9">
            <v>30</v>
          </cell>
        </row>
        <row r="10">
          <cell r="C10" t="str">
            <v>Alturas</v>
          </cell>
          <cell r="D10">
            <v>1</v>
          </cell>
          <cell r="E10">
            <v>1</v>
          </cell>
          <cell r="F10">
            <v>1</v>
          </cell>
          <cell r="G10">
            <v>2</v>
          </cell>
          <cell r="H10">
            <v>5</v>
          </cell>
        </row>
        <row r="11">
          <cell r="C11" t="str">
            <v>Amador City</v>
          </cell>
          <cell r="D11">
            <v>1</v>
          </cell>
          <cell r="E11">
            <v>1</v>
          </cell>
          <cell r="F11">
            <v>0</v>
          </cell>
          <cell r="G11">
            <v>0</v>
          </cell>
          <cell r="H11">
            <v>2</v>
          </cell>
        </row>
        <row r="12">
          <cell r="C12" t="str">
            <v>Amador County - Unincorporated</v>
          </cell>
          <cell r="D12">
            <v>10</v>
          </cell>
          <cell r="E12">
            <v>7</v>
          </cell>
          <cell r="F12">
            <v>9</v>
          </cell>
          <cell r="G12">
            <v>23</v>
          </cell>
          <cell r="H12">
            <v>49</v>
          </cell>
        </row>
        <row r="13">
          <cell r="C13" t="str">
            <v>American Canyon</v>
          </cell>
          <cell r="D13">
            <v>116</v>
          </cell>
          <cell r="E13">
            <v>54</v>
          </cell>
          <cell r="F13">
            <v>58</v>
          </cell>
          <cell r="G13">
            <v>164</v>
          </cell>
          <cell r="H13">
            <v>392</v>
          </cell>
        </row>
        <row r="14">
          <cell r="C14" t="str">
            <v>Anaheim</v>
          </cell>
          <cell r="D14">
            <v>1256</v>
          </cell>
          <cell r="E14">
            <v>907</v>
          </cell>
          <cell r="F14">
            <v>1038</v>
          </cell>
          <cell r="G14">
            <v>2501</v>
          </cell>
          <cell r="H14">
            <v>5702</v>
          </cell>
        </row>
        <row r="15">
          <cell r="C15" t="str">
            <v>Anderson</v>
          </cell>
          <cell r="D15">
            <v>32</v>
          </cell>
          <cell r="E15">
            <v>21</v>
          </cell>
          <cell r="F15">
            <v>24</v>
          </cell>
          <cell r="G15">
            <v>59</v>
          </cell>
          <cell r="H15">
            <v>136</v>
          </cell>
        </row>
        <row r="16">
          <cell r="C16" t="str">
            <v>Angels Camp</v>
          </cell>
          <cell r="D16">
            <v>39</v>
          </cell>
          <cell r="E16">
            <v>25</v>
          </cell>
          <cell r="F16">
            <v>28</v>
          </cell>
          <cell r="G16">
            <v>69</v>
          </cell>
          <cell r="H16">
            <v>161</v>
          </cell>
        </row>
        <row r="17">
          <cell r="C17" t="str">
            <v>Antioch</v>
          </cell>
          <cell r="D17">
            <v>349</v>
          </cell>
          <cell r="E17">
            <v>205</v>
          </cell>
          <cell r="F17">
            <v>214</v>
          </cell>
          <cell r="G17">
            <v>680</v>
          </cell>
          <cell r="H17">
            <v>1448</v>
          </cell>
        </row>
        <row r="18">
          <cell r="C18" t="str">
            <v>Apple Valley</v>
          </cell>
          <cell r="D18">
            <v>764</v>
          </cell>
          <cell r="E18">
            <v>541</v>
          </cell>
          <cell r="F18">
            <v>622</v>
          </cell>
          <cell r="G18">
            <v>1407</v>
          </cell>
          <cell r="H18">
            <v>3334</v>
          </cell>
        </row>
        <row r="19">
          <cell r="C19" t="str">
            <v>Arcadia</v>
          </cell>
          <cell r="D19">
            <v>276</v>
          </cell>
          <cell r="E19">
            <v>167</v>
          </cell>
          <cell r="F19">
            <v>177</v>
          </cell>
          <cell r="G19">
            <v>434</v>
          </cell>
          <cell r="H19">
            <v>1054</v>
          </cell>
        </row>
        <row r="20">
          <cell r="C20" t="str">
            <v>Arcata</v>
          </cell>
          <cell r="D20">
            <v>85</v>
          </cell>
          <cell r="E20">
            <v>56</v>
          </cell>
          <cell r="F20">
            <v>62</v>
          </cell>
          <cell r="G20">
            <v>160</v>
          </cell>
          <cell r="H20">
            <v>363</v>
          </cell>
        </row>
        <row r="21">
          <cell r="C21" t="str">
            <v>Arroyo Grande</v>
          </cell>
          <cell r="D21">
            <v>60</v>
          </cell>
          <cell r="E21">
            <v>38</v>
          </cell>
          <cell r="F21">
            <v>43</v>
          </cell>
          <cell r="G21">
            <v>101</v>
          </cell>
          <cell r="H21">
            <v>242</v>
          </cell>
        </row>
        <row r="22">
          <cell r="C22" t="str">
            <v>Artesia</v>
          </cell>
          <cell r="D22">
            <v>31</v>
          </cell>
          <cell r="E22">
            <v>18</v>
          </cell>
          <cell r="F22">
            <v>20</v>
          </cell>
          <cell r="G22">
            <v>51</v>
          </cell>
          <cell r="H22">
            <v>120</v>
          </cell>
        </row>
        <row r="23">
          <cell r="C23" t="str">
            <v>Arvin</v>
          </cell>
          <cell r="D23">
            <v>398</v>
          </cell>
          <cell r="E23">
            <v>239</v>
          </cell>
          <cell r="F23">
            <v>183</v>
          </cell>
          <cell r="G23">
            <v>349</v>
          </cell>
          <cell r="H23">
            <v>1169</v>
          </cell>
        </row>
        <row r="24">
          <cell r="C24" t="str">
            <v>Atascadero</v>
          </cell>
          <cell r="D24">
            <v>98</v>
          </cell>
          <cell r="E24">
            <v>62</v>
          </cell>
          <cell r="F24">
            <v>69</v>
          </cell>
          <cell r="G24">
            <v>164</v>
          </cell>
          <cell r="H24">
            <v>393</v>
          </cell>
        </row>
        <row r="25">
          <cell r="C25" t="str">
            <v>Atherton</v>
          </cell>
          <cell r="D25">
            <v>35</v>
          </cell>
          <cell r="E25">
            <v>26</v>
          </cell>
          <cell r="F25">
            <v>29</v>
          </cell>
          <cell r="G25">
            <v>3</v>
          </cell>
          <cell r="H25">
            <v>93</v>
          </cell>
        </row>
        <row r="26">
          <cell r="C26" t="str">
            <v>Atwater</v>
          </cell>
          <cell r="D26">
            <v>429</v>
          </cell>
          <cell r="E26">
            <v>307</v>
          </cell>
          <cell r="F26">
            <v>281</v>
          </cell>
          <cell r="G26">
            <v>748</v>
          </cell>
          <cell r="H26">
            <v>1765</v>
          </cell>
        </row>
        <row r="27">
          <cell r="C27" t="str">
            <v>Auburn</v>
          </cell>
          <cell r="D27">
            <v>74</v>
          </cell>
          <cell r="E27">
            <v>52</v>
          </cell>
          <cell r="F27">
            <v>57</v>
          </cell>
          <cell r="G27">
            <v>125</v>
          </cell>
          <cell r="H27">
            <v>308</v>
          </cell>
        </row>
        <row r="28">
          <cell r="C28" t="str">
            <v>Avalon</v>
          </cell>
          <cell r="D28">
            <v>20</v>
          </cell>
          <cell r="E28">
            <v>12</v>
          </cell>
          <cell r="F28">
            <v>14</v>
          </cell>
          <cell r="G28">
            <v>34</v>
          </cell>
          <cell r="H28">
            <v>80</v>
          </cell>
        </row>
        <row r="29">
          <cell r="C29" t="str">
            <v>Avenal</v>
          </cell>
          <cell r="D29">
            <v>145</v>
          </cell>
          <cell r="E29">
            <v>108</v>
          </cell>
          <cell r="F29">
            <v>115</v>
          </cell>
          <cell r="G29">
            <v>271</v>
          </cell>
          <cell r="H29">
            <v>639</v>
          </cell>
        </row>
        <row r="30">
          <cell r="C30" t="str">
            <v>Azusa</v>
          </cell>
          <cell r="D30">
            <v>198</v>
          </cell>
          <cell r="E30">
            <v>118</v>
          </cell>
          <cell r="F30">
            <v>127</v>
          </cell>
          <cell r="G30">
            <v>336</v>
          </cell>
          <cell r="H30">
            <v>779</v>
          </cell>
        </row>
        <row r="31">
          <cell r="C31" t="str">
            <v>Bakersfield</v>
          </cell>
          <cell r="D31">
            <v>9706</v>
          </cell>
          <cell r="E31">
            <v>5800</v>
          </cell>
          <cell r="F31">
            <v>6453</v>
          </cell>
          <cell r="G31">
            <v>14331</v>
          </cell>
          <cell r="H31">
            <v>36290</v>
          </cell>
        </row>
        <row r="32">
          <cell r="C32" t="str">
            <v>Baldwin Park</v>
          </cell>
          <cell r="D32">
            <v>142</v>
          </cell>
          <cell r="E32">
            <v>83</v>
          </cell>
          <cell r="F32">
            <v>90</v>
          </cell>
          <cell r="G32">
            <v>242</v>
          </cell>
          <cell r="H32">
            <v>557</v>
          </cell>
        </row>
        <row r="33">
          <cell r="C33" t="str">
            <v>Banning</v>
          </cell>
          <cell r="D33">
            <v>872</v>
          </cell>
          <cell r="E33">
            <v>593</v>
          </cell>
          <cell r="F33">
            <v>685</v>
          </cell>
          <cell r="G33">
            <v>1642</v>
          </cell>
          <cell r="H33">
            <v>3792</v>
          </cell>
        </row>
        <row r="34">
          <cell r="C34" t="str">
            <v>Barstow</v>
          </cell>
          <cell r="D34">
            <v>188</v>
          </cell>
          <cell r="E34">
            <v>138</v>
          </cell>
          <cell r="F34">
            <v>154</v>
          </cell>
          <cell r="G34">
            <v>363</v>
          </cell>
          <cell r="H34">
            <v>843</v>
          </cell>
        </row>
        <row r="35">
          <cell r="C35" t="str">
            <v>Beaumont</v>
          </cell>
          <cell r="D35">
            <v>1267</v>
          </cell>
          <cell r="E35">
            <v>854</v>
          </cell>
          <cell r="F35">
            <v>969</v>
          </cell>
          <cell r="G35">
            <v>2160</v>
          </cell>
          <cell r="H35">
            <v>5250</v>
          </cell>
        </row>
        <row r="36">
          <cell r="C36" t="str">
            <v>Bell</v>
          </cell>
          <cell r="D36">
            <v>11</v>
          </cell>
          <cell r="E36">
            <v>7</v>
          </cell>
          <cell r="F36">
            <v>8</v>
          </cell>
          <cell r="G36">
            <v>21</v>
          </cell>
          <cell r="H36">
            <v>47</v>
          </cell>
        </row>
        <row r="37">
          <cell r="C37" t="str">
            <v>Bell Gardens</v>
          </cell>
          <cell r="D37">
            <v>11</v>
          </cell>
          <cell r="E37">
            <v>7</v>
          </cell>
          <cell r="F37">
            <v>8</v>
          </cell>
          <cell r="G37">
            <v>20</v>
          </cell>
          <cell r="H37">
            <v>46</v>
          </cell>
        </row>
        <row r="38">
          <cell r="C38" t="str">
            <v>Bellflower</v>
          </cell>
          <cell r="D38">
            <v>1</v>
          </cell>
          <cell r="E38">
            <v>1</v>
          </cell>
          <cell r="F38">
            <v>0</v>
          </cell>
          <cell r="G38">
            <v>0</v>
          </cell>
          <cell r="H38">
            <v>2</v>
          </cell>
        </row>
        <row r="39">
          <cell r="C39" t="str">
            <v>Belmont</v>
          </cell>
          <cell r="D39">
            <v>116</v>
          </cell>
          <cell r="E39">
            <v>63</v>
          </cell>
          <cell r="F39">
            <v>67</v>
          </cell>
          <cell r="G39">
            <v>222</v>
          </cell>
          <cell r="H39">
            <v>468</v>
          </cell>
        </row>
        <row r="40">
          <cell r="C40" t="str">
            <v>Belvedere</v>
          </cell>
          <cell r="D40">
            <v>4</v>
          </cell>
          <cell r="E40">
            <v>3</v>
          </cell>
          <cell r="F40">
            <v>4</v>
          </cell>
          <cell r="G40">
            <v>5</v>
          </cell>
          <cell r="H40">
            <v>16</v>
          </cell>
        </row>
        <row r="41">
          <cell r="C41" t="str">
            <v>Benicia</v>
          </cell>
          <cell r="D41">
            <v>94</v>
          </cell>
          <cell r="E41">
            <v>54</v>
          </cell>
          <cell r="F41">
            <v>56</v>
          </cell>
          <cell r="G41">
            <v>123</v>
          </cell>
          <cell r="H41">
            <v>327</v>
          </cell>
        </row>
        <row r="42">
          <cell r="C42" t="str">
            <v>Berkeley</v>
          </cell>
          <cell r="D42">
            <v>532</v>
          </cell>
          <cell r="E42">
            <v>442</v>
          </cell>
          <cell r="F42">
            <v>584</v>
          </cell>
          <cell r="G42">
            <v>1401</v>
          </cell>
          <cell r="H42">
            <v>2959</v>
          </cell>
        </row>
        <row r="43">
          <cell r="C43" t="str">
            <v>Beverly Hills</v>
          </cell>
          <cell r="D43">
            <v>1</v>
          </cell>
          <cell r="E43">
            <v>1</v>
          </cell>
          <cell r="F43">
            <v>1</v>
          </cell>
          <cell r="G43">
            <v>0</v>
          </cell>
          <cell r="H43">
            <v>3</v>
          </cell>
        </row>
        <row r="44">
          <cell r="C44" t="str">
            <v>Big Bear Lake</v>
          </cell>
          <cell r="D44">
            <v>1</v>
          </cell>
          <cell r="E44">
            <v>1</v>
          </cell>
          <cell r="F44">
            <v>0</v>
          </cell>
          <cell r="G44">
            <v>0</v>
          </cell>
          <cell r="H44">
            <v>2</v>
          </cell>
        </row>
        <row r="45">
          <cell r="C45" t="str">
            <v>Biggs</v>
          </cell>
          <cell r="D45">
            <v>48</v>
          </cell>
          <cell r="E45">
            <v>30</v>
          </cell>
          <cell r="F45">
            <v>24</v>
          </cell>
          <cell r="G45">
            <v>82</v>
          </cell>
          <cell r="H45">
            <v>184</v>
          </cell>
        </row>
        <row r="46">
          <cell r="C46" t="str">
            <v>Bishop</v>
          </cell>
          <cell r="D46">
            <v>15</v>
          </cell>
          <cell r="E46">
            <v>10</v>
          </cell>
          <cell r="F46">
            <v>12</v>
          </cell>
          <cell r="G46">
            <v>28</v>
          </cell>
          <cell r="H46">
            <v>65</v>
          </cell>
        </row>
        <row r="47">
          <cell r="C47" t="str">
            <v>Blue Lake</v>
          </cell>
          <cell r="D47">
            <v>4</v>
          </cell>
          <cell r="E47">
            <v>1</v>
          </cell>
          <cell r="F47">
            <v>2</v>
          </cell>
          <cell r="G47">
            <v>4</v>
          </cell>
          <cell r="H47">
            <v>11</v>
          </cell>
        </row>
        <row r="48">
          <cell r="C48" t="str">
            <v>Blythe</v>
          </cell>
          <cell r="D48">
            <v>91</v>
          </cell>
          <cell r="E48">
            <v>64</v>
          </cell>
          <cell r="F48">
            <v>75</v>
          </cell>
          <cell r="G48">
            <v>172</v>
          </cell>
          <cell r="H48">
            <v>402</v>
          </cell>
        </row>
        <row r="49">
          <cell r="C49" t="str">
            <v>Bradbury</v>
          </cell>
          <cell r="D49">
            <v>1</v>
          </cell>
          <cell r="E49">
            <v>1</v>
          </cell>
          <cell r="F49">
            <v>0</v>
          </cell>
          <cell r="G49">
            <v>0</v>
          </cell>
          <cell r="H49">
            <v>2</v>
          </cell>
        </row>
        <row r="50">
          <cell r="C50" t="str">
            <v>Brawley</v>
          </cell>
          <cell r="D50">
            <v>760</v>
          </cell>
          <cell r="E50">
            <v>470</v>
          </cell>
          <cell r="F50">
            <v>466</v>
          </cell>
          <cell r="G50">
            <v>1338</v>
          </cell>
          <cell r="H50">
            <v>3034</v>
          </cell>
        </row>
        <row r="51">
          <cell r="C51" t="str">
            <v>Brea</v>
          </cell>
          <cell r="D51">
            <v>426</v>
          </cell>
          <cell r="E51">
            <v>305</v>
          </cell>
          <cell r="F51">
            <v>335</v>
          </cell>
          <cell r="G51">
            <v>785</v>
          </cell>
          <cell r="H51">
            <v>1851</v>
          </cell>
        </row>
        <row r="52">
          <cell r="C52" t="str">
            <v>Brentwood</v>
          </cell>
          <cell r="D52">
            <v>234</v>
          </cell>
          <cell r="E52">
            <v>124</v>
          </cell>
          <cell r="F52">
            <v>123</v>
          </cell>
          <cell r="G52">
            <v>279</v>
          </cell>
          <cell r="H52">
            <v>760</v>
          </cell>
        </row>
        <row r="53">
          <cell r="C53" t="str">
            <v>Brisbane</v>
          </cell>
          <cell r="D53">
            <v>25</v>
          </cell>
          <cell r="E53">
            <v>13</v>
          </cell>
          <cell r="F53">
            <v>15</v>
          </cell>
          <cell r="G53">
            <v>30</v>
          </cell>
          <cell r="H53">
            <v>83</v>
          </cell>
        </row>
        <row r="54">
          <cell r="C54" t="str">
            <v>Buellton</v>
          </cell>
          <cell r="D54">
            <v>66</v>
          </cell>
          <cell r="E54">
            <v>44</v>
          </cell>
          <cell r="F54">
            <v>41</v>
          </cell>
          <cell r="G54">
            <v>124</v>
          </cell>
          <cell r="H54">
            <v>275</v>
          </cell>
        </row>
        <row r="55">
          <cell r="C55" t="str">
            <v>Buena Park</v>
          </cell>
          <cell r="D55">
            <v>76</v>
          </cell>
          <cell r="E55">
            <v>53</v>
          </cell>
          <cell r="F55">
            <v>62</v>
          </cell>
          <cell r="G55">
            <v>148</v>
          </cell>
          <cell r="H55">
            <v>339</v>
          </cell>
        </row>
        <row r="56">
          <cell r="C56" t="str">
            <v>Burbank</v>
          </cell>
          <cell r="D56">
            <v>694</v>
          </cell>
          <cell r="E56">
            <v>413</v>
          </cell>
          <cell r="F56">
            <v>443</v>
          </cell>
          <cell r="G56">
            <v>1134</v>
          </cell>
          <cell r="H56">
            <v>2684</v>
          </cell>
        </row>
        <row r="57">
          <cell r="C57" t="str">
            <v>Burlingame</v>
          </cell>
          <cell r="D57">
            <v>276</v>
          </cell>
          <cell r="E57">
            <v>144</v>
          </cell>
          <cell r="F57">
            <v>155</v>
          </cell>
          <cell r="G57">
            <v>288</v>
          </cell>
          <cell r="H57">
            <v>863</v>
          </cell>
        </row>
        <row r="58">
          <cell r="C58" t="str">
            <v>Butte County - Unincorporated</v>
          </cell>
          <cell r="D58">
            <v>682</v>
          </cell>
          <cell r="E58">
            <v>545</v>
          </cell>
          <cell r="F58">
            <v>480</v>
          </cell>
          <cell r="G58">
            <v>1267</v>
          </cell>
          <cell r="H58">
            <v>2974</v>
          </cell>
        </row>
        <row r="59">
          <cell r="C59" t="str">
            <v>Calabasas</v>
          </cell>
          <cell r="D59">
            <v>88</v>
          </cell>
          <cell r="E59">
            <v>54</v>
          </cell>
          <cell r="F59">
            <v>57</v>
          </cell>
          <cell r="G59">
            <v>131</v>
          </cell>
          <cell r="H59">
            <v>330</v>
          </cell>
        </row>
        <row r="60">
          <cell r="C60" t="str">
            <v>Calaveras County - Unincorporated</v>
          </cell>
          <cell r="D60">
            <v>241</v>
          </cell>
          <cell r="E60">
            <v>175</v>
          </cell>
          <cell r="F60">
            <v>192</v>
          </cell>
          <cell r="G60">
            <v>471</v>
          </cell>
          <cell r="H60">
            <v>1079</v>
          </cell>
        </row>
        <row r="61">
          <cell r="C61" t="str">
            <v>Calexico</v>
          </cell>
          <cell r="D61">
            <v>817</v>
          </cell>
          <cell r="E61">
            <v>489</v>
          </cell>
          <cell r="F61">
            <v>490</v>
          </cell>
          <cell r="G61">
            <v>1428</v>
          </cell>
          <cell r="H61">
            <v>3224</v>
          </cell>
        </row>
        <row r="62">
          <cell r="C62" t="str">
            <v>California City</v>
          </cell>
          <cell r="D62">
            <v>254</v>
          </cell>
          <cell r="E62">
            <v>131</v>
          </cell>
          <cell r="F62">
            <v>155</v>
          </cell>
          <cell r="G62">
            <v>726</v>
          </cell>
          <cell r="H62">
            <v>1266</v>
          </cell>
        </row>
        <row r="63">
          <cell r="C63" t="str">
            <v>Calimesa</v>
          </cell>
          <cell r="D63">
            <v>543</v>
          </cell>
          <cell r="E63">
            <v>383</v>
          </cell>
          <cell r="F63">
            <v>433</v>
          </cell>
          <cell r="G63">
            <v>982</v>
          </cell>
          <cell r="H63">
            <v>2341</v>
          </cell>
        </row>
        <row r="64">
          <cell r="C64" t="str">
            <v>Calipatria</v>
          </cell>
          <cell r="D64">
            <v>37</v>
          </cell>
          <cell r="E64">
            <v>22</v>
          </cell>
          <cell r="F64">
            <v>22</v>
          </cell>
          <cell r="G64">
            <v>63</v>
          </cell>
          <cell r="H64">
            <v>144</v>
          </cell>
        </row>
        <row r="65">
          <cell r="C65" t="str">
            <v>Calistoga</v>
          </cell>
          <cell r="D65">
            <v>6</v>
          </cell>
          <cell r="E65">
            <v>2</v>
          </cell>
          <cell r="F65">
            <v>4</v>
          </cell>
          <cell r="G65">
            <v>15</v>
          </cell>
          <cell r="H65">
            <v>27</v>
          </cell>
        </row>
        <row r="66">
          <cell r="C66" t="str">
            <v>Camarillo</v>
          </cell>
          <cell r="D66">
            <v>539</v>
          </cell>
          <cell r="E66">
            <v>366</v>
          </cell>
          <cell r="F66">
            <v>411</v>
          </cell>
          <cell r="G66">
            <v>908</v>
          </cell>
          <cell r="H66">
            <v>2224</v>
          </cell>
        </row>
        <row r="67">
          <cell r="C67" t="str">
            <v>Campbell</v>
          </cell>
          <cell r="D67">
            <v>253</v>
          </cell>
          <cell r="E67">
            <v>138</v>
          </cell>
          <cell r="F67">
            <v>151</v>
          </cell>
          <cell r="G67">
            <v>391</v>
          </cell>
          <cell r="H67">
            <v>933</v>
          </cell>
        </row>
        <row r="68">
          <cell r="C68" t="str">
            <v>Canyon Lake</v>
          </cell>
          <cell r="D68">
            <v>21</v>
          </cell>
          <cell r="E68">
            <v>14</v>
          </cell>
          <cell r="F68">
            <v>16</v>
          </cell>
          <cell r="G68">
            <v>32</v>
          </cell>
          <cell r="H68">
            <v>83</v>
          </cell>
        </row>
        <row r="69">
          <cell r="C69" t="str">
            <v>Capitola</v>
          </cell>
          <cell r="D69">
            <v>34</v>
          </cell>
          <cell r="E69">
            <v>23</v>
          </cell>
          <cell r="F69">
            <v>26</v>
          </cell>
          <cell r="G69">
            <v>60</v>
          </cell>
          <cell r="H69">
            <v>143</v>
          </cell>
        </row>
        <row r="70">
          <cell r="C70" t="str">
            <v>Carlsbad</v>
          </cell>
          <cell r="D70">
            <v>912</v>
          </cell>
          <cell r="E70">
            <v>693</v>
          </cell>
          <cell r="F70">
            <v>1062</v>
          </cell>
          <cell r="G70">
            <v>2332</v>
          </cell>
          <cell r="H70">
            <v>4999</v>
          </cell>
        </row>
        <row r="71">
          <cell r="C71" t="str">
            <v>Carmel-by-the-Sea</v>
          </cell>
          <cell r="D71">
            <v>7</v>
          </cell>
          <cell r="E71">
            <v>5</v>
          </cell>
          <cell r="F71">
            <v>6</v>
          </cell>
          <cell r="G71">
            <v>13</v>
          </cell>
          <cell r="H71">
            <v>31</v>
          </cell>
        </row>
        <row r="72">
          <cell r="C72" t="str">
            <v>Carpinteria</v>
          </cell>
          <cell r="D72">
            <v>39</v>
          </cell>
          <cell r="E72">
            <v>26</v>
          </cell>
          <cell r="F72">
            <v>34</v>
          </cell>
          <cell r="G72">
            <v>64</v>
          </cell>
          <cell r="H72">
            <v>163</v>
          </cell>
        </row>
        <row r="73">
          <cell r="C73" t="str">
            <v>Carson</v>
          </cell>
          <cell r="D73">
            <v>447</v>
          </cell>
          <cell r="E73">
            <v>263</v>
          </cell>
          <cell r="F73">
            <v>280</v>
          </cell>
          <cell r="G73">
            <v>708</v>
          </cell>
          <cell r="H73">
            <v>1698</v>
          </cell>
        </row>
        <row r="74">
          <cell r="C74" t="str">
            <v>Cathedral</v>
          </cell>
          <cell r="D74">
            <v>141</v>
          </cell>
          <cell r="E74">
            <v>95</v>
          </cell>
          <cell r="F74">
            <v>110</v>
          </cell>
          <cell r="G74">
            <v>254</v>
          </cell>
          <cell r="H74">
            <v>600</v>
          </cell>
        </row>
        <row r="75">
          <cell r="C75" t="str">
            <v>Ceres</v>
          </cell>
          <cell r="D75">
            <v>622</v>
          </cell>
          <cell r="E75">
            <v>399</v>
          </cell>
          <cell r="F75">
            <v>446</v>
          </cell>
          <cell r="G75">
            <v>1104</v>
          </cell>
          <cell r="H75">
            <v>2571</v>
          </cell>
        </row>
        <row r="76">
          <cell r="C76" t="str">
            <v>Cerritos</v>
          </cell>
          <cell r="D76">
            <v>23</v>
          </cell>
          <cell r="E76">
            <v>14</v>
          </cell>
          <cell r="F76">
            <v>14</v>
          </cell>
          <cell r="G76">
            <v>35</v>
          </cell>
          <cell r="H76">
            <v>86</v>
          </cell>
        </row>
        <row r="77">
          <cell r="C77" t="str">
            <v>Chico</v>
          </cell>
          <cell r="D77">
            <v>974</v>
          </cell>
          <cell r="E77">
            <v>643</v>
          </cell>
          <cell r="F77">
            <v>708</v>
          </cell>
          <cell r="G77">
            <v>1638</v>
          </cell>
          <cell r="H77">
            <v>3963</v>
          </cell>
        </row>
        <row r="78">
          <cell r="C78" t="str">
            <v>Chino</v>
          </cell>
          <cell r="D78">
            <v>707</v>
          </cell>
          <cell r="E78">
            <v>478</v>
          </cell>
          <cell r="F78">
            <v>533</v>
          </cell>
          <cell r="G78">
            <v>1176</v>
          </cell>
          <cell r="H78">
            <v>2894</v>
          </cell>
        </row>
        <row r="79">
          <cell r="C79" t="str">
            <v>Chino Hills</v>
          </cell>
          <cell r="D79">
            <v>217</v>
          </cell>
          <cell r="E79">
            <v>148</v>
          </cell>
          <cell r="F79">
            <v>164</v>
          </cell>
          <cell r="G79">
            <v>333</v>
          </cell>
          <cell r="H79">
            <v>862</v>
          </cell>
        </row>
        <row r="80">
          <cell r="C80" t="str">
            <v>Chowchilla</v>
          </cell>
          <cell r="D80">
            <v>253</v>
          </cell>
          <cell r="E80">
            <v>190</v>
          </cell>
          <cell r="F80">
            <v>204</v>
          </cell>
          <cell r="G80">
            <v>467</v>
          </cell>
          <cell r="H80">
            <v>1114</v>
          </cell>
        </row>
        <row r="81">
          <cell r="C81" t="str">
            <v>Chula Vista</v>
          </cell>
          <cell r="D81">
            <v>3209</v>
          </cell>
          <cell r="E81">
            <v>2439</v>
          </cell>
          <cell r="F81">
            <v>2257</v>
          </cell>
          <cell r="G81">
            <v>4956</v>
          </cell>
          <cell r="H81">
            <v>12861</v>
          </cell>
        </row>
        <row r="82">
          <cell r="C82" t="str">
            <v>Citrus Heights</v>
          </cell>
          <cell r="D82">
            <v>146</v>
          </cell>
          <cell r="E82">
            <v>102</v>
          </cell>
          <cell r="F82">
            <v>130</v>
          </cell>
          <cell r="G82">
            <v>318</v>
          </cell>
          <cell r="H82">
            <v>696</v>
          </cell>
        </row>
        <row r="83">
          <cell r="C83" t="str">
            <v>Claremont</v>
          </cell>
          <cell r="D83">
            <v>98</v>
          </cell>
          <cell r="E83">
            <v>59</v>
          </cell>
          <cell r="F83">
            <v>64</v>
          </cell>
          <cell r="G83">
            <v>152</v>
          </cell>
          <cell r="H83">
            <v>373</v>
          </cell>
        </row>
        <row r="84">
          <cell r="C84" t="str">
            <v>Clayton</v>
          </cell>
          <cell r="D84">
            <v>51</v>
          </cell>
          <cell r="E84">
            <v>25</v>
          </cell>
          <cell r="F84">
            <v>31</v>
          </cell>
          <cell r="G84">
            <v>34</v>
          </cell>
          <cell r="H84">
            <v>141</v>
          </cell>
        </row>
        <row r="85">
          <cell r="C85" t="str">
            <v>Clearlake</v>
          </cell>
          <cell r="D85">
            <v>108</v>
          </cell>
          <cell r="E85">
            <v>67</v>
          </cell>
          <cell r="F85">
            <v>87</v>
          </cell>
          <cell r="G85">
            <v>205</v>
          </cell>
          <cell r="H85">
            <v>467</v>
          </cell>
        </row>
        <row r="86">
          <cell r="C86" t="str">
            <v>Cloverdale</v>
          </cell>
          <cell r="D86">
            <v>39</v>
          </cell>
          <cell r="E86">
            <v>29</v>
          </cell>
          <cell r="F86">
            <v>31</v>
          </cell>
          <cell r="G86">
            <v>112</v>
          </cell>
          <cell r="H86">
            <v>211</v>
          </cell>
        </row>
        <row r="87">
          <cell r="C87" t="str">
            <v>Clovis</v>
          </cell>
          <cell r="D87">
            <v>2321</v>
          </cell>
          <cell r="E87">
            <v>1145</v>
          </cell>
          <cell r="F87">
            <v>1018</v>
          </cell>
          <cell r="G87">
            <v>1844</v>
          </cell>
          <cell r="H87">
            <v>6328</v>
          </cell>
        </row>
        <row r="88">
          <cell r="C88" t="str">
            <v>Coachella</v>
          </cell>
          <cell r="D88">
            <v>1555</v>
          </cell>
          <cell r="E88">
            <v>1059</v>
          </cell>
          <cell r="F88">
            <v>1212</v>
          </cell>
          <cell r="G88">
            <v>2945</v>
          </cell>
          <cell r="H88">
            <v>6771</v>
          </cell>
        </row>
        <row r="89">
          <cell r="C89" t="str">
            <v>Coalinga</v>
          </cell>
          <cell r="D89">
            <v>150</v>
          </cell>
          <cell r="E89">
            <v>115</v>
          </cell>
          <cell r="F89">
            <v>123</v>
          </cell>
          <cell r="G89">
            <v>201</v>
          </cell>
          <cell r="H89">
            <v>589</v>
          </cell>
        </row>
        <row r="90">
          <cell r="C90" t="str">
            <v>Colfax</v>
          </cell>
          <cell r="D90">
            <v>10</v>
          </cell>
          <cell r="E90">
            <v>7</v>
          </cell>
          <cell r="F90">
            <v>10</v>
          </cell>
          <cell r="G90">
            <v>24</v>
          </cell>
          <cell r="H90">
            <v>51</v>
          </cell>
        </row>
        <row r="91">
          <cell r="C91" t="str">
            <v>Colma</v>
          </cell>
          <cell r="D91">
            <v>20</v>
          </cell>
          <cell r="E91">
            <v>8</v>
          </cell>
          <cell r="F91">
            <v>9</v>
          </cell>
          <cell r="G91">
            <v>22</v>
          </cell>
          <cell r="H91">
            <v>59</v>
          </cell>
        </row>
        <row r="92">
          <cell r="C92" t="str">
            <v>Colton</v>
          </cell>
          <cell r="D92">
            <v>443</v>
          </cell>
          <cell r="E92">
            <v>302</v>
          </cell>
          <cell r="F92">
            <v>347</v>
          </cell>
          <cell r="G92">
            <v>831</v>
          </cell>
          <cell r="H92">
            <v>1923</v>
          </cell>
        </row>
        <row r="93">
          <cell r="C93" t="str">
            <v>Colusa</v>
          </cell>
          <cell r="D93">
            <v>79</v>
          </cell>
          <cell r="E93">
            <v>64</v>
          </cell>
          <cell r="F93">
            <v>61</v>
          </cell>
          <cell r="G93">
            <v>150</v>
          </cell>
          <cell r="H93">
            <v>354</v>
          </cell>
        </row>
        <row r="94">
          <cell r="C94" t="str">
            <v>Colusa County - Unincorporated</v>
          </cell>
          <cell r="D94">
            <v>107</v>
          </cell>
          <cell r="E94">
            <v>91</v>
          </cell>
          <cell r="F94">
            <v>91</v>
          </cell>
          <cell r="G94">
            <v>210</v>
          </cell>
          <cell r="H94">
            <v>499</v>
          </cell>
        </row>
        <row r="95">
          <cell r="C95" t="str">
            <v>Commerce</v>
          </cell>
          <cell r="D95">
            <v>12</v>
          </cell>
          <cell r="E95">
            <v>7</v>
          </cell>
          <cell r="F95">
            <v>7</v>
          </cell>
          <cell r="G95">
            <v>20</v>
          </cell>
          <cell r="H95">
            <v>46</v>
          </cell>
        </row>
        <row r="96">
          <cell r="C96" t="str">
            <v>Compton</v>
          </cell>
          <cell r="D96">
            <v>1</v>
          </cell>
          <cell r="E96">
            <v>1</v>
          </cell>
          <cell r="F96">
            <v>0</v>
          </cell>
          <cell r="G96">
            <v>0</v>
          </cell>
          <cell r="H96">
            <v>2</v>
          </cell>
        </row>
        <row r="97">
          <cell r="C97" t="str">
            <v>Concord</v>
          </cell>
          <cell r="D97">
            <v>798</v>
          </cell>
          <cell r="E97">
            <v>444</v>
          </cell>
          <cell r="F97">
            <v>559</v>
          </cell>
          <cell r="G97">
            <v>1677</v>
          </cell>
          <cell r="H97">
            <v>3478</v>
          </cell>
        </row>
        <row r="98">
          <cell r="C98" t="str">
            <v>Contra Costa County - Unincorporated</v>
          </cell>
          <cell r="D98">
            <v>374</v>
          </cell>
          <cell r="E98">
            <v>218</v>
          </cell>
          <cell r="F98">
            <v>243</v>
          </cell>
          <cell r="G98">
            <v>532</v>
          </cell>
          <cell r="H98">
            <v>1367</v>
          </cell>
        </row>
        <row r="99">
          <cell r="C99" t="str">
            <v>Corcoran</v>
          </cell>
          <cell r="D99">
            <v>215</v>
          </cell>
          <cell r="E99">
            <v>161</v>
          </cell>
          <cell r="F99">
            <v>169</v>
          </cell>
          <cell r="G99">
            <v>401</v>
          </cell>
          <cell r="H99">
            <v>946</v>
          </cell>
        </row>
        <row r="100">
          <cell r="C100" t="str">
            <v>Corning</v>
          </cell>
          <cell r="D100">
            <v>38</v>
          </cell>
          <cell r="E100">
            <v>30</v>
          </cell>
          <cell r="F100">
            <v>33</v>
          </cell>
          <cell r="G100">
            <v>75</v>
          </cell>
          <cell r="H100">
            <v>176</v>
          </cell>
        </row>
        <row r="101">
          <cell r="C101" t="str">
            <v>Corona</v>
          </cell>
          <cell r="D101">
            <v>192</v>
          </cell>
          <cell r="E101">
            <v>128</v>
          </cell>
          <cell r="F101">
            <v>142</v>
          </cell>
          <cell r="G101">
            <v>308</v>
          </cell>
          <cell r="H101">
            <v>770</v>
          </cell>
        </row>
        <row r="102">
          <cell r="C102" t="str">
            <v>Coronado</v>
          </cell>
          <cell r="D102">
            <v>13</v>
          </cell>
          <cell r="E102">
            <v>9</v>
          </cell>
          <cell r="F102">
            <v>9</v>
          </cell>
          <cell r="G102">
            <v>19</v>
          </cell>
          <cell r="H102">
            <v>50</v>
          </cell>
        </row>
        <row r="103">
          <cell r="C103" t="str">
            <v>Corte Madera</v>
          </cell>
          <cell r="D103">
            <v>22</v>
          </cell>
          <cell r="E103">
            <v>13</v>
          </cell>
          <cell r="F103">
            <v>13</v>
          </cell>
          <cell r="G103">
            <v>24</v>
          </cell>
          <cell r="H103">
            <v>72</v>
          </cell>
        </row>
        <row r="104">
          <cell r="C104" t="str">
            <v>Costa Mesa</v>
          </cell>
          <cell r="D104">
            <v>1</v>
          </cell>
          <cell r="E104">
            <v>1</v>
          </cell>
          <cell r="F104">
            <v>0</v>
          </cell>
          <cell r="G104">
            <v>0</v>
          </cell>
          <cell r="H104">
            <v>2</v>
          </cell>
        </row>
        <row r="105">
          <cell r="C105" t="str">
            <v>Cotati</v>
          </cell>
          <cell r="D105">
            <v>35</v>
          </cell>
          <cell r="E105">
            <v>18</v>
          </cell>
          <cell r="F105">
            <v>18</v>
          </cell>
          <cell r="G105">
            <v>66</v>
          </cell>
          <cell r="H105">
            <v>137</v>
          </cell>
        </row>
        <row r="106">
          <cell r="C106" t="str">
            <v>Covina</v>
          </cell>
          <cell r="D106">
            <v>60</v>
          </cell>
          <cell r="E106">
            <v>35</v>
          </cell>
          <cell r="F106">
            <v>38</v>
          </cell>
          <cell r="G106">
            <v>97</v>
          </cell>
          <cell r="H106">
            <v>230</v>
          </cell>
        </row>
        <row r="107">
          <cell r="C107" t="str">
            <v>Crescent City</v>
          </cell>
          <cell r="D107">
            <v>20</v>
          </cell>
          <cell r="E107">
            <v>13</v>
          </cell>
          <cell r="F107">
            <v>10</v>
          </cell>
          <cell r="G107">
            <v>34</v>
          </cell>
          <cell r="H107">
            <v>77</v>
          </cell>
        </row>
        <row r="108">
          <cell r="C108" t="str">
            <v>Cudahy</v>
          </cell>
          <cell r="D108">
            <v>80</v>
          </cell>
          <cell r="E108">
            <v>46</v>
          </cell>
          <cell r="F108">
            <v>51</v>
          </cell>
          <cell r="G108">
            <v>141</v>
          </cell>
          <cell r="H108">
            <v>318</v>
          </cell>
        </row>
        <row r="109">
          <cell r="C109" t="str">
            <v>Culver City</v>
          </cell>
          <cell r="D109">
            <v>48</v>
          </cell>
          <cell r="E109">
            <v>29</v>
          </cell>
          <cell r="F109">
            <v>31</v>
          </cell>
          <cell r="G109">
            <v>77</v>
          </cell>
          <cell r="H109">
            <v>185</v>
          </cell>
        </row>
        <row r="110">
          <cell r="C110" t="str">
            <v>Cupertino</v>
          </cell>
          <cell r="D110">
            <v>356</v>
          </cell>
          <cell r="E110">
            <v>207</v>
          </cell>
          <cell r="F110">
            <v>231</v>
          </cell>
          <cell r="G110">
            <v>270</v>
          </cell>
          <cell r="H110">
            <v>1064</v>
          </cell>
        </row>
        <row r="111">
          <cell r="C111" t="str">
            <v>Cypress</v>
          </cell>
          <cell r="D111">
            <v>71</v>
          </cell>
          <cell r="E111">
            <v>50</v>
          </cell>
          <cell r="F111">
            <v>56</v>
          </cell>
          <cell r="G111">
            <v>131</v>
          </cell>
          <cell r="H111">
            <v>308</v>
          </cell>
        </row>
        <row r="112">
          <cell r="C112" t="str">
            <v>Daly City</v>
          </cell>
          <cell r="D112">
            <v>400</v>
          </cell>
          <cell r="E112">
            <v>188</v>
          </cell>
          <cell r="F112">
            <v>221</v>
          </cell>
          <cell r="G112">
            <v>541</v>
          </cell>
          <cell r="H112">
            <v>1350</v>
          </cell>
        </row>
        <row r="113">
          <cell r="C113" t="str">
            <v>Dana Point</v>
          </cell>
          <cell r="D113">
            <v>76</v>
          </cell>
          <cell r="E113">
            <v>53</v>
          </cell>
          <cell r="F113">
            <v>61</v>
          </cell>
          <cell r="G113">
            <v>137</v>
          </cell>
          <cell r="H113">
            <v>327</v>
          </cell>
        </row>
        <row r="114">
          <cell r="C114" t="str">
            <v>Danville</v>
          </cell>
          <cell r="D114">
            <v>196</v>
          </cell>
          <cell r="E114">
            <v>111</v>
          </cell>
          <cell r="F114">
            <v>124</v>
          </cell>
          <cell r="G114">
            <v>126</v>
          </cell>
          <cell r="H114">
            <v>557</v>
          </cell>
        </row>
        <row r="115">
          <cell r="C115" t="str">
            <v>Davis</v>
          </cell>
          <cell r="D115">
            <v>248</v>
          </cell>
          <cell r="E115">
            <v>174</v>
          </cell>
          <cell r="F115">
            <v>198</v>
          </cell>
          <cell r="G115">
            <v>446</v>
          </cell>
          <cell r="H115">
            <v>1066</v>
          </cell>
        </row>
        <row r="116">
          <cell r="C116" t="str">
            <v>Del Mar</v>
          </cell>
          <cell r="D116">
            <v>7</v>
          </cell>
          <cell r="E116">
            <v>5</v>
          </cell>
          <cell r="F116">
            <v>15</v>
          </cell>
          <cell r="G116">
            <v>34</v>
          </cell>
          <cell r="H116">
            <v>61</v>
          </cell>
        </row>
        <row r="117">
          <cell r="C117" t="str">
            <v>Del Norte County - Unincorporated</v>
          </cell>
          <cell r="D117">
            <v>60</v>
          </cell>
          <cell r="E117">
            <v>37</v>
          </cell>
          <cell r="F117">
            <v>30</v>
          </cell>
          <cell r="G117">
            <v>106</v>
          </cell>
          <cell r="H117">
            <v>233</v>
          </cell>
        </row>
        <row r="118">
          <cell r="C118" t="str">
            <v>Del Rey Oaks</v>
          </cell>
          <cell r="D118">
            <v>7</v>
          </cell>
          <cell r="E118">
            <v>4</v>
          </cell>
          <cell r="F118">
            <v>5</v>
          </cell>
          <cell r="G118">
            <v>11</v>
          </cell>
          <cell r="H118">
            <v>27</v>
          </cell>
        </row>
        <row r="119">
          <cell r="C119" t="str">
            <v>Delano</v>
          </cell>
          <cell r="D119">
            <v>396</v>
          </cell>
          <cell r="E119">
            <v>277</v>
          </cell>
          <cell r="F119">
            <v>243</v>
          </cell>
          <cell r="G119">
            <v>546</v>
          </cell>
          <cell r="H119">
            <v>1462</v>
          </cell>
        </row>
        <row r="120">
          <cell r="C120" t="str">
            <v>Desert Hot Springs</v>
          </cell>
          <cell r="D120">
            <v>946</v>
          </cell>
          <cell r="E120">
            <v>661</v>
          </cell>
          <cell r="F120">
            <v>772</v>
          </cell>
          <cell r="G120">
            <v>1817</v>
          </cell>
          <cell r="H120">
            <v>4196</v>
          </cell>
        </row>
        <row r="121">
          <cell r="C121" t="str">
            <v>Diamond Bar</v>
          </cell>
          <cell r="D121">
            <v>308</v>
          </cell>
          <cell r="E121">
            <v>182</v>
          </cell>
          <cell r="F121">
            <v>190</v>
          </cell>
          <cell r="G121">
            <v>466</v>
          </cell>
          <cell r="H121">
            <v>1146</v>
          </cell>
        </row>
        <row r="122">
          <cell r="C122" t="str">
            <v>Dinuba</v>
          </cell>
          <cell r="D122">
            <v>211</v>
          </cell>
          <cell r="E122">
            <v>163</v>
          </cell>
          <cell r="F122">
            <v>121</v>
          </cell>
          <cell r="G122">
            <v>470</v>
          </cell>
          <cell r="H122">
            <v>965</v>
          </cell>
        </row>
        <row r="123">
          <cell r="C123" t="str">
            <v>Dixon</v>
          </cell>
          <cell r="D123">
            <v>50</v>
          </cell>
          <cell r="E123">
            <v>24</v>
          </cell>
          <cell r="F123">
            <v>30</v>
          </cell>
          <cell r="G123">
            <v>93</v>
          </cell>
          <cell r="H123">
            <v>197</v>
          </cell>
        </row>
        <row r="124">
          <cell r="C124" t="str">
            <v>Dorris</v>
          </cell>
          <cell r="D124">
            <v>3</v>
          </cell>
          <cell r="E124">
            <v>2</v>
          </cell>
          <cell r="F124">
            <v>2</v>
          </cell>
          <cell r="G124">
            <v>5</v>
          </cell>
          <cell r="H124">
            <v>12</v>
          </cell>
        </row>
        <row r="125">
          <cell r="C125" t="str">
            <v>Dos Palos</v>
          </cell>
          <cell r="D125">
            <v>71</v>
          </cell>
          <cell r="E125">
            <v>27</v>
          </cell>
          <cell r="F125">
            <v>47</v>
          </cell>
          <cell r="G125">
            <v>124</v>
          </cell>
          <cell r="H125">
            <v>269</v>
          </cell>
        </row>
        <row r="126">
          <cell r="C126" t="str">
            <v>Downey</v>
          </cell>
          <cell r="D126">
            <v>210</v>
          </cell>
          <cell r="E126">
            <v>123</v>
          </cell>
          <cell r="F126">
            <v>135</v>
          </cell>
          <cell r="G126">
            <v>346</v>
          </cell>
          <cell r="H126">
            <v>814</v>
          </cell>
        </row>
        <row r="127">
          <cell r="C127" t="str">
            <v>Duarte</v>
          </cell>
          <cell r="D127">
            <v>87</v>
          </cell>
          <cell r="E127">
            <v>53</v>
          </cell>
          <cell r="F127">
            <v>55</v>
          </cell>
          <cell r="G127">
            <v>142</v>
          </cell>
          <cell r="H127">
            <v>337</v>
          </cell>
        </row>
        <row r="128">
          <cell r="C128" t="str">
            <v>Dublin</v>
          </cell>
          <cell r="D128">
            <v>796</v>
          </cell>
          <cell r="E128">
            <v>446</v>
          </cell>
          <cell r="F128">
            <v>425</v>
          </cell>
          <cell r="G128">
            <v>618</v>
          </cell>
          <cell r="H128">
            <v>2285</v>
          </cell>
        </row>
        <row r="129">
          <cell r="C129" t="str">
            <v>Dunsmuir</v>
          </cell>
          <cell r="D129">
            <v>6</v>
          </cell>
          <cell r="E129">
            <v>4</v>
          </cell>
          <cell r="F129">
            <v>4</v>
          </cell>
          <cell r="G129">
            <v>9</v>
          </cell>
          <cell r="H129">
            <v>23</v>
          </cell>
        </row>
        <row r="130">
          <cell r="C130" t="str">
            <v>East Palo Alto</v>
          </cell>
          <cell r="D130">
            <v>64</v>
          </cell>
          <cell r="E130">
            <v>54</v>
          </cell>
          <cell r="F130">
            <v>83</v>
          </cell>
          <cell r="G130">
            <v>266</v>
          </cell>
          <cell r="H130">
            <v>467</v>
          </cell>
        </row>
        <row r="131">
          <cell r="C131" t="str">
            <v>Eastvale</v>
          </cell>
          <cell r="D131">
            <v>374</v>
          </cell>
          <cell r="E131">
            <v>250</v>
          </cell>
          <cell r="F131">
            <v>274</v>
          </cell>
          <cell r="G131">
            <v>565</v>
          </cell>
          <cell r="H131">
            <v>1463</v>
          </cell>
        </row>
        <row r="132">
          <cell r="C132" t="str">
            <v>El Cajon</v>
          </cell>
          <cell r="D132">
            <v>1448</v>
          </cell>
          <cell r="E132">
            <v>1101</v>
          </cell>
          <cell r="F132">
            <v>1019</v>
          </cell>
          <cell r="G132">
            <v>2237</v>
          </cell>
          <cell r="H132">
            <v>5805</v>
          </cell>
        </row>
        <row r="133">
          <cell r="C133" t="str">
            <v>El Centro</v>
          </cell>
          <cell r="D133">
            <v>487</v>
          </cell>
          <cell r="E133">
            <v>300</v>
          </cell>
          <cell r="F133">
            <v>297</v>
          </cell>
          <cell r="G133">
            <v>840</v>
          </cell>
          <cell r="H133">
            <v>1924</v>
          </cell>
        </row>
        <row r="134">
          <cell r="C134" t="str">
            <v>El Cerrito</v>
          </cell>
          <cell r="D134">
            <v>100</v>
          </cell>
          <cell r="E134">
            <v>63</v>
          </cell>
          <cell r="F134">
            <v>69</v>
          </cell>
          <cell r="G134">
            <v>166</v>
          </cell>
          <cell r="H134">
            <v>398</v>
          </cell>
        </row>
        <row r="135">
          <cell r="C135" t="str">
            <v>El Dorado County - Unincorporated</v>
          </cell>
          <cell r="D135">
            <v>1086</v>
          </cell>
          <cell r="E135">
            <v>762</v>
          </cell>
          <cell r="F135">
            <v>823</v>
          </cell>
          <cell r="G135">
            <v>1757</v>
          </cell>
          <cell r="H135">
            <v>4428</v>
          </cell>
        </row>
        <row r="136">
          <cell r="C136" t="str">
            <v>El Monte</v>
          </cell>
          <cell r="D136">
            <v>529</v>
          </cell>
          <cell r="E136">
            <v>315</v>
          </cell>
          <cell r="F136">
            <v>352</v>
          </cell>
          <cell r="G136">
            <v>946</v>
          </cell>
          <cell r="H136">
            <v>2142</v>
          </cell>
        </row>
        <row r="137">
          <cell r="C137" t="str">
            <v>El Segundo</v>
          </cell>
          <cell r="D137">
            <v>18</v>
          </cell>
          <cell r="E137">
            <v>11</v>
          </cell>
          <cell r="F137">
            <v>12</v>
          </cell>
          <cell r="G137">
            <v>28</v>
          </cell>
          <cell r="H137">
            <v>69</v>
          </cell>
        </row>
        <row r="138">
          <cell r="C138" t="str">
            <v>Elk Grove</v>
          </cell>
          <cell r="D138">
            <v>2035</v>
          </cell>
          <cell r="E138">
            <v>1427</v>
          </cell>
          <cell r="F138">
            <v>1377</v>
          </cell>
          <cell r="G138">
            <v>2563</v>
          </cell>
          <cell r="H138">
            <v>7402</v>
          </cell>
        </row>
        <row r="139">
          <cell r="C139" t="str">
            <v>Emeryville</v>
          </cell>
          <cell r="D139">
            <v>276</v>
          </cell>
          <cell r="E139">
            <v>211</v>
          </cell>
          <cell r="F139">
            <v>259</v>
          </cell>
          <cell r="G139">
            <v>752</v>
          </cell>
          <cell r="H139">
            <v>1498</v>
          </cell>
        </row>
        <row r="140">
          <cell r="C140" t="str">
            <v>Encinitas</v>
          </cell>
          <cell r="D140">
            <v>587</v>
          </cell>
          <cell r="E140">
            <v>446</v>
          </cell>
          <cell r="F140">
            <v>413</v>
          </cell>
          <cell r="G140">
            <v>907</v>
          </cell>
          <cell r="H140">
            <v>2353</v>
          </cell>
        </row>
        <row r="141">
          <cell r="C141" t="str">
            <v>Escalon</v>
          </cell>
          <cell r="D141">
            <v>103</v>
          </cell>
          <cell r="E141">
            <v>66</v>
          </cell>
          <cell r="F141">
            <v>64</v>
          </cell>
          <cell r="G141">
            <v>192</v>
          </cell>
          <cell r="H141">
            <v>425</v>
          </cell>
        </row>
        <row r="142">
          <cell r="C142" t="str">
            <v>Escondido</v>
          </cell>
          <cell r="D142">
            <v>1042</v>
          </cell>
          <cell r="E142">
            <v>791</v>
          </cell>
          <cell r="F142">
            <v>733</v>
          </cell>
          <cell r="G142">
            <v>1609</v>
          </cell>
          <cell r="H142">
            <v>4175</v>
          </cell>
        </row>
        <row r="143">
          <cell r="C143" t="str">
            <v>Etna</v>
          </cell>
          <cell r="D143">
            <v>3</v>
          </cell>
          <cell r="E143">
            <v>2</v>
          </cell>
          <cell r="F143">
            <v>2</v>
          </cell>
          <cell r="G143">
            <v>3</v>
          </cell>
          <cell r="H143">
            <v>10</v>
          </cell>
        </row>
        <row r="144">
          <cell r="C144" t="str">
            <v>Eureka</v>
          </cell>
          <cell r="D144">
            <v>145</v>
          </cell>
          <cell r="E144">
            <v>96</v>
          </cell>
          <cell r="F144">
            <v>104</v>
          </cell>
          <cell r="G144">
            <v>264</v>
          </cell>
          <cell r="H144">
            <v>609</v>
          </cell>
        </row>
        <row r="145">
          <cell r="C145" t="str">
            <v>Exeter</v>
          </cell>
          <cell r="D145">
            <v>143</v>
          </cell>
          <cell r="E145">
            <v>125</v>
          </cell>
          <cell r="F145">
            <v>85</v>
          </cell>
          <cell r="G145">
            <v>272</v>
          </cell>
          <cell r="H145">
            <v>625</v>
          </cell>
        </row>
        <row r="146">
          <cell r="C146" t="str">
            <v>Fairfax</v>
          </cell>
          <cell r="D146">
            <v>16</v>
          </cell>
          <cell r="E146">
            <v>11</v>
          </cell>
          <cell r="F146">
            <v>11</v>
          </cell>
          <cell r="G146">
            <v>23</v>
          </cell>
          <cell r="H146">
            <v>61</v>
          </cell>
        </row>
        <row r="147">
          <cell r="C147" t="str">
            <v>Fairfield</v>
          </cell>
          <cell r="D147">
            <v>779</v>
          </cell>
          <cell r="E147">
            <v>404</v>
          </cell>
          <cell r="F147">
            <v>456</v>
          </cell>
          <cell r="G147">
            <v>1461</v>
          </cell>
          <cell r="H147">
            <v>3100</v>
          </cell>
        </row>
        <row r="148">
          <cell r="C148" t="str">
            <v>Farmersville</v>
          </cell>
          <cell r="D148">
            <v>74</v>
          </cell>
          <cell r="E148">
            <v>65</v>
          </cell>
          <cell r="F148">
            <v>68</v>
          </cell>
          <cell r="G148">
            <v>259</v>
          </cell>
          <cell r="H148">
            <v>466</v>
          </cell>
        </row>
        <row r="149">
          <cell r="C149" t="str">
            <v>Ferndale</v>
          </cell>
          <cell r="D149">
            <v>6</v>
          </cell>
          <cell r="E149">
            <v>3</v>
          </cell>
          <cell r="F149">
            <v>4</v>
          </cell>
          <cell r="G149">
            <v>8</v>
          </cell>
          <cell r="H149">
            <v>21</v>
          </cell>
        </row>
        <row r="150">
          <cell r="C150" t="str">
            <v>Fillmore</v>
          </cell>
          <cell r="D150">
            <v>160</v>
          </cell>
          <cell r="E150">
            <v>112</v>
          </cell>
          <cell r="F150">
            <v>128</v>
          </cell>
          <cell r="G150">
            <v>294</v>
          </cell>
          <cell r="H150">
            <v>694</v>
          </cell>
        </row>
        <row r="151">
          <cell r="C151" t="str">
            <v>Firebaugh</v>
          </cell>
          <cell r="D151">
            <v>128</v>
          </cell>
          <cell r="E151">
            <v>169</v>
          </cell>
          <cell r="F151">
            <v>204</v>
          </cell>
          <cell r="G151">
            <v>211</v>
          </cell>
          <cell r="H151">
            <v>712</v>
          </cell>
        </row>
        <row r="152">
          <cell r="C152" t="str">
            <v>Folsom</v>
          </cell>
          <cell r="D152">
            <v>1218</v>
          </cell>
          <cell r="E152">
            <v>854</v>
          </cell>
          <cell r="F152">
            <v>862</v>
          </cell>
          <cell r="G152">
            <v>1699</v>
          </cell>
          <cell r="H152">
            <v>4633</v>
          </cell>
        </row>
        <row r="153">
          <cell r="C153" t="str">
            <v>Fontana</v>
          </cell>
          <cell r="D153">
            <v>1442</v>
          </cell>
          <cell r="E153">
            <v>974</v>
          </cell>
          <cell r="F153">
            <v>1090</v>
          </cell>
          <cell r="G153">
            <v>2471</v>
          </cell>
          <cell r="H153">
            <v>5977</v>
          </cell>
        </row>
        <row r="154">
          <cell r="C154" t="str">
            <v>Fort Bragg</v>
          </cell>
          <cell r="D154">
            <v>5</v>
          </cell>
          <cell r="E154">
            <v>3</v>
          </cell>
          <cell r="F154">
            <v>3</v>
          </cell>
          <cell r="G154">
            <v>9</v>
          </cell>
          <cell r="H154">
            <v>20</v>
          </cell>
        </row>
        <row r="155">
          <cell r="C155" t="str">
            <v>Fort Jones</v>
          </cell>
          <cell r="D155">
            <v>2</v>
          </cell>
          <cell r="E155">
            <v>1</v>
          </cell>
          <cell r="F155">
            <v>2</v>
          </cell>
          <cell r="G155">
            <v>4</v>
          </cell>
          <cell r="H155">
            <v>9</v>
          </cell>
        </row>
        <row r="156">
          <cell r="C156" t="str">
            <v>Fortuna</v>
          </cell>
          <cell r="D156">
            <v>39</v>
          </cell>
          <cell r="E156">
            <v>24</v>
          </cell>
          <cell r="F156">
            <v>27</v>
          </cell>
          <cell r="G156">
            <v>71</v>
          </cell>
          <cell r="H156">
            <v>161</v>
          </cell>
        </row>
        <row r="157">
          <cell r="C157" t="str">
            <v>Foster City</v>
          </cell>
          <cell r="D157">
            <v>148</v>
          </cell>
          <cell r="E157">
            <v>87</v>
          </cell>
          <cell r="F157">
            <v>76</v>
          </cell>
          <cell r="G157">
            <v>119</v>
          </cell>
          <cell r="H157">
            <v>430</v>
          </cell>
        </row>
        <row r="158">
          <cell r="C158" t="str">
            <v>Fountain Valley</v>
          </cell>
          <cell r="D158">
            <v>83</v>
          </cell>
          <cell r="E158">
            <v>59</v>
          </cell>
          <cell r="F158">
            <v>65</v>
          </cell>
          <cell r="G158">
            <v>151</v>
          </cell>
          <cell r="H158">
            <v>358</v>
          </cell>
        </row>
        <row r="159">
          <cell r="C159" t="str">
            <v>Fowler</v>
          </cell>
          <cell r="D159">
            <v>123</v>
          </cell>
          <cell r="E159">
            <v>83</v>
          </cell>
          <cell r="F159">
            <v>75</v>
          </cell>
          <cell r="G159">
            <v>243</v>
          </cell>
          <cell r="H159">
            <v>524</v>
          </cell>
        </row>
        <row r="160">
          <cell r="C160" t="str">
            <v>Fremont</v>
          </cell>
          <cell r="D160">
            <v>1714</v>
          </cell>
          <cell r="E160">
            <v>926</v>
          </cell>
          <cell r="F160">
            <v>978</v>
          </cell>
          <cell r="G160">
            <v>1837</v>
          </cell>
          <cell r="H160">
            <v>5455</v>
          </cell>
        </row>
        <row r="161">
          <cell r="C161" t="str">
            <v>Fresno</v>
          </cell>
          <cell r="D161">
            <v>5666</v>
          </cell>
          <cell r="E161">
            <v>3289</v>
          </cell>
          <cell r="F161">
            <v>3571</v>
          </cell>
          <cell r="G161">
            <v>11039</v>
          </cell>
          <cell r="H161">
            <v>23565</v>
          </cell>
        </row>
        <row r="162">
          <cell r="C162" t="str">
            <v>Fresno County - Unincorporated</v>
          </cell>
          <cell r="D162">
            <v>460</v>
          </cell>
          <cell r="E162">
            <v>527</v>
          </cell>
          <cell r="F162">
            <v>589</v>
          </cell>
          <cell r="G162">
            <v>1146</v>
          </cell>
          <cell r="H162">
            <v>2722</v>
          </cell>
        </row>
        <row r="163">
          <cell r="C163" t="str">
            <v>Fullerton</v>
          </cell>
          <cell r="D163">
            <v>411</v>
          </cell>
          <cell r="E163">
            <v>299</v>
          </cell>
          <cell r="F163">
            <v>337</v>
          </cell>
          <cell r="G163">
            <v>794</v>
          </cell>
          <cell r="H163">
            <v>1841</v>
          </cell>
        </row>
        <row r="164">
          <cell r="C164" t="str">
            <v>Galt</v>
          </cell>
          <cell r="D164">
            <v>131</v>
          </cell>
          <cell r="E164">
            <v>91</v>
          </cell>
          <cell r="F164">
            <v>126</v>
          </cell>
          <cell r="G164">
            <v>331</v>
          </cell>
          <cell r="H164">
            <v>679</v>
          </cell>
        </row>
        <row r="165">
          <cell r="C165" t="str">
            <v>Garden Grove</v>
          </cell>
          <cell r="D165">
            <v>164</v>
          </cell>
          <cell r="E165">
            <v>120</v>
          </cell>
          <cell r="F165">
            <v>135</v>
          </cell>
          <cell r="G165">
            <v>328</v>
          </cell>
          <cell r="H165">
            <v>747</v>
          </cell>
        </row>
        <row r="166">
          <cell r="C166" t="str">
            <v>Gardena</v>
          </cell>
          <cell r="D166">
            <v>98</v>
          </cell>
          <cell r="E166">
            <v>60</v>
          </cell>
          <cell r="F166">
            <v>66</v>
          </cell>
          <cell r="G166">
            <v>173</v>
          </cell>
          <cell r="H166">
            <v>397</v>
          </cell>
        </row>
        <row r="167">
          <cell r="C167" t="str">
            <v>Gilroy</v>
          </cell>
          <cell r="D167">
            <v>236</v>
          </cell>
          <cell r="E167">
            <v>160</v>
          </cell>
          <cell r="F167">
            <v>217</v>
          </cell>
          <cell r="G167">
            <v>475</v>
          </cell>
          <cell r="H167">
            <v>1088</v>
          </cell>
        </row>
        <row r="168">
          <cell r="C168" t="str">
            <v>Glendale</v>
          </cell>
          <cell r="D168">
            <v>508</v>
          </cell>
          <cell r="E168">
            <v>310</v>
          </cell>
          <cell r="F168">
            <v>337</v>
          </cell>
          <cell r="G168">
            <v>862</v>
          </cell>
          <cell r="H168">
            <v>2017</v>
          </cell>
        </row>
        <row r="169">
          <cell r="C169" t="str">
            <v>Glendora</v>
          </cell>
          <cell r="D169">
            <v>171</v>
          </cell>
          <cell r="E169">
            <v>100</v>
          </cell>
          <cell r="F169">
            <v>108</v>
          </cell>
          <cell r="G169">
            <v>267</v>
          </cell>
          <cell r="H169">
            <v>646</v>
          </cell>
        </row>
        <row r="170">
          <cell r="C170" t="str">
            <v>Glenn County - Unincorporated</v>
          </cell>
          <cell r="D170">
            <v>25</v>
          </cell>
          <cell r="E170">
            <v>19</v>
          </cell>
          <cell r="F170">
            <v>25</v>
          </cell>
          <cell r="G170">
            <v>48</v>
          </cell>
          <cell r="H170">
            <v>117</v>
          </cell>
        </row>
        <row r="171">
          <cell r="C171" t="str">
            <v>Goleta</v>
          </cell>
          <cell r="D171">
            <v>235</v>
          </cell>
          <cell r="E171">
            <v>157</v>
          </cell>
          <cell r="F171">
            <v>174</v>
          </cell>
          <cell r="G171">
            <v>413</v>
          </cell>
          <cell r="H171">
            <v>979</v>
          </cell>
        </row>
        <row r="172">
          <cell r="C172" t="str">
            <v>Gonzales</v>
          </cell>
          <cell r="D172">
            <v>71</v>
          </cell>
          <cell r="E172">
            <v>46</v>
          </cell>
          <cell r="F172">
            <v>53</v>
          </cell>
          <cell r="G172">
            <v>123</v>
          </cell>
          <cell r="H172">
            <v>293</v>
          </cell>
        </row>
        <row r="173">
          <cell r="C173" t="str">
            <v>Grand Terrace</v>
          </cell>
          <cell r="D173">
            <v>28</v>
          </cell>
          <cell r="E173">
            <v>19</v>
          </cell>
          <cell r="F173">
            <v>22</v>
          </cell>
          <cell r="G173">
            <v>49</v>
          </cell>
          <cell r="H173">
            <v>118</v>
          </cell>
        </row>
        <row r="174">
          <cell r="C174" t="str">
            <v>Grass Valley</v>
          </cell>
          <cell r="D174">
            <v>122</v>
          </cell>
          <cell r="E174">
            <v>88</v>
          </cell>
          <cell r="F174">
            <v>100</v>
          </cell>
          <cell r="G174">
            <v>220</v>
          </cell>
          <cell r="H174">
            <v>530</v>
          </cell>
        </row>
        <row r="175">
          <cell r="C175" t="str">
            <v>Greenfield</v>
          </cell>
          <cell r="D175">
            <v>87</v>
          </cell>
          <cell r="E175">
            <v>57</v>
          </cell>
          <cell r="F175">
            <v>66</v>
          </cell>
          <cell r="G175">
            <v>153</v>
          </cell>
          <cell r="H175">
            <v>363</v>
          </cell>
        </row>
        <row r="176">
          <cell r="C176" t="str">
            <v>Gridley</v>
          </cell>
          <cell r="D176">
            <v>231</v>
          </cell>
          <cell r="E176">
            <v>118</v>
          </cell>
          <cell r="F176">
            <v>99</v>
          </cell>
          <cell r="G176">
            <v>321</v>
          </cell>
          <cell r="H176">
            <v>769</v>
          </cell>
        </row>
        <row r="177">
          <cell r="C177" t="str">
            <v>Grover Beach</v>
          </cell>
          <cell r="D177">
            <v>41</v>
          </cell>
          <cell r="E177">
            <v>26</v>
          </cell>
          <cell r="F177">
            <v>29</v>
          </cell>
          <cell r="G177">
            <v>69</v>
          </cell>
          <cell r="H177">
            <v>165</v>
          </cell>
        </row>
        <row r="178">
          <cell r="C178" t="str">
            <v>Guadalupe</v>
          </cell>
          <cell r="D178">
            <v>12</v>
          </cell>
          <cell r="E178">
            <v>8</v>
          </cell>
          <cell r="F178">
            <v>13</v>
          </cell>
          <cell r="G178">
            <v>16</v>
          </cell>
          <cell r="H178">
            <v>49</v>
          </cell>
        </row>
        <row r="179">
          <cell r="C179" t="str">
            <v>Gustine</v>
          </cell>
          <cell r="D179">
            <v>61</v>
          </cell>
          <cell r="E179">
            <v>56</v>
          </cell>
          <cell r="F179">
            <v>51</v>
          </cell>
          <cell r="G179">
            <v>136</v>
          </cell>
          <cell r="H179">
            <v>304</v>
          </cell>
        </row>
        <row r="180">
          <cell r="C180" t="str">
            <v>Half Moon Bay</v>
          </cell>
          <cell r="D180">
            <v>52</v>
          </cell>
          <cell r="E180">
            <v>31</v>
          </cell>
          <cell r="F180">
            <v>36</v>
          </cell>
          <cell r="G180">
            <v>121</v>
          </cell>
          <cell r="H180">
            <v>240</v>
          </cell>
        </row>
        <row r="181">
          <cell r="C181" t="str">
            <v>Hanford</v>
          </cell>
          <cell r="D181">
            <v>1097</v>
          </cell>
          <cell r="E181">
            <v>821</v>
          </cell>
          <cell r="F181">
            <v>865</v>
          </cell>
          <cell r="G181">
            <v>2049</v>
          </cell>
          <cell r="H181">
            <v>4832</v>
          </cell>
        </row>
        <row r="182">
          <cell r="C182" t="str">
            <v>Hawaiian Gardens</v>
          </cell>
          <cell r="D182">
            <v>32</v>
          </cell>
          <cell r="E182">
            <v>19</v>
          </cell>
          <cell r="F182">
            <v>21</v>
          </cell>
          <cell r="G182">
            <v>57</v>
          </cell>
          <cell r="H182">
            <v>129</v>
          </cell>
        </row>
        <row r="183">
          <cell r="C183" t="str">
            <v>Hawthorne</v>
          </cell>
          <cell r="D183">
            <v>170</v>
          </cell>
          <cell r="E183">
            <v>101</v>
          </cell>
          <cell r="F183">
            <v>112</v>
          </cell>
          <cell r="G183">
            <v>300</v>
          </cell>
          <cell r="H183">
            <v>683</v>
          </cell>
        </row>
        <row r="184">
          <cell r="C184" t="str">
            <v>Hayward</v>
          </cell>
          <cell r="D184">
            <v>851</v>
          </cell>
          <cell r="E184">
            <v>480</v>
          </cell>
          <cell r="F184">
            <v>608</v>
          </cell>
          <cell r="G184">
            <v>1981</v>
          </cell>
          <cell r="H184">
            <v>3920</v>
          </cell>
        </row>
        <row r="185">
          <cell r="C185" t="str">
            <v>Healdsburg</v>
          </cell>
          <cell r="D185">
            <v>31</v>
          </cell>
          <cell r="E185">
            <v>24</v>
          </cell>
          <cell r="F185">
            <v>26</v>
          </cell>
          <cell r="G185">
            <v>76</v>
          </cell>
          <cell r="H185">
            <v>157</v>
          </cell>
        </row>
        <row r="186">
          <cell r="C186" t="str">
            <v>Hemet</v>
          </cell>
          <cell r="D186">
            <v>134</v>
          </cell>
          <cell r="E186">
            <v>96</v>
          </cell>
          <cell r="F186">
            <v>112</v>
          </cell>
          <cell r="G186">
            <v>262</v>
          </cell>
          <cell r="H186">
            <v>604</v>
          </cell>
        </row>
        <row r="187">
          <cell r="C187" t="str">
            <v>Hercules</v>
          </cell>
          <cell r="D187">
            <v>220</v>
          </cell>
          <cell r="E187">
            <v>118</v>
          </cell>
          <cell r="F187">
            <v>100</v>
          </cell>
          <cell r="G187">
            <v>244</v>
          </cell>
          <cell r="H187">
            <v>682</v>
          </cell>
        </row>
        <row r="188">
          <cell r="C188" t="str">
            <v>Hermosa Beach</v>
          </cell>
          <cell r="D188">
            <v>1</v>
          </cell>
          <cell r="E188">
            <v>1</v>
          </cell>
          <cell r="F188">
            <v>0</v>
          </cell>
          <cell r="G188">
            <v>0</v>
          </cell>
          <cell r="H188">
            <v>2</v>
          </cell>
        </row>
        <row r="189">
          <cell r="C189" t="str">
            <v>Hesperia</v>
          </cell>
          <cell r="D189">
            <v>398</v>
          </cell>
          <cell r="E189">
            <v>274</v>
          </cell>
          <cell r="F189">
            <v>314</v>
          </cell>
          <cell r="G189">
            <v>729</v>
          </cell>
          <cell r="H189">
            <v>1715</v>
          </cell>
        </row>
        <row r="190">
          <cell r="C190" t="str">
            <v>Hidden Hills</v>
          </cell>
          <cell r="D190">
            <v>5</v>
          </cell>
          <cell r="E190">
            <v>3</v>
          </cell>
          <cell r="F190">
            <v>3</v>
          </cell>
          <cell r="G190">
            <v>7</v>
          </cell>
          <cell r="H190">
            <v>18</v>
          </cell>
        </row>
        <row r="191">
          <cell r="C191" t="str">
            <v>Highland</v>
          </cell>
          <cell r="D191">
            <v>349</v>
          </cell>
          <cell r="E191">
            <v>246</v>
          </cell>
          <cell r="F191">
            <v>280</v>
          </cell>
          <cell r="G191">
            <v>625</v>
          </cell>
          <cell r="H191">
            <v>1500</v>
          </cell>
        </row>
        <row r="192">
          <cell r="C192" t="str">
            <v>Hillsborough</v>
          </cell>
          <cell r="D192">
            <v>32</v>
          </cell>
          <cell r="E192">
            <v>17</v>
          </cell>
          <cell r="F192">
            <v>21</v>
          </cell>
          <cell r="G192">
            <v>21</v>
          </cell>
          <cell r="H192">
            <v>91</v>
          </cell>
        </row>
        <row r="193">
          <cell r="C193" t="str">
            <v>Hollister</v>
          </cell>
          <cell r="D193">
            <v>312</v>
          </cell>
          <cell r="E193">
            <v>189</v>
          </cell>
          <cell r="F193">
            <v>258</v>
          </cell>
          <cell r="G193">
            <v>557</v>
          </cell>
          <cell r="H193">
            <v>1316</v>
          </cell>
        </row>
        <row r="194">
          <cell r="C194" t="str">
            <v>Holtville</v>
          </cell>
          <cell r="D194">
            <v>54</v>
          </cell>
          <cell r="E194">
            <v>31</v>
          </cell>
          <cell r="F194">
            <v>32</v>
          </cell>
          <cell r="G194">
            <v>92</v>
          </cell>
          <cell r="H194">
            <v>209</v>
          </cell>
        </row>
        <row r="195">
          <cell r="C195" t="str">
            <v>Hughson</v>
          </cell>
          <cell r="D195">
            <v>53</v>
          </cell>
          <cell r="E195">
            <v>34</v>
          </cell>
          <cell r="F195">
            <v>38</v>
          </cell>
          <cell r="G195">
            <v>93</v>
          </cell>
          <cell r="H195">
            <v>218</v>
          </cell>
        </row>
        <row r="196">
          <cell r="C196" t="str">
            <v>Humboldt County - Unincorporated</v>
          </cell>
          <cell r="D196">
            <v>212</v>
          </cell>
          <cell r="E196">
            <v>135</v>
          </cell>
          <cell r="F196">
            <v>146</v>
          </cell>
          <cell r="G196">
            <v>366</v>
          </cell>
          <cell r="H196">
            <v>859</v>
          </cell>
        </row>
        <row r="197">
          <cell r="C197" t="str">
            <v>Huntington Beach</v>
          </cell>
          <cell r="D197">
            <v>313</v>
          </cell>
          <cell r="E197">
            <v>220</v>
          </cell>
          <cell r="F197">
            <v>248</v>
          </cell>
          <cell r="G197">
            <v>572</v>
          </cell>
          <cell r="H197">
            <v>1353</v>
          </cell>
        </row>
        <row r="198">
          <cell r="C198" t="str">
            <v>Huntington Park</v>
          </cell>
          <cell r="D198">
            <v>216</v>
          </cell>
          <cell r="E198">
            <v>128</v>
          </cell>
          <cell r="F198">
            <v>149</v>
          </cell>
          <cell r="G198">
            <v>402</v>
          </cell>
          <cell r="H198">
            <v>895</v>
          </cell>
        </row>
        <row r="199">
          <cell r="C199" t="str">
            <v>Huron</v>
          </cell>
          <cell r="D199">
            <v>87</v>
          </cell>
          <cell r="E199">
            <v>107</v>
          </cell>
          <cell r="F199">
            <v>106</v>
          </cell>
          <cell r="G199">
            <v>124</v>
          </cell>
          <cell r="H199">
            <v>424</v>
          </cell>
        </row>
        <row r="200">
          <cell r="C200" t="str">
            <v>Imperial</v>
          </cell>
          <cell r="D200">
            <v>349</v>
          </cell>
          <cell r="E200">
            <v>205</v>
          </cell>
          <cell r="F200">
            <v>202</v>
          </cell>
          <cell r="G200">
            <v>553</v>
          </cell>
          <cell r="H200">
            <v>1309</v>
          </cell>
        </row>
        <row r="201">
          <cell r="C201" t="str">
            <v>Imperial Beach</v>
          </cell>
          <cell r="D201">
            <v>63</v>
          </cell>
          <cell r="E201">
            <v>48</v>
          </cell>
          <cell r="F201">
            <v>45</v>
          </cell>
          <cell r="G201">
            <v>98</v>
          </cell>
          <cell r="H201">
            <v>254</v>
          </cell>
        </row>
        <row r="202">
          <cell r="C202" t="str">
            <v>Imperial County - Unincorporated</v>
          </cell>
          <cell r="D202">
            <v>1633</v>
          </cell>
          <cell r="E202">
            <v>1001</v>
          </cell>
          <cell r="F202">
            <v>1001</v>
          </cell>
          <cell r="G202">
            <v>2839</v>
          </cell>
          <cell r="H202">
            <v>6474</v>
          </cell>
        </row>
        <row r="203">
          <cell r="C203" t="str">
            <v>Indian Wells</v>
          </cell>
          <cell r="D203">
            <v>40</v>
          </cell>
          <cell r="E203">
            <v>27</v>
          </cell>
          <cell r="F203">
            <v>31</v>
          </cell>
          <cell r="G203">
            <v>62</v>
          </cell>
          <cell r="H203">
            <v>160</v>
          </cell>
        </row>
        <row r="204">
          <cell r="C204" t="str">
            <v>Indio</v>
          </cell>
          <cell r="D204">
            <v>714</v>
          </cell>
          <cell r="E204">
            <v>487</v>
          </cell>
          <cell r="F204">
            <v>553</v>
          </cell>
          <cell r="G204">
            <v>1271</v>
          </cell>
          <cell r="H204">
            <v>3025</v>
          </cell>
        </row>
        <row r="205">
          <cell r="C205" t="str">
            <v>Industry</v>
          </cell>
          <cell r="D205">
            <v>0</v>
          </cell>
          <cell r="E205">
            <v>0</v>
          </cell>
          <cell r="F205">
            <v>0</v>
          </cell>
          <cell r="G205">
            <v>0</v>
          </cell>
          <cell r="H205">
            <v>0</v>
          </cell>
        </row>
        <row r="206">
          <cell r="C206" t="str">
            <v>Inglewood</v>
          </cell>
          <cell r="D206">
            <v>250</v>
          </cell>
          <cell r="E206">
            <v>150</v>
          </cell>
          <cell r="F206">
            <v>167</v>
          </cell>
          <cell r="G206">
            <v>446</v>
          </cell>
          <cell r="H206">
            <v>1013</v>
          </cell>
        </row>
        <row r="207">
          <cell r="C207" t="str">
            <v>Inyo County - Unincorporated</v>
          </cell>
          <cell r="D207">
            <v>35</v>
          </cell>
          <cell r="E207">
            <v>25</v>
          </cell>
          <cell r="F207">
            <v>28</v>
          </cell>
          <cell r="G207">
            <v>72</v>
          </cell>
          <cell r="H207">
            <v>160</v>
          </cell>
        </row>
        <row r="208">
          <cell r="C208" t="str">
            <v>Ione</v>
          </cell>
          <cell r="D208">
            <v>3</v>
          </cell>
          <cell r="E208">
            <v>3</v>
          </cell>
          <cell r="F208">
            <v>3</v>
          </cell>
          <cell r="G208">
            <v>7</v>
          </cell>
          <cell r="H208">
            <v>16</v>
          </cell>
        </row>
        <row r="209">
          <cell r="C209" t="str">
            <v>Irvine</v>
          </cell>
          <cell r="D209">
            <v>2817</v>
          </cell>
          <cell r="E209">
            <v>2034</v>
          </cell>
          <cell r="F209">
            <v>2239</v>
          </cell>
          <cell r="G209">
            <v>5059</v>
          </cell>
          <cell r="H209">
            <v>12149</v>
          </cell>
        </row>
        <row r="210">
          <cell r="C210" t="str">
            <v>Irwindale</v>
          </cell>
          <cell r="D210">
            <v>4</v>
          </cell>
          <cell r="E210">
            <v>2</v>
          </cell>
          <cell r="F210">
            <v>2</v>
          </cell>
          <cell r="G210">
            <v>7</v>
          </cell>
          <cell r="H210">
            <v>15</v>
          </cell>
        </row>
        <row r="211">
          <cell r="C211" t="str">
            <v>Isleton</v>
          </cell>
          <cell r="D211">
            <v>4</v>
          </cell>
          <cell r="E211">
            <v>3</v>
          </cell>
          <cell r="F211">
            <v>4</v>
          </cell>
          <cell r="G211">
            <v>12</v>
          </cell>
          <cell r="H211">
            <v>23</v>
          </cell>
        </row>
        <row r="212">
          <cell r="C212" t="str">
            <v>Jackson</v>
          </cell>
          <cell r="D212">
            <v>4</v>
          </cell>
          <cell r="E212">
            <v>3</v>
          </cell>
          <cell r="F212">
            <v>4</v>
          </cell>
          <cell r="G212">
            <v>8</v>
          </cell>
          <cell r="H212">
            <v>19</v>
          </cell>
        </row>
        <row r="213">
          <cell r="C213" t="str">
            <v>Jurupa Valley</v>
          </cell>
          <cell r="D213">
            <v>409</v>
          </cell>
          <cell r="E213">
            <v>275</v>
          </cell>
          <cell r="F213">
            <v>307</v>
          </cell>
          <cell r="G213">
            <v>721</v>
          </cell>
          <cell r="H213">
            <v>1712</v>
          </cell>
        </row>
        <row r="214">
          <cell r="C214" t="str">
            <v>Kerman</v>
          </cell>
          <cell r="D214">
            <v>238</v>
          </cell>
          <cell r="E214">
            <v>211</v>
          </cell>
          <cell r="F214">
            <v>202</v>
          </cell>
          <cell r="G214">
            <v>258</v>
          </cell>
          <cell r="H214">
            <v>909</v>
          </cell>
        </row>
        <row r="215">
          <cell r="C215" t="str">
            <v>Kern County - Unincorporated</v>
          </cell>
          <cell r="D215">
            <v>4888</v>
          </cell>
          <cell r="E215">
            <v>3107</v>
          </cell>
          <cell r="F215">
            <v>3126</v>
          </cell>
          <cell r="G215">
            <v>10462</v>
          </cell>
          <cell r="H215">
            <v>21583</v>
          </cell>
        </row>
        <row r="216">
          <cell r="C216" t="str">
            <v>King City</v>
          </cell>
          <cell r="D216">
            <v>43</v>
          </cell>
          <cell r="E216">
            <v>28</v>
          </cell>
          <cell r="F216">
            <v>33</v>
          </cell>
          <cell r="G216">
            <v>76</v>
          </cell>
          <cell r="H216">
            <v>180</v>
          </cell>
        </row>
        <row r="217">
          <cell r="C217" t="str">
            <v>Kings County - Unincorporated</v>
          </cell>
          <cell r="D217">
            <v>186</v>
          </cell>
          <cell r="E217">
            <v>138</v>
          </cell>
          <cell r="F217">
            <v>147</v>
          </cell>
          <cell r="G217">
            <v>347</v>
          </cell>
          <cell r="H217">
            <v>818</v>
          </cell>
        </row>
        <row r="218">
          <cell r="C218" t="str">
            <v>Kingsburg</v>
          </cell>
          <cell r="D218">
            <v>113</v>
          </cell>
          <cell r="E218">
            <v>70</v>
          </cell>
          <cell r="F218">
            <v>60</v>
          </cell>
          <cell r="G218">
            <v>131</v>
          </cell>
          <cell r="H218">
            <v>374</v>
          </cell>
        </row>
        <row r="219">
          <cell r="C219" t="str">
            <v>La Canada Flintridge</v>
          </cell>
          <cell r="D219">
            <v>30</v>
          </cell>
          <cell r="E219">
            <v>18</v>
          </cell>
          <cell r="F219">
            <v>20</v>
          </cell>
          <cell r="G219">
            <v>44</v>
          </cell>
          <cell r="H219">
            <v>112</v>
          </cell>
        </row>
        <row r="220">
          <cell r="C220" t="str">
            <v>La Habra</v>
          </cell>
          <cell r="D220">
            <v>1</v>
          </cell>
          <cell r="E220">
            <v>1</v>
          </cell>
          <cell r="F220">
            <v>1</v>
          </cell>
          <cell r="G220">
            <v>1</v>
          </cell>
          <cell r="H220">
            <v>4</v>
          </cell>
        </row>
        <row r="221">
          <cell r="C221" t="str">
            <v>La Habra Heights</v>
          </cell>
          <cell r="D221">
            <v>32</v>
          </cell>
          <cell r="E221">
            <v>19</v>
          </cell>
          <cell r="F221">
            <v>21</v>
          </cell>
          <cell r="G221">
            <v>47</v>
          </cell>
          <cell r="H221">
            <v>119</v>
          </cell>
        </row>
        <row r="222">
          <cell r="C222" t="str">
            <v>La Mesa</v>
          </cell>
          <cell r="D222">
            <v>430</v>
          </cell>
          <cell r="E222">
            <v>326</v>
          </cell>
          <cell r="F222">
            <v>302</v>
          </cell>
          <cell r="G222">
            <v>664</v>
          </cell>
          <cell r="H222">
            <v>1722</v>
          </cell>
        </row>
        <row r="223">
          <cell r="C223" t="str">
            <v>La Mirada</v>
          </cell>
          <cell r="D223">
            <v>62</v>
          </cell>
          <cell r="E223">
            <v>37</v>
          </cell>
          <cell r="F223">
            <v>40</v>
          </cell>
          <cell r="G223">
            <v>96</v>
          </cell>
          <cell r="H223">
            <v>235</v>
          </cell>
        </row>
        <row r="224">
          <cell r="C224" t="str">
            <v>La Palma</v>
          </cell>
          <cell r="D224">
            <v>2</v>
          </cell>
          <cell r="E224">
            <v>2</v>
          </cell>
          <cell r="F224">
            <v>2</v>
          </cell>
          <cell r="G224">
            <v>3</v>
          </cell>
          <cell r="H224">
            <v>9</v>
          </cell>
        </row>
        <row r="225">
          <cell r="C225" t="str">
            <v>La Puente</v>
          </cell>
          <cell r="D225">
            <v>208</v>
          </cell>
          <cell r="E225">
            <v>121</v>
          </cell>
          <cell r="F225">
            <v>135</v>
          </cell>
          <cell r="G225">
            <v>354</v>
          </cell>
          <cell r="H225">
            <v>818</v>
          </cell>
        </row>
        <row r="226">
          <cell r="C226" t="str">
            <v>La Quinta</v>
          </cell>
          <cell r="D226">
            <v>91</v>
          </cell>
          <cell r="E226">
            <v>61</v>
          </cell>
          <cell r="F226">
            <v>66</v>
          </cell>
          <cell r="G226">
            <v>146</v>
          </cell>
          <cell r="H226">
            <v>364</v>
          </cell>
        </row>
        <row r="227">
          <cell r="C227" t="str">
            <v>La Verne</v>
          </cell>
          <cell r="D227">
            <v>147</v>
          </cell>
          <cell r="E227">
            <v>88</v>
          </cell>
          <cell r="F227">
            <v>94</v>
          </cell>
          <cell r="G227">
            <v>233</v>
          </cell>
          <cell r="H227">
            <v>562</v>
          </cell>
        </row>
        <row r="228">
          <cell r="C228" t="str">
            <v>Lafayette</v>
          </cell>
          <cell r="D228">
            <v>138</v>
          </cell>
          <cell r="E228">
            <v>78</v>
          </cell>
          <cell r="F228">
            <v>85</v>
          </cell>
          <cell r="G228">
            <v>99</v>
          </cell>
          <cell r="H228">
            <v>400</v>
          </cell>
        </row>
        <row r="229">
          <cell r="C229" t="str">
            <v>Laguna Beach</v>
          </cell>
          <cell r="D229">
            <v>1</v>
          </cell>
          <cell r="E229">
            <v>1</v>
          </cell>
          <cell r="F229">
            <v>0</v>
          </cell>
          <cell r="G229">
            <v>0</v>
          </cell>
          <cell r="H229">
            <v>2</v>
          </cell>
        </row>
        <row r="230">
          <cell r="C230" t="str">
            <v>Laguna Hills</v>
          </cell>
          <cell r="D230">
            <v>1</v>
          </cell>
          <cell r="E230">
            <v>1</v>
          </cell>
          <cell r="F230">
            <v>0</v>
          </cell>
          <cell r="G230">
            <v>0</v>
          </cell>
          <cell r="H230">
            <v>2</v>
          </cell>
        </row>
        <row r="231">
          <cell r="C231" t="str">
            <v>Laguna Niguel</v>
          </cell>
          <cell r="D231">
            <v>43</v>
          </cell>
          <cell r="E231">
            <v>30</v>
          </cell>
          <cell r="F231">
            <v>34</v>
          </cell>
          <cell r="G231">
            <v>75</v>
          </cell>
          <cell r="H231">
            <v>182</v>
          </cell>
        </row>
        <row r="232">
          <cell r="C232" t="str">
            <v>Laguna Woods</v>
          </cell>
          <cell r="D232">
            <v>1</v>
          </cell>
          <cell r="E232">
            <v>1</v>
          </cell>
          <cell r="F232">
            <v>0</v>
          </cell>
          <cell r="G232">
            <v>0</v>
          </cell>
          <cell r="H232">
            <v>2</v>
          </cell>
        </row>
        <row r="233">
          <cell r="C233" t="str">
            <v>Lake County - Unincorporated</v>
          </cell>
          <cell r="D233">
            <v>368</v>
          </cell>
          <cell r="E233">
            <v>231</v>
          </cell>
          <cell r="F233">
            <v>256</v>
          </cell>
          <cell r="G233">
            <v>601</v>
          </cell>
          <cell r="H233">
            <v>1456</v>
          </cell>
        </row>
        <row r="234">
          <cell r="C234" t="str">
            <v>Lake Elsinore</v>
          </cell>
          <cell r="D234">
            <v>1196</v>
          </cell>
          <cell r="E234">
            <v>801</v>
          </cell>
          <cell r="F234">
            <v>897</v>
          </cell>
          <cell r="G234">
            <v>2035</v>
          </cell>
          <cell r="H234">
            <v>4929</v>
          </cell>
        </row>
        <row r="235">
          <cell r="C235" t="str">
            <v>Lake Forest</v>
          </cell>
          <cell r="D235">
            <v>647</v>
          </cell>
          <cell r="E235">
            <v>450</v>
          </cell>
          <cell r="F235">
            <v>497</v>
          </cell>
          <cell r="G235">
            <v>1133</v>
          </cell>
          <cell r="H235">
            <v>2727</v>
          </cell>
        </row>
        <row r="236">
          <cell r="C236" t="str">
            <v>Lakeport</v>
          </cell>
          <cell r="D236">
            <v>34</v>
          </cell>
          <cell r="E236">
            <v>22</v>
          </cell>
          <cell r="F236">
            <v>27</v>
          </cell>
          <cell r="G236">
            <v>64</v>
          </cell>
          <cell r="H236">
            <v>147</v>
          </cell>
        </row>
        <row r="237">
          <cell r="C237" t="str">
            <v>Lakewood</v>
          </cell>
          <cell r="D237">
            <v>107</v>
          </cell>
          <cell r="E237">
            <v>63</v>
          </cell>
          <cell r="F237">
            <v>67</v>
          </cell>
          <cell r="G237">
            <v>166</v>
          </cell>
          <cell r="H237">
            <v>403</v>
          </cell>
        </row>
        <row r="238">
          <cell r="C238" t="str">
            <v>Lancaster</v>
          </cell>
          <cell r="D238">
            <v>627</v>
          </cell>
          <cell r="E238">
            <v>384</v>
          </cell>
          <cell r="F238">
            <v>413</v>
          </cell>
          <cell r="G238">
            <v>1086</v>
          </cell>
          <cell r="H238">
            <v>2510</v>
          </cell>
        </row>
        <row r="239">
          <cell r="C239" t="str">
            <v>Larkspur</v>
          </cell>
          <cell r="D239">
            <v>40</v>
          </cell>
          <cell r="E239">
            <v>20</v>
          </cell>
          <cell r="F239">
            <v>21</v>
          </cell>
          <cell r="G239">
            <v>51</v>
          </cell>
          <cell r="H239">
            <v>132</v>
          </cell>
        </row>
        <row r="240">
          <cell r="C240" t="str">
            <v>Lassen County - Unincorporated</v>
          </cell>
          <cell r="D240">
            <v>10</v>
          </cell>
          <cell r="E240">
            <v>5</v>
          </cell>
          <cell r="F240">
            <v>7</v>
          </cell>
          <cell r="G240">
            <v>18</v>
          </cell>
          <cell r="H240">
            <v>40</v>
          </cell>
        </row>
        <row r="241">
          <cell r="C241" t="str">
            <v>Lathrop</v>
          </cell>
          <cell r="D241">
            <v>1019</v>
          </cell>
          <cell r="E241">
            <v>759</v>
          </cell>
          <cell r="F241">
            <v>957</v>
          </cell>
          <cell r="G241">
            <v>2421</v>
          </cell>
          <cell r="H241">
            <v>5156</v>
          </cell>
        </row>
        <row r="242">
          <cell r="C242" t="str">
            <v>Lawndale</v>
          </cell>
          <cell r="D242">
            <v>96</v>
          </cell>
          <cell r="E242">
            <v>57</v>
          </cell>
          <cell r="F242">
            <v>62</v>
          </cell>
          <cell r="G242">
            <v>166</v>
          </cell>
          <cell r="H242">
            <v>381</v>
          </cell>
        </row>
        <row r="243">
          <cell r="C243" t="str">
            <v>Lemon Grove</v>
          </cell>
          <cell r="D243">
            <v>77</v>
          </cell>
          <cell r="E243">
            <v>59</v>
          </cell>
          <cell r="F243">
            <v>54</v>
          </cell>
          <cell r="G243">
            <v>119</v>
          </cell>
          <cell r="H243">
            <v>309</v>
          </cell>
        </row>
        <row r="244">
          <cell r="C244" t="str">
            <v>Lemoore</v>
          </cell>
          <cell r="D244">
            <v>677</v>
          </cell>
          <cell r="E244">
            <v>507</v>
          </cell>
          <cell r="F244">
            <v>534</v>
          </cell>
          <cell r="G244">
            <v>1267</v>
          </cell>
          <cell r="H244">
            <v>2985</v>
          </cell>
        </row>
        <row r="245">
          <cell r="C245" t="str">
            <v>Lincoln</v>
          </cell>
          <cell r="D245">
            <v>953</v>
          </cell>
          <cell r="E245">
            <v>668</v>
          </cell>
          <cell r="F245">
            <v>705</v>
          </cell>
          <cell r="G245">
            <v>1464</v>
          </cell>
          <cell r="H245">
            <v>3790</v>
          </cell>
        </row>
        <row r="246">
          <cell r="C246" t="str">
            <v>Lindsay</v>
          </cell>
          <cell r="D246">
            <v>80</v>
          </cell>
          <cell r="E246">
            <v>80</v>
          </cell>
          <cell r="F246">
            <v>82</v>
          </cell>
          <cell r="G246">
            <v>348</v>
          </cell>
          <cell r="H246">
            <v>590</v>
          </cell>
        </row>
        <row r="247">
          <cell r="C247" t="str">
            <v>Live Oak</v>
          </cell>
          <cell r="D247">
            <v>104</v>
          </cell>
          <cell r="E247">
            <v>72</v>
          </cell>
          <cell r="F247">
            <v>83</v>
          </cell>
          <cell r="G247">
            <v>190</v>
          </cell>
          <cell r="H247">
            <v>449</v>
          </cell>
        </row>
        <row r="248">
          <cell r="C248" t="str">
            <v>Livermore</v>
          </cell>
          <cell r="D248">
            <v>839</v>
          </cell>
          <cell r="E248">
            <v>474</v>
          </cell>
          <cell r="F248">
            <v>496</v>
          </cell>
          <cell r="G248">
            <v>920</v>
          </cell>
          <cell r="H248">
            <v>2729</v>
          </cell>
        </row>
        <row r="249">
          <cell r="C249" t="str">
            <v>Livingston</v>
          </cell>
          <cell r="D249">
            <v>249</v>
          </cell>
          <cell r="E249">
            <v>178</v>
          </cell>
          <cell r="F249">
            <v>163</v>
          </cell>
          <cell r="G249">
            <v>435</v>
          </cell>
          <cell r="H249">
            <v>1025</v>
          </cell>
        </row>
        <row r="250">
          <cell r="C250" t="str">
            <v>Lodi</v>
          </cell>
          <cell r="D250">
            <v>497</v>
          </cell>
          <cell r="E250">
            <v>331</v>
          </cell>
          <cell r="F250">
            <v>333</v>
          </cell>
          <cell r="G250">
            <v>770</v>
          </cell>
          <cell r="H250">
            <v>1931</v>
          </cell>
        </row>
        <row r="251">
          <cell r="C251" t="str">
            <v>Loma Linda</v>
          </cell>
          <cell r="D251">
            <v>254</v>
          </cell>
          <cell r="E251">
            <v>177</v>
          </cell>
          <cell r="F251">
            <v>202</v>
          </cell>
          <cell r="G251">
            <v>462</v>
          </cell>
          <cell r="H251">
            <v>1095</v>
          </cell>
        </row>
        <row r="252">
          <cell r="C252" t="str">
            <v>Lomita</v>
          </cell>
          <cell r="D252">
            <v>12</v>
          </cell>
          <cell r="E252">
            <v>7</v>
          </cell>
          <cell r="F252">
            <v>8</v>
          </cell>
          <cell r="G252">
            <v>20</v>
          </cell>
          <cell r="H252">
            <v>47</v>
          </cell>
        </row>
        <row r="253">
          <cell r="C253" t="str">
            <v>Lompoc</v>
          </cell>
          <cell r="D253">
            <v>126</v>
          </cell>
          <cell r="E253">
            <v>84</v>
          </cell>
          <cell r="F253">
            <v>95</v>
          </cell>
          <cell r="G253">
            <v>221</v>
          </cell>
          <cell r="H253">
            <v>526</v>
          </cell>
        </row>
        <row r="254">
          <cell r="C254" t="str">
            <v>Long Beach</v>
          </cell>
          <cell r="D254">
            <v>1773</v>
          </cell>
          <cell r="E254">
            <v>1066</v>
          </cell>
          <cell r="F254">
            <v>1170</v>
          </cell>
          <cell r="G254">
            <v>3039</v>
          </cell>
          <cell r="H254">
            <v>7048</v>
          </cell>
        </row>
        <row r="255">
          <cell r="C255" t="str">
            <v>Loomis</v>
          </cell>
          <cell r="D255">
            <v>39</v>
          </cell>
          <cell r="E255">
            <v>27</v>
          </cell>
          <cell r="F255">
            <v>29</v>
          </cell>
          <cell r="G255">
            <v>59</v>
          </cell>
          <cell r="H255">
            <v>154</v>
          </cell>
        </row>
        <row r="256">
          <cell r="C256" t="str">
            <v>Los Alamitos</v>
          </cell>
          <cell r="D256">
            <v>14</v>
          </cell>
          <cell r="E256">
            <v>10</v>
          </cell>
          <cell r="F256">
            <v>11</v>
          </cell>
          <cell r="G256">
            <v>26</v>
          </cell>
          <cell r="H256">
            <v>61</v>
          </cell>
        </row>
        <row r="257">
          <cell r="C257" t="str">
            <v>Los Altos</v>
          </cell>
          <cell r="D257">
            <v>169</v>
          </cell>
          <cell r="E257">
            <v>99</v>
          </cell>
          <cell r="F257">
            <v>112</v>
          </cell>
          <cell r="G257">
            <v>97</v>
          </cell>
          <cell r="H257">
            <v>477</v>
          </cell>
        </row>
        <row r="258">
          <cell r="C258" t="str">
            <v>Los Altos Hills</v>
          </cell>
          <cell r="D258">
            <v>46</v>
          </cell>
          <cell r="E258">
            <v>28</v>
          </cell>
          <cell r="F258">
            <v>32</v>
          </cell>
          <cell r="G258">
            <v>15</v>
          </cell>
          <cell r="H258">
            <v>121</v>
          </cell>
        </row>
        <row r="259">
          <cell r="C259" t="str">
            <v>Los Angeles</v>
          </cell>
          <cell r="D259">
            <v>20427</v>
          </cell>
          <cell r="E259">
            <v>12435</v>
          </cell>
          <cell r="F259">
            <v>13728</v>
          </cell>
          <cell r="G259">
            <v>35412</v>
          </cell>
          <cell r="H259">
            <v>82002</v>
          </cell>
        </row>
        <row r="260">
          <cell r="C260" t="str">
            <v>Los Angeles County - Unincorporated</v>
          </cell>
          <cell r="D260">
            <v>7854</v>
          </cell>
          <cell r="E260">
            <v>4650</v>
          </cell>
          <cell r="F260">
            <v>5060</v>
          </cell>
          <cell r="G260">
            <v>12581</v>
          </cell>
          <cell r="H260">
            <v>30145</v>
          </cell>
        </row>
        <row r="261">
          <cell r="C261" t="str">
            <v>Los Banos</v>
          </cell>
          <cell r="D261">
            <v>604</v>
          </cell>
          <cell r="E261">
            <v>431</v>
          </cell>
          <cell r="F261">
            <v>396</v>
          </cell>
          <cell r="G261">
            <v>1049</v>
          </cell>
          <cell r="H261">
            <v>2480</v>
          </cell>
        </row>
        <row r="262">
          <cell r="C262" t="str">
            <v>Los Gatos</v>
          </cell>
          <cell r="D262">
            <v>201</v>
          </cell>
          <cell r="E262">
            <v>112</v>
          </cell>
          <cell r="F262">
            <v>132</v>
          </cell>
          <cell r="G262">
            <v>174</v>
          </cell>
          <cell r="H262">
            <v>619</v>
          </cell>
        </row>
        <row r="263">
          <cell r="C263" t="str">
            <v>Loyalton</v>
          </cell>
          <cell r="D263">
            <v>1</v>
          </cell>
          <cell r="E263">
            <v>1</v>
          </cell>
          <cell r="F263">
            <v>1</v>
          </cell>
          <cell r="G263">
            <v>1</v>
          </cell>
          <cell r="H263">
            <v>4</v>
          </cell>
        </row>
        <row r="264">
          <cell r="C264" t="str">
            <v>Lynwood</v>
          </cell>
          <cell r="D264">
            <v>123</v>
          </cell>
          <cell r="E264">
            <v>72</v>
          </cell>
          <cell r="F264">
            <v>81</v>
          </cell>
          <cell r="G264">
            <v>218</v>
          </cell>
          <cell r="H264">
            <v>494</v>
          </cell>
        </row>
        <row r="265">
          <cell r="C265" t="str">
            <v>Madera</v>
          </cell>
          <cell r="D265">
            <v>1352</v>
          </cell>
          <cell r="E265">
            <v>1056</v>
          </cell>
          <cell r="F265">
            <v>1091</v>
          </cell>
          <cell r="G265">
            <v>2600</v>
          </cell>
          <cell r="H265">
            <v>6099</v>
          </cell>
        </row>
        <row r="266">
          <cell r="C266" t="str">
            <v>Madera County - Unincorporated</v>
          </cell>
          <cell r="D266">
            <v>1285</v>
          </cell>
          <cell r="E266">
            <v>984</v>
          </cell>
          <cell r="F266">
            <v>1015</v>
          </cell>
          <cell r="G266">
            <v>2398</v>
          </cell>
          <cell r="H266">
            <v>5682</v>
          </cell>
        </row>
        <row r="267">
          <cell r="C267" t="str">
            <v>Malibu</v>
          </cell>
          <cell r="D267">
            <v>1</v>
          </cell>
          <cell r="E267">
            <v>1</v>
          </cell>
          <cell r="F267">
            <v>0</v>
          </cell>
          <cell r="G267">
            <v>0</v>
          </cell>
          <cell r="H267">
            <v>2</v>
          </cell>
        </row>
        <row r="268">
          <cell r="C268" t="str">
            <v>Mammoth Lakes</v>
          </cell>
          <cell r="D268">
            <v>17</v>
          </cell>
          <cell r="E268">
            <v>12</v>
          </cell>
          <cell r="F268">
            <v>14</v>
          </cell>
          <cell r="G268">
            <v>31</v>
          </cell>
          <cell r="H268">
            <v>74</v>
          </cell>
        </row>
        <row r="269">
          <cell r="C269" t="str">
            <v>Manhattan Beach</v>
          </cell>
          <cell r="D269">
            <v>10</v>
          </cell>
          <cell r="E269">
            <v>6</v>
          </cell>
          <cell r="F269">
            <v>7</v>
          </cell>
          <cell r="G269">
            <v>15</v>
          </cell>
          <cell r="H269">
            <v>38</v>
          </cell>
        </row>
        <row r="270">
          <cell r="C270" t="str">
            <v>Manteca</v>
          </cell>
          <cell r="D270">
            <v>925</v>
          </cell>
          <cell r="E270">
            <v>693</v>
          </cell>
          <cell r="F270">
            <v>825</v>
          </cell>
          <cell r="G270">
            <v>1958</v>
          </cell>
          <cell r="H270">
            <v>4401</v>
          </cell>
        </row>
        <row r="271">
          <cell r="C271" t="str">
            <v>Maricopa</v>
          </cell>
          <cell r="D271">
            <v>11</v>
          </cell>
          <cell r="E271">
            <v>5</v>
          </cell>
          <cell r="F271">
            <v>6</v>
          </cell>
          <cell r="G271">
            <v>14</v>
          </cell>
          <cell r="H271">
            <v>36</v>
          </cell>
        </row>
        <row r="272">
          <cell r="C272" t="str">
            <v>Marin County - Unincorporated</v>
          </cell>
          <cell r="D272">
            <v>55</v>
          </cell>
          <cell r="E272">
            <v>32</v>
          </cell>
          <cell r="F272">
            <v>37</v>
          </cell>
          <cell r="G272">
            <v>61</v>
          </cell>
          <cell r="H272">
            <v>185</v>
          </cell>
        </row>
        <row r="273">
          <cell r="C273" t="str">
            <v>Marina</v>
          </cell>
          <cell r="D273">
            <v>315</v>
          </cell>
          <cell r="E273">
            <v>206</v>
          </cell>
          <cell r="F273">
            <v>239</v>
          </cell>
          <cell r="G273">
            <v>548</v>
          </cell>
          <cell r="H273">
            <v>1308</v>
          </cell>
        </row>
        <row r="274">
          <cell r="C274" t="str">
            <v>Mariposa County - Unincorporated</v>
          </cell>
          <cell r="D274">
            <v>265</v>
          </cell>
          <cell r="E274">
            <v>130</v>
          </cell>
          <cell r="F274">
            <v>180</v>
          </cell>
          <cell r="G274">
            <v>420</v>
          </cell>
          <cell r="H274">
            <v>995</v>
          </cell>
        </row>
        <row r="275">
          <cell r="C275" t="str">
            <v>Martinez</v>
          </cell>
          <cell r="D275">
            <v>124</v>
          </cell>
          <cell r="E275">
            <v>72</v>
          </cell>
          <cell r="F275">
            <v>78</v>
          </cell>
          <cell r="G275">
            <v>195</v>
          </cell>
          <cell r="H275">
            <v>469</v>
          </cell>
        </row>
        <row r="276">
          <cell r="C276" t="str">
            <v>Marysville</v>
          </cell>
          <cell r="D276">
            <v>12</v>
          </cell>
          <cell r="E276">
            <v>8</v>
          </cell>
          <cell r="F276">
            <v>13</v>
          </cell>
          <cell r="G276">
            <v>39</v>
          </cell>
          <cell r="H276">
            <v>72</v>
          </cell>
        </row>
        <row r="277">
          <cell r="C277" t="str">
            <v>Maywood</v>
          </cell>
          <cell r="D277">
            <v>13</v>
          </cell>
          <cell r="E277">
            <v>8</v>
          </cell>
          <cell r="F277">
            <v>9</v>
          </cell>
          <cell r="G277">
            <v>23</v>
          </cell>
          <cell r="H277">
            <v>53</v>
          </cell>
        </row>
        <row r="278">
          <cell r="C278" t="str">
            <v>McFarland</v>
          </cell>
          <cell r="D278">
            <v>93</v>
          </cell>
          <cell r="E278">
            <v>73</v>
          </cell>
          <cell r="F278">
            <v>66</v>
          </cell>
          <cell r="G278">
            <v>79</v>
          </cell>
          <cell r="H278">
            <v>311</v>
          </cell>
        </row>
        <row r="279">
          <cell r="C279" t="str">
            <v>Mendocino County - Unincorporated</v>
          </cell>
          <cell r="D279">
            <v>40</v>
          </cell>
          <cell r="E279">
            <v>27</v>
          </cell>
          <cell r="F279">
            <v>27</v>
          </cell>
          <cell r="G279">
            <v>74</v>
          </cell>
          <cell r="H279">
            <v>168</v>
          </cell>
        </row>
        <row r="280">
          <cell r="C280" t="str">
            <v>Mendota</v>
          </cell>
          <cell r="D280">
            <v>80</v>
          </cell>
          <cell r="E280">
            <v>56</v>
          </cell>
          <cell r="F280">
            <v>77</v>
          </cell>
          <cell r="G280">
            <v>341</v>
          </cell>
          <cell r="H280">
            <v>554</v>
          </cell>
        </row>
        <row r="281">
          <cell r="C281" t="str">
            <v>Menifee</v>
          </cell>
          <cell r="D281">
            <v>1488</v>
          </cell>
          <cell r="E281">
            <v>1007</v>
          </cell>
          <cell r="F281">
            <v>1140</v>
          </cell>
          <cell r="G281">
            <v>2610</v>
          </cell>
          <cell r="H281">
            <v>6245</v>
          </cell>
        </row>
        <row r="282">
          <cell r="C282" t="str">
            <v>Menlo Park</v>
          </cell>
          <cell r="D282">
            <v>233</v>
          </cell>
          <cell r="E282">
            <v>129</v>
          </cell>
          <cell r="F282">
            <v>143</v>
          </cell>
          <cell r="G282">
            <v>150</v>
          </cell>
          <cell r="H282">
            <v>655</v>
          </cell>
        </row>
        <row r="283">
          <cell r="C283" t="str">
            <v>Merced</v>
          </cell>
          <cell r="D283">
            <v>1351</v>
          </cell>
          <cell r="E283">
            <v>966</v>
          </cell>
          <cell r="F283">
            <v>886</v>
          </cell>
          <cell r="G283">
            <v>2348</v>
          </cell>
          <cell r="H283">
            <v>5551</v>
          </cell>
        </row>
        <row r="284">
          <cell r="C284" t="str">
            <v>Merced County - Unincorporated</v>
          </cell>
          <cell r="D284">
            <v>1085</v>
          </cell>
          <cell r="E284">
            <v>775</v>
          </cell>
          <cell r="F284">
            <v>711</v>
          </cell>
          <cell r="G284">
            <v>1885</v>
          </cell>
          <cell r="H284">
            <v>4456</v>
          </cell>
        </row>
        <row r="285">
          <cell r="C285" t="str">
            <v>Mill Valley</v>
          </cell>
          <cell r="D285">
            <v>41</v>
          </cell>
          <cell r="E285">
            <v>24</v>
          </cell>
          <cell r="F285">
            <v>26</v>
          </cell>
          <cell r="G285">
            <v>38</v>
          </cell>
          <cell r="H285">
            <v>129</v>
          </cell>
        </row>
        <row r="286">
          <cell r="C286" t="str">
            <v>Millbrae</v>
          </cell>
          <cell r="D286">
            <v>193</v>
          </cell>
          <cell r="E286">
            <v>101</v>
          </cell>
          <cell r="F286">
            <v>112</v>
          </cell>
          <cell r="G286">
            <v>257</v>
          </cell>
          <cell r="H286">
            <v>663</v>
          </cell>
        </row>
        <row r="287">
          <cell r="C287" t="str">
            <v>Milpitas</v>
          </cell>
          <cell r="D287">
            <v>1004</v>
          </cell>
          <cell r="E287">
            <v>570</v>
          </cell>
          <cell r="F287">
            <v>565</v>
          </cell>
          <cell r="G287">
            <v>1151</v>
          </cell>
          <cell r="H287">
            <v>3290</v>
          </cell>
        </row>
        <row r="288">
          <cell r="C288" t="str">
            <v>Mission Viejo</v>
          </cell>
          <cell r="D288">
            <v>42</v>
          </cell>
          <cell r="E288">
            <v>29</v>
          </cell>
          <cell r="F288">
            <v>33</v>
          </cell>
          <cell r="G288">
            <v>73</v>
          </cell>
          <cell r="H288">
            <v>177</v>
          </cell>
        </row>
        <row r="289">
          <cell r="C289" t="str">
            <v>Modesto</v>
          </cell>
          <cell r="D289">
            <v>1546</v>
          </cell>
          <cell r="E289">
            <v>991</v>
          </cell>
          <cell r="F289">
            <v>1100</v>
          </cell>
          <cell r="G289">
            <v>2724</v>
          </cell>
          <cell r="H289">
            <v>6361</v>
          </cell>
        </row>
        <row r="290">
          <cell r="C290" t="str">
            <v>Modoc County - Unincorporated</v>
          </cell>
          <cell r="D290">
            <v>2</v>
          </cell>
          <cell r="E290">
            <v>2</v>
          </cell>
          <cell r="F290">
            <v>1</v>
          </cell>
          <cell r="G290">
            <v>5</v>
          </cell>
          <cell r="H290">
            <v>10</v>
          </cell>
        </row>
        <row r="291">
          <cell r="C291" t="str">
            <v>Mono County - Unincorporated</v>
          </cell>
          <cell r="D291">
            <v>11</v>
          </cell>
          <cell r="E291">
            <v>7</v>
          </cell>
          <cell r="F291">
            <v>9</v>
          </cell>
          <cell r="G291">
            <v>19</v>
          </cell>
          <cell r="H291">
            <v>46</v>
          </cell>
        </row>
        <row r="292">
          <cell r="C292" t="str">
            <v>Monrovia</v>
          </cell>
          <cell r="D292">
            <v>101</v>
          </cell>
          <cell r="E292">
            <v>61</v>
          </cell>
          <cell r="F292">
            <v>65</v>
          </cell>
          <cell r="G292">
            <v>162</v>
          </cell>
          <cell r="H292">
            <v>389</v>
          </cell>
        </row>
        <row r="293">
          <cell r="C293" t="str">
            <v>Montague</v>
          </cell>
          <cell r="D293">
            <v>5</v>
          </cell>
          <cell r="E293">
            <v>3</v>
          </cell>
          <cell r="F293">
            <v>3</v>
          </cell>
          <cell r="G293">
            <v>8</v>
          </cell>
          <cell r="H293">
            <v>19</v>
          </cell>
        </row>
        <row r="294">
          <cell r="C294" t="str">
            <v>Montclair</v>
          </cell>
          <cell r="D294">
            <v>164</v>
          </cell>
          <cell r="E294">
            <v>114</v>
          </cell>
          <cell r="F294">
            <v>125</v>
          </cell>
          <cell r="G294">
            <v>294</v>
          </cell>
          <cell r="H294">
            <v>697</v>
          </cell>
        </row>
        <row r="295">
          <cell r="C295" t="str">
            <v>Monte Sereno</v>
          </cell>
          <cell r="D295">
            <v>23</v>
          </cell>
          <cell r="E295">
            <v>13</v>
          </cell>
          <cell r="F295">
            <v>13</v>
          </cell>
          <cell r="G295">
            <v>12</v>
          </cell>
          <cell r="H295">
            <v>61</v>
          </cell>
        </row>
        <row r="296">
          <cell r="C296" t="str">
            <v>Montebello</v>
          </cell>
          <cell r="D296">
            <v>269</v>
          </cell>
          <cell r="E296">
            <v>161</v>
          </cell>
          <cell r="F296">
            <v>175</v>
          </cell>
          <cell r="G296">
            <v>461</v>
          </cell>
          <cell r="H296">
            <v>1066</v>
          </cell>
        </row>
        <row r="297">
          <cell r="C297" t="str">
            <v>Monterey</v>
          </cell>
          <cell r="D297">
            <v>157</v>
          </cell>
          <cell r="E297">
            <v>102</v>
          </cell>
          <cell r="F297">
            <v>119</v>
          </cell>
          <cell r="G297">
            <v>272</v>
          </cell>
          <cell r="H297">
            <v>650</v>
          </cell>
        </row>
        <row r="298">
          <cell r="C298" t="str">
            <v>Monterey County - Unincorporated</v>
          </cell>
          <cell r="D298">
            <v>374</v>
          </cell>
          <cell r="E298">
            <v>244</v>
          </cell>
          <cell r="F298">
            <v>283</v>
          </cell>
          <cell r="G298">
            <v>650</v>
          </cell>
          <cell r="H298">
            <v>1551</v>
          </cell>
        </row>
        <row r="299">
          <cell r="C299" t="str">
            <v>Monterey Park</v>
          </cell>
          <cell r="D299">
            <v>205</v>
          </cell>
          <cell r="E299">
            <v>123</v>
          </cell>
          <cell r="F299">
            <v>137</v>
          </cell>
          <cell r="G299">
            <v>350</v>
          </cell>
          <cell r="H299">
            <v>815</v>
          </cell>
        </row>
        <row r="300">
          <cell r="C300" t="str">
            <v>Moorpark</v>
          </cell>
          <cell r="D300">
            <v>289</v>
          </cell>
          <cell r="E300">
            <v>197</v>
          </cell>
          <cell r="F300">
            <v>216</v>
          </cell>
          <cell r="G300">
            <v>462</v>
          </cell>
          <cell r="H300">
            <v>1164</v>
          </cell>
        </row>
        <row r="301">
          <cell r="C301" t="str">
            <v>Moraga</v>
          </cell>
          <cell r="D301">
            <v>75</v>
          </cell>
          <cell r="E301">
            <v>44</v>
          </cell>
          <cell r="F301">
            <v>50</v>
          </cell>
          <cell r="G301">
            <v>60</v>
          </cell>
          <cell r="H301">
            <v>229</v>
          </cell>
        </row>
        <row r="302">
          <cell r="C302" t="str">
            <v>Moreno Valley</v>
          </cell>
          <cell r="D302">
            <v>1500</v>
          </cell>
          <cell r="E302">
            <v>993</v>
          </cell>
          <cell r="F302">
            <v>1112</v>
          </cell>
          <cell r="G302">
            <v>2564</v>
          </cell>
          <cell r="H302">
            <v>6169</v>
          </cell>
        </row>
        <row r="303">
          <cell r="C303" t="str">
            <v>Morgan Hill</v>
          </cell>
          <cell r="D303">
            <v>273</v>
          </cell>
          <cell r="E303">
            <v>154</v>
          </cell>
          <cell r="F303">
            <v>185</v>
          </cell>
          <cell r="G303">
            <v>316</v>
          </cell>
          <cell r="H303">
            <v>928</v>
          </cell>
        </row>
        <row r="304">
          <cell r="C304" t="str">
            <v>Morro Bay</v>
          </cell>
          <cell r="D304">
            <v>39</v>
          </cell>
          <cell r="E304">
            <v>24</v>
          </cell>
          <cell r="F304">
            <v>27</v>
          </cell>
          <cell r="G304">
            <v>65</v>
          </cell>
          <cell r="H304">
            <v>155</v>
          </cell>
        </row>
        <row r="305">
          <cell r="C305" t="str">
            <v>Mount Shasta</v>
          </cell>
          <cell r="D305">
            <v>11</v>
          </cell>
          <cell r="E305">
            <v>7</v>
          </cell>
          <cell r="F305">
            <v>8</v>
          </cell>
          <cell r="G305">
            <v>19</v>
          </cell>
          <cell r="H305">
            <v>45</v>
          </cell>
        </row>
        <row r="306">
          <cell r="C306" t="str">
            <v>Mountain View</v>
          </cell>
          <cell r="D306">
            <v>814</v>
          </cell>
          <cell r="E306">
            <v>492</v>
          </cell>
          <cell r="F306">
            <v>527</v>
          </cell>
          <cell r="G306">
            <v>1093</v>
          </cell>
          <cell r="H306">
            <v>2926</v>
          </cell>
        </row>
        <row r="307">
          <cell r="C307" t="str">
            <v>Murrieta</v>
          </cell>
          <cell r="D307">
            <v>395</v>
          </cell>
          <cell r="E307">
            <v>262</v>
          </cell>
          <cell r="F307">
            <v>289</v>
          </cell>
          <cell r="G307">
            <v>627</v>
          </cell>
          <cell r="H307">
            <v>1573</v>
          </cell>
        </row>
        <row r="308">
          <cell r="C308" t="str">
            <v>Napa</v>
          </cell>
          <cell r="D308">
            <v>185</v>
          </cell>
          <cell r="E308">
            <v>106</v>
          </cell>
          <cell r="F308">
            <v>141</v>
          </cell>
          <cell r="G308">
            <v>403</v>
          </cell>
          <cell r="H308">
            <v>835</v>
          </cell>
        </row>
        <row r="309">
          <cell r="C309" t="str">
            <v>Napa County - Unincorporated</v>
          </cell>
          <cell r="D309">
            <v>51</v>
          </cell>
          <cell r="E309">
            <v>30</v>
          </cell>
          <cell r="F309">
            <v>32</v>
          </cell>
          <cell r="G309">
            <v>67</v>
          </cell>
          <cell r="H309">
            <v>180</v>
          </cell>
        </row>
        <row r="310">
          <cell r="C310" t="str">
            <v>National City</v>
          </cell>
          <cell r="D310">
            <v>465</v>
          </cell>
          <cell r="E310">
            <v>353</v>
          </cell>
          <cell r="F310">
            <v>327</v>
          </cell>
          <cell r="G310">
            <v>718</v>
          </cell>
          <cell r="H310">
            <v>1863</v>
          </cell>
        </row>
        <row r="311">
          <cell r="C311" t="str">
            <v>Needles</v>
          </cell>
          <cell r="D311">
            <v>38</v>
          </cell>
          <cell r="E311">
            <v>29</v>
          </cell>
          <cell r="F311">
            <v>34</v>
          </cell>
          <cell r="G311">
            <v>80</v>
          </cell>
          <cell r="H311">
            <v>181</v>
          </cell>
        </row>
        <row r="312">
          <cell r="C312" t="str">
            <v>Nevada City</v>
          </cell>
          <cell r="D312">
            <v>19</v>
          </cell>
          <cell r="E312">
            <v>14</v>
          </cell>
          <cell r="F312">
            <v>16</v>
          </cell>
          <cell r="G312">
            <v>36</v>
          </cell>
          <cell r="H312">
            <v>85</v>
          </cell>
        </row>
        <row r="313">
          <cell r="C313" t="str">
            <v>Nevada County - Unincorporated</v>
          </cell>
          <cell r="D313">
            <v>174</v>
          </cell>
          <cell r="E313">
            <v>126</v>
          </cell>
          <cell r="F313">
            <v>150</v>
          </cell>
          <cell r="G313">
            <v>314</v>
          </cell>
          <cell r="H313">
            <v>764</v>
          </cell>
        </row>
        <row r="314">
          <cell r="C314" t="str">
            <v>Newark</v>
          </cell>
          <cell r="D314">
            <v>330</v>
          </cell>
          <cell r="E314">
            <v>167</v>
          </cell>
          <cell r="F314">
            <v>158</v>
          </cell>
          <cell r="G314">
            <v>423</v>
          </cell>
          <cell r="H314">
            <v>1078</v>
          </cell>
        </row>
        <row r="315">
          <cell r="C315" t="str">
            <v>Newman</v>
          </cell>
          <cell r="D315">
            <v>186</v>
          </cell>
          <cell r="E315">
            <v>119</v>
          </cell>
          <cell r="F315">
            <v>136</v>
          </cell>
          <cell r="G315">
            <v>337</v>
          </cell>
          <cell r="H315">
            <v>778</v>
          </cell>
        </row>
        <row r="316">
          <cell r="C316" t="str">
            <v>Newport Beach</v>
          </cell>
          <cell r="D316">
            <v>1</v>
          </cell>
          <cell r="E316">
            <v>1</v>
          </cell>
          <cell r="F316">
            <v>1</v>
          </cell>
          <cell r="G316">
            <v>2</v>
          </cell>
          <cell r="H316">
            <v>5</v>
          </cell>
        </row>
        <row r="317">
          <cell r="C317" t="str">
            <v>Norco</v>
          </cell>
          <cell r="D317">
            <v>205</v>
          </cell>
          <cell r="E317">
            <v>136</v>
          </cell>
          <cell r="F317">
            <v>151</v>
          </cell>
          <cell r="G317">
            <v>326</v>
          </cell>
          <cell r="H317">
            <v>818</v>
          </cell>
        </row>
        <row r="318">
          <cell r="C318" t="str">
            <v>Norwalk</v>
          </cell>
          <cell r="D318">
            <v>52</v>
          </cell>
          <cell r="E318">
            <v>31</v>
          </cell>
          <cell r="F318">
            <v>33</v>
          </cell>
          <cell r="G318">
            <v>85</v>
          </cell>
          <cell r="H318">
            <v>201</v>
          </cell>
        </row>
        <row r="319">
          <cell r="C319" t="str">
            <v>Novato</v>
          </cell>
          <cell r="D319">
            <v>111</v>
          </cell>
          <cell r="E319">
            <v>65</v>
          </cell>
          <cell r="F319">
            <v>72</v>
          </cell>
          <cell r="G319">
            <v>167</v>
          </cell>
          <cell r="H319">
            <v>415</v>
          </cell>
        </row>
        <row r="320">
          <cell r="C320" t="str">
            <v>Oakdale</v>
          </cell>
          <cell r="D320">
            <v>315</v>
          </cell>
          <cell r="E320">
            <v>202</v>
          </cell>
          <cell r="F320">
            <v>210</v>
          </cell>
          <cell r="G320">
            <v>520</v>
          </cell>
          <cell r="H320">
            <v>1247</v>
          </cell>
        </row>
        <row r="321">
          <cell r="C321" t="str">
            <v>Oakland</v>
          </cell>
          <cell r="D321">
            <v>2059</v>
          </cell>
          <cell r="E321">
            <v>2075</v>
          </cell>
          <cell r="F321">
            <v>2815</v>
          </cell>
          <cell r="G321">
            <v>7816</v>
          </cell>
          <cell r="H321">
            <v>14765</v>
          </cell>
        </row>
        <row r="322">
          <cell r="C322" t="str">
            <v>Oakley</v>
          </cell>
          <cell r="D322">
            <v>317</v>
          </cell>
          <cell r="E322">
            <v>174</v>
          </cell>
          <cell r="F322">
            <v>175</v>
          </cell>
          <cell r="G322">
            <v>502</v>
          </cell>
          <cell r="H322">
            <v>1168</v>
          </cell>
        </row>
        <row r="323">
          <cell r="C323" t="str">
            <v>Oceanside</v>
          </cell>
          <cell r="D323">
            <v>1549</v>
          </cell>
          <cell r="E323">
            <v>1178</v>
          </cell>
          <cell r="F323">
            <v>1090</v>
          </cell>
          <cell r="G323">
            <v>2393</v>
          </cell>
          <cell r="H323">
            <v>6210</v>
          </cell>
        </row>
        <row r="324">
          <cell r="C324" t="str">
            <v>Ojai</v>
          </cell>
          <cell r="D324">
            <v>87</v>
          </cell>
          <cell r="E324">
            <v>59</v>
          </cell>
          <cell r="F324">
            <v>70</v>
          </cell>
          <cell r="G324">
            <v>155</v>
          </cell>
          <cell r="H324">
            <v>371</v>
          </cell>
        </row>
        <row r="325">
          <cell r="C325" t="str">
            <v>Ontario</v>
          </cell>
          <cell r="D325">
            <v>2592</v>
          </cell>
          <cell r="E325">
            <v>1745</v>
          </cell>
          <cell r="F325">
            <v>1977</v>
          </cell>
          <cell r="G325">
            <v>4547</v>
          </cell>
          <cell r="H325">
            <v>10861</v>
          </cell>
        </row>
        <row r="326">
          <cell r="C326" t="str">
            <v>Orange</v>
          </cell>
          <cell r="D326">
            <v>83</v>
          </cell>
          <cell r="E326">
            <v>59</v>
          </cell>
          <cell r="F326">
            <v>66</v>
          </cell>
          <cell r="G326">
            <v>155</v>
          </cell>
          <cell r="H326">
            <v>363</v>
          </cell>
        </row>
        <row r="327">
          <cell r="C327" t="str">
            <v>Orange County - Unincorporated</v>
          </cell>
          <cell r="D327">
            <v>1240</v>
          </cell>
          <cell r="E327">
            <v>879</v>
          </cell>
          <cell r="F327">
            <v>979</v>
          </cell>
          <cell r="G327">
            <v>2174</v>
          </cell>
          <cell r="H327">
            <v>5272</v>
          </cell>
        </row>
        <row r="328">
          <cell r="C328" t="str">
            <v>Orange Cove</v>
          </cell>
          <cell r="D328">
            <v>111</v>
          </cell>
          <cell r="E328">
            <v>86</v>
          </cell>
          <cell r="F328">
            <v>105</v>
          </cell>
          <cell r="G328">
            <v>367</v>
          </cell>
          <cell r="H328">
            <v>669</v>
          </cell>
        </row>
        <row r="329">
          <cell r="C329" t="str">
            <v>Orinda</v>
          </cell>
          <cell r="D329">
            <v>84</v>
          </cell>
          <cell r="E329">
            <v>47</v>
          </cell>
          <cell r="F329">
            <v>54</v>
          </cell>
          <cell r="G329">
            <v>42</v>
          </cell>
          <cell r="H329">
            <v>227</v>
          </cell>
        </row>
        <row r="330">
          <cell r="C330" t="str">
            <v>Orland</v>
          </cell>
          <cell r="D330">
            <v>20</v>
          </cell>
          <cell r="E330">
            <v>10</v>
          </cell>
          <cell r="F330">
            <v>14</v>
          </cell>
          <cell r="G330">
            <v>36</v>
          </cell>
          <cell r="H330">
            <v>80</v>
          </cell>
        </row>
        <row r="331">
          <cell r="C331" t="str">
            <v>Oroville</v>
          </cell>
          <cell r="D331">
            <v>419</v>
          </cell>
          <cell r="E331">
            <v>284</v>
          </cell>
          <cell r="F331">
            <v>306</v>
          </cell>
          <cell r="G331">
            <v>784</v>
          </cell>
          <cell r="H331">
            <v>1793</v>
          </cell>
        </row>
        <row r="332">
          <cell r="C332" t="str">
            <v>Oxnard</v>
          </cell>
          <cell r="D332">
            <v>1688</v>
          </cell>
          <cell r="E332">
            <v>1160</v>
          </cell>
          <cell r="F332">
            <v>1351</v>
          </cell>
          <cell r="G332">
            <v>3102</v>
          </cell>
          <cell r="H332">
            <v>7301</v>
          </cell>
        </row>
        <row r="333">
          <cell r="C333" t="str">
            <v>Pacific Grove</v>
          </cell>
          <cell r="D333">
            <v>28</v>
          </cell>
          <cell r="E333">
            <v>18</v>
          </cell>
          <cell r="F333">
            <v>21</v>
          </cell>
          <cell r="G333">
            <v>48</v>
          </cell>
          <cell r="H333">
            <v>115</v>
          </cell>
        </row>
        <row r="334">
          <cell r="C334" t="str">
            <v>Pacifica</v>
          </cell>
          <cell r="D334">
            <v>121</v>
          </cell>
          <cell r="E334">
            <v>68</v>
          </cell>
          <cell r="F334">
            <v>70</v>
          </cell>
          <cell r="G334">
            <v>154</v>
          </cell>
          <cell r="H334">
            <v>413</v>
          </cell>
        </row>
        <row r="335">
          <cell r="C335" t="str">
            <v>Palm Desert</v>
          </cell>
          <cell r="D335">
            <v>98</v>
          </cell>
          <cell r="E335">
            <v>67</v>
          </cell>
          <cell r="F335">
            <v>76</v>
          </cell>
          <cell r="G335">
            <v>172</v>
          </cell>
          <cell r="H335">
            <v>413</v>
          </cell>
        </row>
        <row r="336">
          <cell r="C336" t="str">
            <v>Palm Springs</v>
          </cell>
          <cell r="D336">
            <v>63</v>
          </cell>
          <cell r="E336">
            <v>43</v>
          </cell>
          <cell r="F336">
            <v>50</v>
          </cell>
          <cell r="G336">
            <v>116</v>
          </cell>
          <cell r="H336">
            <v>272</v>
          </cell>
        </row>
        <row r="337">
          <cell r="C337" t="str">
            <v>Palmdale</v>
          </cell>
          <cell r="D337">
            <v>1395</v>
          </cell>
          <cell r="E337">
            <v>827</v>
          </cell>
          <cell r="F337">
            <v>898</v>
          </cell>
          <cell r="G337">
            <v>2332</v>
          </cell>
          <cell r="H337">
            <v>5452</v>
          </cell>
        </row>
        <row r="338">
          <cell r="C338" t="str">
            <v>Palo Alto</v>
          </cell>
          <cell r="D338">
            <v>691</v>
          </cell>
          <cell r="E338">
            <v>432</v>
          </cell>
          <cell r="F338">
            <v>278</v>
          </cell>
          <cell r="G338">
            <v>587</v>
          </cell>
          <cell r="H338">
            <v>1988</v>
          </cell>
        </row>
        <row r="339">
          <cell r="C339" t="str">
            <v>Palos Verdes Estates</v>
          </cell>
          <cell r="D339">
            <v>4</v>
          </cell>
          <cell r="E339">
            <v>3</v>
          </cell>
          <cell r="F339">
            <v>3</v>
          </cell>
          <cell r="G339">
            <v>6</v>
          </cell>
          <cell r="H339">
            <v>16</v>
          </cell>
        </row>
        <row r="340">
          <cell r="C340" t="str">
            <v>Paradise</v>
          </cell>
          <cell r="D340">
            <v>141</v>
          </cell>
          <cell r="E340">
            <v>100</v>
          </cell>
          <cell r="F340">
            <v>93</v>
          </cell>
          <cell r="G340">
            <v>303</v>
          </cell>
          <cell r="H340">
            <v>637</v>
          </cell>
        </row>
        <row r="341">
          <cell r="C341" t="str">
            <v>Paramount</v>
          </cell>
          <cell r="D341">
            <v>26</v>
          </cell>
          <cell r="E341">
            <v>16</v>
          </cell>
          <cell r="F341">
            <v>17</v>
          </cell>
          <cell r="G341">
            <v>46</v>
          </cell>
          <cell r="H341">
            <v>105</v>
          </cell>
        </row>
        <row r="342">
          <cell r="C342" t="str">
            <v>Parlier</v>
          </cell>
          <cell r="D342">
            <v>110</v>
          </cell>
          <cell r="E342">
            <v>82</v>
          </cell>
          <cell r="F342">
            <v>77</v>
          </cell>
          <cell r="G342">
            <v>319</v>
          </cell>
          <cell r="H342">
            <v>588</v>
          </cell>
        </row>
        <row r="343">
          <cell r="C343" t="str">
            <v>Pasadena</v>
          </cell>
          <cell r="D343">
            <v>340</v>
          </cell>
          <cell r="E343">
            <v>207</v>
          </cell>
          <cell r="F343">
            <v>224</v>
          </cell>
          <cell r="G343">
            <v>561</v>
          </cell>
          <cell r="H343">
            <v>1332</v>
          </cell>
        </row>
        <row r="344">
          <cell r="C344" t="str">
            <v>Paso Robles</v>
          </cell>
          <cell r="D344">
            <v>123</v>
          </cell>
          <cell r="E344">
            <v>77</v>
          </cell>
          <cell r="F344">
            <v>87</v>
          </cell>
          <cell r="G344">
            <v>206</v>
          </cell>
          <cell r="H344">
            <v>493</v>
          </cell>
        </row>
        <row r="345">
          <cell r="C345" t="str">
            <v>Patterson</v>
          </cell>
          <cell r="D345">
            <v>636</v>
          </cell>
          <cell r="E345">
            <v>408</v>
          </cell>
          <cell r="F345">
            <v>416</v>
          </cell>
          <cell r="G345">
            <v>1031</v>
          </cell>
          <cell r="H345">
            <v>2491</v>
          </cell>
        </row>
        <row r="346">
          <cell r="C346" t="str">
            <v>Perris</v>
          </cell>
          <cell r="D346">
            <v>1026</v>
          </cell>
          <cell r="E346">
            <v>681</v>
          </cell>
          <cell r="F346">
            <v>759</v>
          </cell>
          <cell r="G346">
            <v>1814</v>
          </cell>
          <cell r="H346">
            <v>4280</v>
          </cell>
        </row>
        <row r="347">
          <cell r="C347" t="str">
            <v>Petaluma</v>
          </cell>
          <cell r="D347">
            <v>199</v>
          </cell>
          <cell r="E347">
            <v>103</v>
          </cell>
          <cell r="F347">
            <v>121</v>
          </cell>
          <cell r="G347">
            <v>322</v>
          </cell>
          <cell r="H347">
            <v>745</v>
          </cell>
        </row>
        <row r="348">
          <cell r="C348" t="str">
            <v>Pico Rivera</v>
          </cell>
          <cell r="D348">
            <v>217</v>
          </cell>
          <cell r="E348">
            <v>131</v>
          </cell>
          <cell r="F348">
            <v>140</v>
          </cell>
          <cell r="G348">
            <v>362</v>
          </cell>
          <cell r="H348">
            <v>850</v>
          </cell>
        </row>
        <row r="349">
          <cell r="C349" t="str">
            <v>Piedmont</v>
          </cell>
          <cell r="D349">
            <v>24</v>
          </cell>
          <cell r="E349">
            <v>14</v>
          </cell>
          <cell r="F349">
            <v>15</v>
          </cell>
          <cell r="G349">
            <v>7</v>
          </cell>
          <cell r="H349">
            <v>60</v>
          </cell>
        </row>
        <row r="350">
          <cell r="C350" t="str">
            <v>Pinole</v>
          </cell>
          <cell r="D350">
            <v>80</v>
          </cell>
          <cell r="E350">
            <v>48</v>
          </cell>
          <cell r="F350">
            <v>43</v>
          </cell>
          <cell r="G350">
            <v>126</v>
          </cell>
          <cell r="H350">
            <v>297</v>
          </cell>
        </row>
        <row r="351">
          <cell r="C351" t="str">
            <v>Pismo Beach</v>
          </cell>
          <cell r="D351">
            <v>38</v>
          </cell>
          <cell r="E351">
            <v>24</v>
          </cell>
          <cell r="F351">
            <v>27</v>
          </cell>
          <cell r="G351">
            <v>64</v>
          </cell>
          <cell r="H351">
            <v>153</v>
          </cell>
        </row>
        <row r="352">
          <cell r="C352" t="str">
            <v>Pittsburg</v>
          </cell>
          <cell r="D352">
            <v>392</v>
          </cell>
          <cell r="E352">
            <v>254</v>
          </cell>
          <cell r="F352">
            <v>316</v>
          </cell>
          <cell r="G352">
            <v>1063</v>
          </cell>
          <cell r="H352">
            <v>2025</v>
          </cell>
        </row>
        <row r="353">
          <cell r="C353" t="str">
            <v>Placentia</v>
          </cell>
          <cell r="D353">
            <v>112</v>
          </cell>
          <cell r="E353">
            <v>81</v>
          </cell>
          <cell r="F353">
            <v>90</v>
          </cell>
          <cell r="G353">
            <v>209</v>
          </cell>
          <cell r="H353">
            <v>492</v>
          </cell>
        </row>
        <row r="354">
          <cell r="C354" t="str">
            <v>Placer County - Unincorporated</v>
          </cell>
          <cell r="D354">
            <v>1365</v>
          </cell>
          <cell r="E354">
            <v>957</v>
          </cell>
          <cell r="F354">
            <v>936</v>
          </cell>
          <cell r="G354">
            <v>1773</v>
          </cell>
          <cell r="H354">
            <v>5031</v>
          </cell>
        </row>
        <row r="355">
          <cell r="C355" t="str">
            <v>Placerville</v>
          </cell>
          <cell r="D355">
            <v>78</v>
          </cell>
          <cell r="E355">
            <v>55</v>
          </cell>
          <cell r="F355">
            <v>69</v>
          </cell>
          <cell r="G355">
            <v>170</v>
          </cell>
          <cell r="H355">
            <v>372</v>
          </cell>
        </row>
        <row r="356">
          <cell r="C356" t="str">
            <v>Pleasant Hill</v>
          </cell>
          <cell r="D356">
            <v>118</v>
          </cell>
          <cell r="E356">
            <v>69</v>
          </cell>
          <cell r="F356">
            <v>84</v>
          </cell>
          <cell r="G356">
            <v>177</v>
          </cell>
          <cell r="H356">
            <v>448</v>
          </cell>
        </row>
        <row r="357">
          <cell r="C357" t="str">
            <v>Pleasanton</v>
          </cell>
          <cell r="D357">
            <v>716</v>
          </cell>
          <cell r="E357">
            <v>391</v>
          </cell>
          <cell r="F357">
            <v>407</v>
          </cell>
          <cell r="G357">
            <v>553</v>
          </cell>
          <cell r="H357">
            <v>2067</v>
          </cell>
        </row>
        <row r="358">
          <cell r="C358" t="str">
            <v>Plumas County - Unincorporated</v>
          </cell>
          <cell r="D358">
            <v>12</v>
          </cell>
          <cell r="E358">
            <v>8</v>
          </cell>
          <cell r="F358">
            <v>12</v>
          </cell>
          <cell r="G358">
            <v>25</v>
          </cell>
          <cell r="H358">
            <v>57</v>
          </cell>
        </row>
        <row r="359">
          <cell r="C359" t="str">
            <v>Plymouth</v>
          </cell>
          <cell r="D359">
            <v>1</v>
          </cell>
          <cell r="E359">
            <v>1</v>
          </cell>
          <cell r="F359">
            <v>1</v>
          </cell>
          <cell r="G359">
            <v>1</v>
          </cell>
          <cell r="H359">
            <v>4</v>
          </cell>
        </row>
        <row r="360">
          <cell r="C360" t="str">
            <v>Point Arena</v>
          </cell>
          <cell r="D360">
            <v>1</v>
          </cell>
          <cell r="E360">
            <v>1</v>
          </cell>
          <cell r="F360">
            <v>1</v>
          </cell>
          <cell r="G360">
            <v>1</v>
          </cell>
          <cell r="H360">
            <v>4</v>
          </cell>
        </row>
        <row r="361">
          <cell r="C361" t="str">
            <v>Pomona</v>
          </cell>
          <cell r="D361">
            <v>919</v>
          </cell>
          <cell r="E361">
            <v>543</v>
          </cell>
          <cell r="F361">
            <v>592</v>
          </cell>
          <cell r="G361">
            <v>1572</v>
          </cell>
          <cell r="H361">
            <v>3626</v>
          </cell>
        </row>
        <row r="362">
          <cell r="C362" t="str">
            <v>Port Hueneme</v>
          </cell>
          <cell r="D362">
            <v>1</v>
          </cell>
          <cell r="E362">
            <v>1</v>
          </cell>
          <cell r="F362">
            <v>0</v>
          </cell>
          <cell r="G362">
            <v>0</v>
          </cell>
          <cell r="H362">
            <v>2</v>
          </cell>
        </row>
        <row r="363">
          <cell r="C363" t="str">
            <v>Porterville</v>
          </cell>
          <cell r="D363">
            <v>623</v>
          </cell>
          <cell r="E363">
            <v>576</v>
          </cell>
          <cell r="F363">
            <v>566</v>
          </cell>
          <cell r="G363">
            <v>1431</v>
          </cell>
          <cell r="H363">
            <v>3196</v>
          </cell>
        </row>
        <row r="364">
          <cell r="C364" t="str">
            <v>Portola</v>
          </cell>
          <cell r="D364">
            <v>3</v>
          </cell>
          <cell r="E364">
            <v>2</v>
          </cell>
          <cell r="F364">
            <v>3</v>
          </cell>
          <cell r="G364">
            <v>5</v>
          </cell>
          <cell r="H364">
            <v>13</v>
          </cell>
        </row>
        <row r="365">
          <cell r="C365" t="str">
            <v>Portola Valley</v>
          </cell>
          <cell r="D365">
            <v>21</v>
          </cell>
          <cell r="E365">
            <v>15</v>
          </cell>
          <cell r="F365">
            <v>15</v>
          </cell>
          <cell r="G365">
            <v>13</v>
          </cell>
          <cell r="H365">
            <v>64</v>
          </cell>
        </row>
        <row r="366">
          <cell r="C366" t="str">
            <v>Poway</v>
          </cell>
          <cell r="D366">
            <v>201</v>
          </cell>
          <cell r="E366">
            <v>152</v>
          </cell>
          <cell r="F366">
            <v>282</v>
          </cell>
          <cell r="G366">
            <v>618</v>
          </cell>
          <cell r="H366">
            <v>1253</v>
          </cell>
        </row>
        <row r="367">
          <cell r="C367" t="str">
            <v>Rancho Cordova</v>
          </cell>
          <cell r="D367">
            <v>1539</v>
          </cell>
          <cell r="E367">
            <v>1079</v>
          </cell>
          <cell r="F367">
            <v>1303</v>
          </cell>
          <cell r="G367">
            <v>3087</v>
          </cell>
          <cell r="H367">
            <v>7008</v>
          </cell>
        </row>
        <row r="368">
          <cell r="C368" t="str">
            <v>Rancho Cucamonga</v>
          </cell>
          <cell r="D368">
            <v>209</v>
          </cell>
          <cell r="E368">
            <v>141</v>
          </cell>
          <cell r="F368">
            <v>158</v>
          </cell>
          <cell r="G368">
            <v>340</v>
          </cell>
          <cell r="H368">
            <v>848</v>
          </cell>
        </row>
        <row r="369">
          <cell r="C369" t="str">
            <v>Rancho Mirage</v>
          </cell>
          <cell r="D369">
            <v>23</v>
          </cell>
          <cell r="E369">
            <v>15</v>
          </cell>
          <cell r="F369">
            <v>18</v>
          </cell>
          <cell r="G369">
            <v>39</v>
          </cell>
          <cell r="H369">
            <v>95</v>
          </cell>
        </row>
        <row r="370">
          <cell r="C370" t="str">
            <v>Rancho Palos Verdes</v>
          </cell>
          <cell r="D370">
            <v>8</v>
          </cell>
          <cell r="E370">
            <v>5</v>
          </cell>
          <cell r="F370">
            <v>5</v>
          </cell>
          <cell r="G370">
            <v>13</v>
          </cell>
          <cell r="H370">
            <v>31</v>
          </cell>
        </row>
        <row r="371">
          <cell r="C371" t="str">
            <v>Rancho Santa Margarita</v>
          </cell>
          <cell r="D371">
            <v>1</v>
          </cell>
          <cell r="E371">
            <v>1</v>
          </cell>
          <cell r="F371">
            <v>0</v>
          </cell>
          <cell r="G371">
            <v>0</v>
          </cell>
          <cell r="H371">
            <v>2</v>
          </cell>
        </row>
        <row r="372">
          <cell r="C372" t="str">
            <v>Red Bluff</v>
          </cell>
          <cell r="D372">
            <v>73</v>
          </cell>
          <cell r="E372">
            <v>52</v>
          </cell>
          <cell r="F372">
            <v>61</v>
          </cell>
          <cell r="G372">
            <v>137</v>
          </cell>
          <cell r="H372">
            <v>323</v>
          </cell>
        </row>
        <row r="373">
          <cell r="C373" t="str">
            <v>Redding</v>
          </cell>
          <cell r="D373">
            <v>287</v>
          </cell>
          <cell r="E373">
            <v>181</v>
          </cell>
          <cell r="F373">
            <v>205</v>
          </cell>
          <cell r="G373">
            <v>502</v>
          </cell>
          <cell r="H373">
            <v>1175</v>
          </cell>
        </row>
        <row r="374">
          <cell r="C374" t="str">
            <v>Redlands</v>
          </cell>
          <cell r="D374">
            <v>579</v>
          </cell>
          <cell r="E374">
            <v>396</v>
          </cell>
          <cell r="F374">
            <v>453</v>
          </cell>
          <cell r="G374">
            <v>1001</v>
          </cell>
          <cell r="H374">
            <v>2429</v>
          </cell>
        </row>
        <row r="375">
          <cell r="C375" t="str">
            <v>Redondo Beach</v>
          </cell>
          <cell r="D375">
            <v>372</v>
          </cell>
          <cell r="E375">
            <v>223</v>
          </cell>
          <cell r="F375">
            <v>238</v>
          </cell>
          <cell r="G375">
            <v>564</v>
          </cell>
          <cell r="H375">
            <v>1397</v>
          </cell>
        </row>
        <row r="376">
          <cell r="C376" t="str">
            <v>Redwood City</v>
          </cell>
          <cell r="D376">
            <v>706</v>
          </cell>
          <cell r="E376">
            <v>429</v>
          </cell>
          <cell r="F376">
            <v>502</v>
          </cell>
          <cell r="G376">
            <v>1152</v>
          </cell>
          <cell r="H376">
            <v>2789</v>
          </cell>
        </row>
        <row r="377">
          <cell r="C377" t="str">
            <v>Reedley</v>
          </cell>
          <cell r="D377">
            <v>393</v>
          </cell>
          <cell r="E377">
            <v>204</v>
          </cell>
          <cell r="F377">
            <v>161</v>
          </cell>
          <cell r="G377">
            <v>553</v>
          </cell>
          <cell r="H377">
            <v>1311</v>
          </cell>
        </row>
        <row r="378">
          <cell r="C378" t="str">
            <v>Rialto</v>
          </cell>
          <cell r="D378">
            <v>636</v>
          </cell>
          <cell r="E378">
            <v>432</v>
          </cell>
          <cell r="F378">
            <v>496</v>
          </cell>
          <cell r="G378">
            <v>1151</v>
          </cell>
          <cell r="H378">
            <v>2715</v>
          </cell>
        </row>
        <row r="379">
          <cell r="C379" t="str">
            <v>Richmond</v>
          </cell>
          <cell r="D379">
            <v>438</v>
          </cell>
          <cell r="E379">
            <v>305</v>
          </cell>
          <cell r="F379">
            <v>410</v>
          </cell>
          <cell r="G379">
            <v>1282</v>
          </cell>
          <cell r="H379">
            <v>2435</v>
          </cell>
        </row>
        <row r="380">
          <cell r="C380" t="str">
            <v>Ridgecrest</v>
          </cell>
          <cell r="D380">
            <v>159</v>
          </cell>
          <cell r="E380">
            <v>131</v>
          </cell>
          <cell r="F380">
            <v>207</v>
          </cell>
          <cell r="G380">
            <v>848</v>
          </cell>
          <cell r="H380">
            <v>1345</v>
          </cell>
        </row>
        <row r="381">
          <cell r="C381" t="str">
            <v>Rio Dell</v>
          </cell>
          <cell r="D381">
            <v>8</v>
          </cell>
          <cell r="E381">
            <v>4</v>
          </cell>
          <cell r="F381">
            <v>4</v>
          </cell>
          <cell r="G381">
            <v>15</v>
          </cell>
          <cell r="H381">
            <v>31</v>
          </cell>
        </row>
        <row r="382">
          <cell r="C382" t="str">
            <v>Rio Vista</v>
          </cell>
          <cell r="D382">
            <v>45</v>
          </cell>
          <cell r="E382">
            <v>36</v>
          </cell>
          <cell r="F382">
            <v>48</v>
          </cell>
          <cell r="G382">
            <v>170</v>
          </cell>
          <cell r="H382">
            <v>299</v>
          </cell>
        </row>
        <row r="383">
          <cell r="C383" t="str">
            <v>Ripon</v>
          </cell>
          <cell r="D383">
            <v>308</v>
          </cell>
          <cell r="E383">
            <v>215</v>
          </cell>
          <cell r="F383">
            <v>231</v>
          </cell>
          <cell r="G383">
            <v>726</v>
          </cell>
          <cell r="H383">
            <v>1480</v>
          </cell>
        </row>
        <row r="384">
          <cell r="C384" t="str">
            <v>Riverbank</v>
          </cell>
          <cell r="D384">
            <v>321</v>
          </cell>
          <cell r="E384">
            <v>206</v>
          </cell>
          <cell r="F384">
            <v>217</v>
          </cell>
          <cell r="G384">
            <v>536</v>
          </cell>
          <cell r="H384">
            <v>1280</v>
          </cell>
        </row>
        <row r="385">
          <cell r="C385" t="str">
            <v>Riverside</v>
          </cell>
          <cell r="D385">
            <v>2002</v>
          </cell>
          <cell r="E385">
            <v>1336</v>
          </cell>
          <cell r="F385">
            <v>1503</v>
          </cell>
          <cell r="G385">
            <v>3442</v>
          </cell>
          <cell r="H385">
            <v>8283</v>
          </cell>
        </row>
        <row r="386">
          <cell r="C386" t="str">
            <v>Riverside County - Unincorporated</v>
          </cell>
          <cell r="D386">
            <v>7173</v>
          </cell>
          <cell r="E386">
            <v>4871</v>
          </cell>
          <cell r="F386">
            <v>5534</v>
          </cell>
          <cell r="G386">
            <v>12725</v>
          </cell>
          <cell r="H386">
            <v>30303</v>
          </cell>
        </row>
        <row r="387">
          <cell r="C387" t="str">
            <v>Rocklin</v>
          </cell>
          <cell r="D387">
            <v>1040</v>
          </cell>
          <cell r="E387">
            <v>729</v>
          </cell>
          <cell r="F387">
            <v>709</v>
          </cell>
          <cell r="G387">
            <v>1335</v>
          </cell>
          <cell r="H387">
            <v>3813</v>
          </cell>
        </row>
        <row r="388">
          <cell r="C388" t="str">
            <v>Rohnert Park</v>
          </cell>
          <cell r="D388">
            <v>181</v>
          </cell>
          <cell r="E388">
            <v>107</v>
          </cell>
          <cell r="F388">
            <v>127</v>
          </cell>
          <cell r="G388">
            <v>484</v>
          </cell>
          <cell r="H388">
            <v>899</v>
          </cell>
        </row>
        <row r="389">
          <cell r="C389" t="str">
            <v>Rolling Hills</v>
          </cell>
          <cell r="D389">
            <v>2</v>
          </cell>
          <cell r="E389">
            <v>1</v>
          </cell>
          <cell r="F389">
            <v>1</v>
          </cell>
          <cell r="G389">
            <v>2</v>
          </cell>
          <cell r="H389">
            <v>6</v>
          </cell>
        </row>
        <row r="390">
          <cell r="C390" t="str">
            <v>Rolling Hills Estates</v>
          </cell>
          <cell r="D390">
            <v>1</v>
          </cell>
          <cell r="E390">
            <v>1</v>
          </cell>
          <cell r="F390">
            <v>1</v>
          </cell>
          <cell r="G390">
            <v>2</v>
          </cell>
          <cell r="H390">
            <v>5</v>
          </cell>
        </row>
        <row r="391">
          <cell r="C391" t="str">
            <v>Rosemead</v>
          </cell>
          <cell r="D391">
            <v>153</v>
          </cell>
          <cell r="E391">
            <v>88</v>
          </cell>
          <cell r="F391">
            <v>99</v>
          </cell>
          <cell r="G391">
            <v>262</v>
          </cell>
          <cell r="H391">
            <v>602</v>
          </cell>
        </row>
        <row r="392">
          <cell r="C392" t="str">
            <v>Roseville</v>
          </cell>
          <cell r="D392">
            <v>2268</v>
          </cell>
          <cell r="E392">
            <v>1590</v>
          </cell>
          <cell r="F392">
            <v>1577</v>
          </cell>
          <cell r="G392">
            <v>3043</v>
          </cell>
          <cell r="H392">
            <v>8478</v>
          </cell>
        </row>
        <row r="393">
          <cell r="C393" t="str">
            <v>Ross</v>
          </cell>
          <cell r="D393">
            <v>6</v>
          </cell>
          <cell r="E393">
            <v>4</v>
          </cell>
          <cell r="F393">
            <v>4</v>
          </cell>
          <cell r="G393">
            <v>4</v>
          </cell>
          <cell r="H393">
            <v>18</v>
          </cell>
        </row>
        <row r="394">
          <cell r="C394" t="str">
            <v>Sacramento</v>
          </cell>
          <cell r="D394">
            <v>4944</v>
          </cell>
          <cell r="E394">
            <v>3467</v>
          </cell>
          <cell r="F394">
            <v>4482</v>
          </cell>
          <cell r="G394">
            <v>11208</v>
          </cell>
          <cell r="H394">
            <v>24101</v>
          </cell>
        </row>
        <row r="395">
          <cell r="C395" t="str">
            <v>Sacramento County - Unincorporated</v>
          </cell>
          <cell r="D395">
            <v>3149</v>
          </cell>
          <cell r="E395">
            <v>2208</v>
          </cell>
          <cell r="F395">
            <v>2574</v>
          </cell>
          <cell r="G395">
            <v>5913</v>
          </cell>
          <cell r="H395">
            <v>13844</v>
          </cell>
        </row>
        <row r="396">
          <cell r="C396" t="str">
            <v>Salinas</v>
          </cell>
          <cell r="D396">
            <v>537</v>
          </cell>
          <cell r="E396">
            <v>351</v>
          </cell>
          <cell r="F396">
            <v>407</v>
          </cell>
          <cell r="G396">
            <v>934</v>
          </cell>
          <cell r="H396">
            <v>2229</v>
          </cell>
        </row>
        <row r="397">
          <cell r="C397" t="str">
            <v>San Anselmo</v>
          </cell>
          <cell r="D397">
            <v>33</v>
          </cell>
          <cell r="E397">
            <v>17</v>
          </cell>
          <cell r="F397">
            <v>19</v>
          </cell>
          <cell r="G397">
            <v>37</v>
          </cell>
          <cell r="H397">
            <v>106</v>
          </cell>
        </row>
        <row r="398">
          <cell r="C398" t="str">
            <v>San Benito County - Unincorporated</v>
          </cell>
          <cell r="D398">
            <v>198</v>
          </cell>
          <cell r="E398">
            <v>120</v>
          </cell>
          <cell r="F398">
            <v>164</v>
          </cell>
          <cell r="G398">
            <v>355</v>
          </cell>
          <cell r="H398">
            <v>837</v>
          </cell>
        </row>
        <row r="399">
          <cell r="C399" t="str">
            <v>San Bernardino</v>
          </cell>
          <cell r="D399">
            <v>980</v>
          </cell>
          <cell r="E399">
            <v>696</v>
          </cell>
          <cell r="F399">
            <v>808</v>
          </cell>
          <cell r="G399">
            <v>1900</v>
          </cell>
          <cell r="H399">
            <v>4384</v>
          </cell>
        </row>
        <row r="400">
          <cell r="C400" t="str">
            <v>San Bernardino County - Unincorporated</v>
          </cell>
          <cell r="D400">
            <v>9</v>
          </cell>
          <cell r="E400">
            <v>6</v>
          </cell>
          <cell r="F400">
            <v>7</v>
          </cell>
          <cell r="G400">
            <v>17</v>
          </cell>
          <cell r="H400">
            <v>39</v>
          </cell>
        </row>
        <row r="401">
          <cell r="C401" t="str">
            <v>San Bruno</v>
          </cell>
          <cell r="D401">
            <v>358</v>
          </cell>
          <cell r="E401">
            <v>161</v>
          </cell>
          <cell r="F401">
            <v>205</v>
          </cell>
          <cell r="G401">
            <v>431</v>
          </cell>
          <cell r="H401">
            <v>1155</v>
          </cell>
        </row>
        <row r="402">
          <cell r="C402" t="str">
            <v>San Buenaventura</v>
          </cell>
          <cell r="D402">
            <v>861</v>
          </cell>
          <cell r="E402">
            <v>591</v>
          </cell>
          <cell r="F402">
            <v>673</v>
          </cell>
          <cell r="G402">
            <v>1529</v>
          </cell>
          <cell r="H402">
            <v>3654</v>
          </cell>
        </row>
        <row r="403">
          <cell r="C403" t="str">
            <v>San Carlos</v>
          </cell>
          <cell r="D403">
            <v>195</v>
          </cell>
          <cell r="E403">
            <v>107</v>
          </cell>
          <cell r="F403">
            <v>111</v>
          </cell>
          <cell r="G403">
            <v>183</v>
          </cell>
          <cell r="H403">
            <v>596</v>
          </cell>
        </row>
        <row r="404">
          <cell r="C404" t="str">
            <v>San Clemente</v>
          </cell>
          <cell r="D404">
            <v>134</v>
          </cell>
          <cell r="E404">
            <v>95</v>
          </cell>
          <cell r="F404">
            <v>108</v>
          </cell>
          <cell r="G404">
            <v>244</v>
          </cell>
          <cell r="H404">
            <v>581</v>
          </cell>
        </row>
        <row r="405">
          <cell r="C405" t="str">
            <v>San Diego</v>
          </cell>
          <cell r="D405">
            <v>21977</v>
          </cell>
          <cell r="E405">
            <v>16703</v>
          </cell>
          <cell r="F405">
            <v>15462</v>
          </cell>
          <cell r="G405">
            <v>33954</v>
          </cell>
          <cell r="H405">
            <v>88096</v>
          </cell>
        </row>
        <row r="406">
          <cell r="C406" t="str">
            <v>San Diego County - Unincorporated</v>
          </cell>
          <cell r="D406">
            <v>2085</v>
          </cell>
          <cell r="E406">
            <v>1585</v>
          </cell>
          <cell r="F406">
            <v>5864</v>
          </cell>
          <cell r="G406">
            <v>12878</v>
          </cell>
          <cell r="H406">
            <v>22412</v>
          </cell>
        </row>
        <row r="407">
          <cell r="C407" t="str">
            <v>San Dimas</v>
          </cell>
          <cell r="D407">
            <v>121</v>
          </cell>
          <cell r="E407">
            <v>72</v>
          </cell>
          <cell r="F407">
            <v>77</v>
          </cell>
          <cell r="G407">
            <v>193</v>
          </cell>
          <cell r="H407">
            <v>463</v>
          </cell>
        </row>
        <row r="408">
          <cell r="C408" t="str">
            <v>San Fernando</v>
          </cell>
          <cell r="D408">
            <v>55</v>
          </cell>
          <cell r="E408">
            <v>32</v>
          </cell>
          <cell r="F408">
            <v>35</v>
          </cell>
          <cell r="G408">
            <v>95</v>
          </cell>
          <cell r="H408">
            <v>217</v>
          </cell>
        </row>
        <row r="409">
          <cell r="C409" t="str">
            <v>San Francisco</v>
          </cell>
          <cell r="D409">
            <v>6234</v>
          </cell>
          <cell r="E409">
            <v>4639</v>
          </cell>
          <cell r="F409">
            <v>5460</v>
          </cell>
          <cell r="G409">
            <v>12536</v>
          </cell>
          <cell r="H409">
            <v>28869</v>
          </cell>
        </row>
        <row r="410">
          <cell r="C410" t="str">
            <v>San Gabriel</v>
          </cell>
          <cell r="D410">
            <v>236</v>
          </cell>
          <cell r="E410">
            <v>142</v>
          </cell>
          <cell r="F410">
            <v>154</v>
          </cell>
          <cell r="G410">
            <v>398</v>
          </cell>
          <cell r="H410">
            <v>930</v>
          </cell>
        </row>
        <row r="411">
          <cell r="C411" t="str">
            <v>San Jacinto</v>
          </cell>
          <cell r="D411">
            <v>562</v>
          </cell>
          <cell r="E411">
            <v>394</v>
          </cell>
          <cell r="F411">
            <v>441</v>
          </cell>
          <cell r="G411">
            <v>1036</v>
          </cell>
          <cell r="H411">
            <v>2433</v>
          </cell>
        </row>
        <row r="412">
          <cell r="C412" t="str">
            <v>San Joaquin</v>
          </cell>
          <cell r="D412">
            <v>103</v>
          </cell>
          <cell r="E412">
            <v>36</v>
          </cell>
          <cell r="F412">
            <v>35</v>
          </cell>
          <cell r="G412">
            <v>204</v>
          </cell>
          <cell r="H412">
            <v>378</v>
          </cell>
        </row>
        <row r="413">
          <cell r="C413" t="str">
            <v>San Joaquin County - Unincorporated</v>
          </cell>
          <cell r="D413">
            <v>2496</v>
          </cell>
          <cell r="E413">
            <v>1727</v>
          </cell>
          <cell r="F413">
            <v>1724</v>
          </cell>
          <cell r="G413">
            <v>4220</v>
          </cell>
          <cell r="H413">
            <v>10167</v>
          </cell>
        </row>
        <row r="414">
          <cell r="C414" t="str">
            <v>San Jose</v>
          </cell>
          <cell r="D414">
            <v>9233</v>
          </cell>
          <cell r="E414">
            <v>5428</v>
          </cell>
          <cell r="F414">
            <v>6188</v>
          </cell>
          <cell r="G414">
            <v>14231</v>
          </cell>
          <cell r="H414">
            <v>35080</v>
          </cell>
        </row>
        <row r="415">
          <cell r="C415" t="str">
            <v>San Juan Bautista</v>
          </cell>
          <cell r="D415">
            <v>10</v>
          </cell>
          <cell r="E415">
            <v>6</v>
          </cell>
          <cell r="F415">
            <v>8</v>
          </cell>
          <cell r="G415">
            <v>17</v>
          </cell>
          <cell r="H415">
            <v>41</v>
          </cell>
        </row>
        <row r="416">
          <cell r="C416" t="str">
            <v>San Juan Capistrano</v>
          </cell>
          <cell r="D416">
            <v>147</v>
          </cell>
          <cell r="E416">
            <v>104</v>
          </cell>
          <cell r="F416">
            <v>120</v>
          </cell>
          <cell r="G416">
            <v>267</v>
          </cell>
          <cell r="H416">
            <v>638</v>
          </cell>
        </row>
        <row r="417">
          <cell r="C417" t="str">
            <v>San Leandro</v>
          </cell>
          <cell r="D417">
            <v>504</v>
          </cell>
          <cell r="E417">
            <v>270</v>
          </cell>
          <cell r="F417">
            <v>352</v>
          </cell>
          <cell r="G417">
            <v>1161</v>
          </cell>
          <cell r="H417">
            <v>2287</v>
          </cell>
        </row>
        <row r="418">
          <cell r="C418" t="str">
            <v>San Luis Obispo</v>
          </cell>
          <cell r="D418">
            <v>285</v>
          </cell>
          <cell r="E418">
            <v>179</v>
          </cell>
          <cell r="F418">
            <v>201</v>
          </cell>
          <cell r="G418">
            <v>478</v>
          </cell>
          <cell r="H418">
            <v>1143</v>
          </cell>
        </row>
        <row r="419">
          <cell r="C419" t="str">
            <v>San Luis Obispo County - Unincorporated</v>
          </cell>
          <cell r="D419">
            <v>336</v>
          </cell>
          <cell r="E419">
            <v>211</v>
          </cell>
          <cell r="F419">
            <v>237</v>
          </cell>
          <cell r="G419">
            <v>563</v>
          </cell>
          <cell r="H419">
            <v>1347</v>
          </cell>
        </row>
        <row r="420">
          <cell r="C420" t="str">
            <v>San Marcos</v>
          </cell>
          <cell r="D420">
            <v>1043</v>
          </cell>
          <cell r="E420">
            <v>793</v>
          </cell>
          <cell r="F420">
            <v>734</v>
          </cell>
          <cell r="G420">
            <v>1613</v>
          </cell>
          <cell r="H420">
            <v>4183</v>
          </cell>
        </row>
        <row r="421">
          <cell r="C421" t="str">
            <v>San Marino</v>
          </cell>
          <cell r="D421">
            <v>1</v>
          </cell>
          <cell r="E421">
            <v>1</v>
          </cell>
          <cell r="F421">
            <v>0</v>
          </cell>
          <cell r="G421">
            <v>0</v>
          </cell>
          <cell r="H421">
            <v>2</v>
          </cell>
        </row>
        <row r="422">
          <cell r="C422" t="str">
            <v>San Mateo</v>
          </cell>
          <cell r="D422">
            <v>859</v>
          </cell>
          <cell r="E422">
            <v>469</v>
          </cell>
          <cell r="F422">
            <v>530</v>
          </cell>
          <cell r="G422">
            <v>1242</v>
          </cell>
          <cell r="H422">
            <v>3100</v>
          </cell>
        </row>
        <row r="423">
          <cell r="C423" t="str">
            <v>San Mateo County - Unincorporated</v>
          </cell>
          <cell r="D423">
            <v>153</v>
          </cell>
          <cell r="E423">
            <v>103</v>
          </cell>
          <cell r="F423">
            <v>102</v>
          </cell>
          <cell r="G423">
            <v>555</v>
          </cell>
          <cell r="H423">
            <v>913</v>
          </cell>
        </row>
        <row r="424">
          <cell r="C424" t="str">
            <v>San Pablo</v>
          </cell>
          <cell r="D424">
            <v>56</v>
          </cell>
          <cell r="E424">
            <v>53</v>
          </cell>
          <cell r="F424">
            <v>75</v>
          </cell>
          <cell r="G424">
            <v>265</v>
          </cell>
          <cell r="H424">
            <v>449</v>
          </cell>
        </row>
        <row r="425">
          <cell r="C425" t="str">
            <v>San Rafael</v>
          </cell>
          <cell r="D425">
            <v>240</v>
          </cell>
          <cell r="E425">
            <v>148</v>
          </cell>
          <cell r="F425">
            <v>181</v>
          </cell>
          <cell r="G425">
            <v>438</v>
          </cell>
          <cell r="H425">
            <v>1007</v>
          </cell>
        </row>
        <row r="426">
          <cell r="C426" t="str">
            <v>San Ramon</v>
          </cell>
          <cell r="D426">
            <v>516</v>
          </cell>
          <cell r="E426">
            <v>279</v>
          </cell>
          <cell r="F426">
            <v>282</v>
          </cell>
          <cell r="G426">
            <v>340</v>
          </cell>
          <cell r="H426">
            <v>1417</v>
          </cell>
        </row>
        <row r="427">
          <cell r="C427" t="str">
            <v>Sand City</v>
          </cell>
          <cell r="D427">
            <v>13</v>
          </cell>
          <cell r="E427">
            <v>9</v>
          </cell>
          <cell r="F427">
            <v>10</v>
          </cell>
          <cell r="G427">
            <v>23</v>
          </cell>
          <cell r="H427">
            <v>55</v>
          </cell>
        </row>
        <row r="428">
          <cell r="C428" t="str">
            <v>Sanger</v>
          </cell>
          <cell r="D428">
            <v>312</v>
          </cell>
          <cell r="E428">
            <v>175</v>
          </cell>
          <cell r="F428">
            <v>163</v>
          </cell>
          <cell r="G428">
            <v>568</v>
          </cell>
          <cell r="H428">
            <v>1218</v>
          </cell>
        </row>
        <row r="429">
          <cell r="C429" t="str">
            <v>Santa Ana</v>
          </cell>
          <cell r="D429">
            <v>45</v>
          </cell>
          <cell r="E429">
            <v>32</v>
          </cell>
          <cell r="F429">
            <v>37</v>
          </cell>
          <cell r="G429">
            <v>90</v>
          </cell>
          <cell r="H429">
            <v>204</v>
          </cell>
        </row>
        <row r="430">
          <cell r="C430" t="str">
            <v>Santa Barbara</v>
          </cell>
          <cell r="D430">
            <v>962</v>
          </cell>
          <cell r="E430">
            <v>701</v>
          </cell>
          <cell r="F430">
            <v>820</v>
          </cell>
          <cell r="G430">
            <v>1617</v>
          </cell>
          <cell r="H430">
            <v>4100</v>
          </cell>
        </row>
        <row r="431">
          <cell r="C431" t="str">
            <v>Santa Barbara County - Unincorporated</v>
          </cell>
          <cell r="D431">
            <v>120</v>
          </cell>
          <cell r="E431">
            <v>80</v>
          </cell>
          <cell r="F431">
            <v>90</v>
          </cell>
          <cell r="G431">
            <v>210</v>
          </cell>
          <cell r="H431">
            <v>500</v>
          </cell>
        </row>
        <row r="432">
          <cell r="C432" t="str">
            <v>Santa Clara</v>
          </cell>
          <cell r="D432">
            <v>1050</v>
          </cell>
          <cell r="E432">
            <v>695</v>
          </cell>
          <cell r="F432">
            <v>755</v>
          </cell>
          <cell r="G432">
            <v>1593</v>
          </cell>
          <cell r="H432">
            <v>4093</v>
          </cell>
        </row>
        <row r="433">
          <cell r="C433" t="str">
            <v>Santa Clara County - Unincorporated</v>
          </cell>
          <cell r="D433">
            <v>22</v>
          </cell>
          <cell r="E433">
            <v>13</v>
          </cell>
          <cell r="F433">
            <v>214</v>
          </cell>
          <cell r="G433">
            <v>28</v>
          </cell>
          <cell r="H433">
            <v>277</v>
          </cell>
        </row>
        <row r="434">
          <cell r="C434" t="str">
            <v>Santa Clarita</v>
          </cell>
          <cell r="D434">
            <v>2645</v>
          </cell>
          <cell r="E434">
            <v>1678</v>
          </cell>
          <cell r="F434">
            <v>1532</v>
          </cell>
          <cell r="G434">
            <v>5127</v>
          </cell>
          <cell r="H434">
            <v>10982</v>
          </cell>
        </row>
        <row r="435">
          <cell r="C435" t="str">
            <v>Santa Cruz</v>
          </cell>
          <cell r="D435">
            <v>180</v>
          </cell>
          <cell r="E435">
            <v>118</v>
          </cell>
          <cell r="F435">
            <v>136</v>
          </cell>
          <cell r="G435">
            <v>313</v>
          </cell>
          <cell r="H435">
            <v>747</v>
          </cell>
        </row>
        <row r="436">
          <cell r="C436" t="str">
            <v>Santa Cruz County - Unincorporated</v>
          </cell>
          <cell r="D436">
            <v>317</v>
          </cell>
          <cell r="E436">
            <v>207</v>
          </cell>
          <cell r="F436">
            <v>240</v>
          </cell>
          <cell r="G436">
            <v>550</v>
          </cell>
          <cell r="H436">
            <v>1314</v>
          </cell>
        </row>
        <row r="437">
          <cell r="C437" t="str">
            <v>Santa Fe Springs</v>
          </cell>
          <cell r="D437">
            <v>82</v>
          </cell>
          <cell r="E437">
            <v>50</v>
          </cell>
          <cell r="F437">
            <v>53</v>
          </cell>
          <cell r="G437">
            <v>139</v>
          </cell>
          <cell r="H437">
            <v>324</v>
          </cell>
        </row>
        <row r="438">
          <cell r="C438" t="str">
            <v>Santa Maria</v>
          </cell>
          <cell r="D438">
            <v>985</v>
          </cell>
          <cell r="E438">
            <v>656</v>
          </cell>
          <cell r="F438">
            <v>730</v>
          </cell>
          <cell r="G438">
            <v>1731</v>
          </cell>
          <cell r="H438">
            <v>4102</v>
          </cell>
        </row>
        <row r="439">
          <cell r="C439" t="str">
            <v>Santa Monica</v>
          </cell>
          <cell r="D439">
            <v>428</v>
          </cell>
          <cell r="E439">
            <v>263</v>
          </cell>
          <cell r="F439">
            <v>283</v>
          </cell>
          <cell r="G439">
            <v>700</v>
          </cell>
          <cell r="H439">
            <v>1674</v>
          </cell>
        </row>
        <row r="440">
          <cell r="C440" t="str">
            <v>Santa Paula</v>
          </cell>
          <cell r="D440">
            <v>288</v>
          </cell>
          <cell r="E440">
            <v>201</v>
          </cell>
          <cell r="F440">
            <v>241</v>
          </cell>
          <cell r="G440">
            <v>555</v>
          </cell>
          <cell r="H440">
            <v>1285</v>
          </cell>
        </row>
        <row r="441">
          <cell r="C441" t="str">
            <v>Santa Rosa</v>
          </cell>
          <cell r="D441">
            <v>1041</v>
          </cell>
          <cell r="E441">
            <v>671</v>
          </cell>
          <cell r="F441">
            <v>759</v>
          </cell>
          <cell r="G441">
            <v>2612</v>
          </cell>
          <cell r="H441">
            <v>5083</v>
          </cell>
        </row>
        <row r="442">
          <cell r="C442" t="str">
            <v>Santee</v>
          </cell>
          <cell r="D442">
            <v>914</v>
          </cell>
          <cell r="E442">
            <v>694</v>
          </cell>
          <cell r="F442">
            <v>642</v>
          </cell>
          <cell r="G442">
            <v>1410</v>
          </cell>
          <cell r="H442">
            <v>3660</v>
          </cell>
        </row>
        <row r="443">
          <cell r="C443" t="str">
            <v>Saratoga</v>
          </cell>
          <cell r="D443">
            <v>147</v>
          </cell>
          <cell r="E443">
            <v>95</v>
          </cell>
          <cell r="F443">
            <v>104</v>
          </cell>
          <cell r="G443">
            <v>93</v>
          </cell>
          <cell r="H443">
            <v>439</v>
          </cell>
        </row>
        <row r="444">
          <cell r="C444" t="str">
            <v>Sausalito</v>
          </cell>
          <cell r="D444">
            <v>26</v>
          </cell>
          <cell r="E444">
            <v>14</v>
          </cell>
          <cell r="F444">
            <v>16</v>
          </cell>
          <cell r="G444">
            <v>23</v>
          </cell>
          <cell r="H444">
            <v>79</v>
          </cell>
        </row>
        <row r="445">
          <cell r="C445" t="str">
            <v>Scotts Valley</v>
          </cell>
          <cell r="D445">
            <v>34</v>
          </cell>
          <cell r="E445">
            <v>22</v>
          </cell>
          <cell r="F445">
            <v>26</v>
          </cell>
          <cell r="G445">
            <v>58</v>
          </cell>
          <cell r="H445">
            <v>140</v>
          </cell>
        </row>
        <row r="446">
          <cell r="C446" t="str">
            <v>Seal Beach</v>
          </cell>
          <cell r="D446">
            <v>1</v>
          </cell>
          <cell r="E446">
            <v>1</v>
          </cell>
          <cell r="F446">
            <v>0</v>
          </cell>
          <cell r="G446">
            <v>0</v>
          </cell>
          <cell r="H446">
            <v>2</v>
          </cell>
        </row>
        <row r="447">
          <cell r="C447" t="str">
            <v>Seaside</v>
          </cell>
          <cell r="D447">
            <v>95</v>
          </cell>
          <cell r="E447">
            <v>62</v>
          </cell>
          <cell r="F447">
            <v>72</v>
          </cell>
          <cell r="G447">
            <v>164</v>
          </cell>
          <cell r="H447">
            <v>393</v>
          </cell>
        </row>
        <row r="448">
          <cell r="C448" t="str">
            <v>Sebastopol</v>
          </cell>
          <cell r="D448">
            <v>22</v>
          </cell>
          <cell r="E448">
            <v>17</v>
          </cell>
          <cell r="F448">
            <v>19</v>
          </cell>
          <cell r="G448">
            <v>62</v>
          </cell>
          <cell r="H448">
            <v>120</v>
          </cell>
        </row>
        <row r="449">
          <cell r="C449" t="str">
            <v>Selma</v>
          </cell>
          <cell r="D449">
            <v>140</v>
          </cell>
          <cell r="E449">
            <v>115</v>
          </cell>
          <cell r="F449">
            <v>69</v>
          </cell>
          <cell r="G449">
            <v>281</v>
          </cell>
          <cell r="H449">
            <v>605</v>
          </cell>
        </row>
        <row r="450">
          <cell r="C450" t="str">
            <v>Shafter</v>
          </cell>
          <cell r="D450">
            <v>417</v>
          </cell>
          <cell r="E450">
            <v>426</v>
          </cell>
          <cell r="F450">
            <v>397</v>
          </cell>
          <cell r="G450">
            <v>796</v>
          </cell>
          <cell r="H450">
            <v>2036</v>
          </cell>
        </row>
        <row r="451">
          <cell r="C451" t="str">
            <v>Shasta County - Unincorporated</v>
          </cell>
          <cell r="D451">
            <v>189</v>
          </cell>
          <cell r="E451">
            <v>117</v>
          </cell>
          <cell r="F451">
            <v>128</v>
          </cell>
          <cell r="G451">
            <v>321</v>
          </cell>
          <cell r="H451">
            <v>755</v>
          </cell>
        </row>
        <row r="452">
          <cell r="C452" t="str">
            <v>Shasta Lake</v>
          </cell>
          <cell r="D452">
            <v>32</v>
          </cell>
          <cell r="E452">
            <v>21</v>
          </cell>
          <cell r="F452">
            <v>23</v>
          </cell>
          <cell r="G452">
            <v>58</v>
          </cell>
          <cell r="H452">
            <v>134</v>
          </cell>
        </row>
        <row r="453">
          <cell r="C453" t="str">
            <v>Sierra County - Unincorporated</v>
          </cell>
          <cell r="D453">
            <v>1</v>
          </cell>
          <cell r="E453">
            <v>1</v>
          </cell>
          <cell r="F453">
            <v>0</v>
          </cell>
          <cell r="G453">
            <v>0</v>
          </cell>
          <cell r="H453">
            <v>2</v>
          </cell>
        </row>
        <row r="454">
          <cell r="C454" t="str">
            <v>Sierra Madre</v>
          </cell>
          <cell r="D454">
            <v>14</v>
          </cell>
          <cell r="E454">
            <v>9</v>
          </cell>
          <cell r="F454">
            <v>9</v>
          </cell>
          <cell r="G454">
            <v>23</v>
          </cell>
          <cell r="H454">
            <v>55</v>
          </cell>
        </row>
        <row r="455">
          <cell r="C455" t="str">
            <v>Signal Hill</v>
          </cell>
          <cell r="D455">
            <v>44</v>
          </cell>
          <cell r="E455">
            <v>27</v>
          </cell>
          <cell r="F455">
            <v>28</v>
          </cell>
          <cell r="G455">
            <v>70</v>
          </cell>
          <cell r="H455">
            <v>169</v>
          </cell>
        </row>
        <row r="456">
          <cell r="C456" t="str">
            <v>Simi Valley</v>
          </cell>
          <cell r="D456">
            <v>310</v>
          </cell>
          <cell r="E456">
            <v>208</v>
          </cell>
          <cell r="F456">
            <v>229</v>
          </cell>
          <cell r="G456">
            <v>509</v>
          </cell>
          <cell r="H456">
            <v>1256</v>
          </cell>
        </row>
        <row r="457">
          <cell r="C457" t="str">
            <v>Siskiyou County - Unincorporated</v>
          </cell>
          <cell r="D457">
            <v>65</v>
          </cell>
          <cell r="E457">
            <v>40</v>
          </cell>
          <cell r="F457">
            <v>43</v>
          </cell>
          <cell r="G457">
            <v>110</v>
          </cell>
          <cell r="H457">
            <v>258</v>
          </cell>
        </row>
        <row r="458">
          <cell r="C458" t="str">
            <v>Solana Beach</v>
          </cell>
          <cell r="D458">
            <v>85</v>
          </cell>
          <cell r="E458">
            <v>65</v>
          </cell>
          <cell r="F458">
            <v>59</v>
          </cell>
          <cell r="G458">
            <v>131</v>
          </cell>
          <cell r="H458">
            <v>340</v>
          </cell>
        </row>
        <row r="459">
          <cell r="C459" t="str">
            <v>Solano County - Unincorporated</v>
          </cell>
          <cell r="D459">
            <v>26</v>
          </cell>
          <cell r="E459">
            <v>15</v>
          </cell>
          <cell r="F459">
            <v>19</v>
          </cell>
          <cell r="G459">
            <v>43</v>
          </cell>
          <cell r="H459">
            <v>103</v>
          </cell>
        </row>
        <row r="460">
          <cell r="C460" t="str">
            <v>Soledad</v>
          </cell>
          <cell r="D460">
            <v>46</v>
          </cell>
          <cell r="E460">
            <v>30</v>
          </cell>
          <cell r="F460">
            <v>35</v>
          </cell>
          <cell r="G460">
            <v>80</v>
          </cell>
          <cell r="H460">
            <v>191</v>
          </cell>
        </row>
        <row r="461">
          <cell r="C461" t="str">
            <v>Solvang</v>
          </cell>
          <cell r="D461">
            <v>42</v>
          </cell>
          <cell r="E461">
            <v>28</v>
          </cell>
          <cell r="F461">
            <v>30</v>
          </cell>
          <cell r="G461">
            <v>75</v>
          </cell>
          <cell r="H461">
            <v>175</v>
          </cell>
        </row>
        <row r="462">
          <cell r="C462" t="str">
            <v>Sonoma</v>
          </cell>
          <cell r="D462">
            <v>24</v>
          </cell>
          <cell r="E462">
            <v>23</v>
          </cell>
          <cell r="F462">
            <v>27</v>
          </cell>
          <cell r="G462">
            <v>63</v>
          </cell>
          <cell r="H462">
            <v>137</v>
          </cell>
        </row>
        <row r="463">
          <cell r="C463" t="str">
            <v>Sonoma County - Unincorporated</v>
          </cell>
          <cell r="D463">
            <v>126</v>
          </cell>
          <cell r="E463">
            <v>37</v>
          </cell>
          <cell r="F463">
            <v>160</v>
          </cell>
          <cell r="G463">
            <v>192</v>
          </cell>
          <cell r="H463">
            <v>515</v>
          </cell>
        </row>
        <row r="464">
          <cell r="C464" t="str">
            <v>Sonora</v>
          </cell>
          <cell r="D464">
            <v>23</v>
          </cell>
          <cell r="E464">
            <v>16</v>
          </cell>
          <cell r="F464">
            <v>19</v>
          </cell>
          <cell r="G464">
            <v>42</v>
          </cell>
          <cell r="H464">
            <v>100</v>
          </cell>
        </row>
        <row r="465">
          <cell r="C465" t="str">
            <v>South El Monte</v>
          </cell>
          <cell r="D465">
            <v>43</v>
          </cell>
          <cell r="E465">
            <v>25</v>
          </cell>
          <cell r="F465">
            <v>28</v>
          </cell>
          <cell r="G465">
            <v>76</v>
          </cell>
          <cell r="H465">
            <v>172</v>
          </cell>
        </row>
        <row r="466">
          <cell r="C466" t="str">
            <v>South Gate</v>
          </cell>
          <cell r="D466">
            <v>314</v>
          </cell>
          <cell r="E466">
            <v>185</v>
          </cell>
          <cell r="F466">
            <v>205</v>
          </cell>
          <cell r="G466">
            <v>558</v>
          </cell>
          <cell r="H466">
            <v>1262</v>
          </cell>
        </row>
        <row r="467">
          <cell r="C467" t="str">
            <v>South Lake Tahoe</v>
          </cell>
          <cell r="D467">
            <v>54</v>
          </cell>
          <cell r="E467">
            <v>38</v>
          </cell>
          <cell r="F467">
            <v>63</v>
          </cell>
          <cell r="G467">
            <v>181</v>
          </cell>
          <cell r="H467">
            <v>336</v>
          </cell>
        </row>
        <row r="468">
          <cell r="C468" t="str">
            <v>South Pasadena</v>
          </cell>
          <cell r="D468">
            <v>17</v>
          </cell>
          <cell r="E468">
            <v>10</v>
          </cell>
          <cell r="F468">
            <v>11</v>
          </cell>
          <cell r="G468">
            <v>25</v>
          </cell>
          <cell r="H468">
            <v>63</v>
          </cell>
        </row>
        <row r="469">
          <cell r="C469" t="str">
            <v>South San Francisco</v>
          </cell>
          <cell r="D469">
            <v>565</v>
          </cell>
          <cell r="E469">
            <v>281</v>
          </cell>
          <cell r="F469">
            <v>313</v>
          </cell>
          <cell r="G469">
            <v>705</v>
          </cell>
          <cell r="H469">
            <v>1864</v>
          </cell>
        </row>
        <row r="470">
          <cell r="C470" t="str">
            <v>St. Helena</v>
          </cell>
          <cell r="D470">
            <v>8</v>
          </cell>
          <cell r="E470">
            <v>5</v>
          </cell>
          <cell r="F470">
            <v>5</v>
          </cell>
          <cell r="G470">
            <v>13</v>
          </cell>
          <cell r="H470">
            <v>31</v>
          </cell>
        </row>
        <row r="471">
          <cell r="C471" t="str">
            <v>Stanislaus County - Unincorporated</v>
          </cell>
          <cell r="D471">
            <v>538</v>
          </cell>
          <cell r="E471">
            <v>345</v>
          </cell>
          <cell r="F471">
            <v>391</v>
          </cell>
          <cell r="G471">
            <v>967</v>
          </cell>
          <cell r="H471">
            <v>2241</v>
          </cell>
        </row>
        <row r="472">
          <cell r="C472" t="str">
            <v>Stanton</v>
          </cell>
          <cell r="D472">
            <v>68</v>
          </cell>
          <cell r="E472">
            <v>49</v>
          </cell>
          <cell r="F472">
            <v>56</v>
          </cell>
          <cell r="G472">
            <v>140</v>
          </cell>
          <cell r="H472">
            <v>313</v>
          </cell>
        </row>
        <row r="473">
          <cell r="C473" t="str">
            <v>Stockton</v>
          </cell>
          <cell r="D473">
            <v>3157</v>
          </cell>
          <cell r="E473">
            <v>2004</v>
          </cell>
          <cell r="F473">
            <v>2103</v>
          </cell>
          <cell r="G473">
            <v>4560</v>
          </cell>
          <cell r="H473">
            <v>11824</v>
          </cell>
        </row>
        <row r="474">
          <cell r="C474" t="str">
            <v>Suisun City</v>
          </cell>
          <cell r="D474">
            <v>147</v>
          </cell>
          <cell r="E474">
            <v>57</v>
          </cell>
          <cell r="F474">
            <v>60</v>
          </cell>
          <cell r="G474">
            <v>241</v>
          </cell>
          <cell r="H474">
            <v>505</v>
          </cell>
        </row>
        <row r="475">
          <cell r="C475" t="str">
            <v>Sunnyvale</v>
          </cell>
          <cell r="D475">
            <v>1640</v>
          </cell>
          <cell r="E475">
            <v>906</v>
          </cell>
          <cell r="F475">
            <v>932</v>
          </cell>
          <cell r="G475">
            <v>1974</v>
          </cell>
          <cell r="H475">
            <v>5452</v>
          </cell>
        </row>
        <row r="476">
          <cell r="C476" t="str">
            <v>Susanville</v>
          </cell>
          <cell r="D476">
            <v>8</v>
          </cell>
          <cell r="E476">
            <v>4</v>
          </cell>
          <cell r="F476">
            <v>6</v>
          </cell>
          <cell r="G476">
            <v>12</v>
          </cell>
          <cell r="H476">
            <v>30</v>
          </cell>
        </row>
        <row r="477">
          <cell r="C477" t="str">
            <v>Sutter County - Unincorporated</v>
          </cell>
          <cell r="D477">
            <v>85</v>
          </cell>
          <cell r="E477">
            <v>60</v>
          </cell>
          <cell r="F477">
            <v>62</v>
          </cell>
          <cell r="G477">
            <v>128</v>
          </cell>
          <cell r="H477">
            <v>335</v>
          </cell>
        </row>
        <row r="478">
          <cell r="C478" t="str">
            <v>Sutter Creek</v>
          </cell>
          <cell r="D478">
            <v>2</v>
          </cell>
          <cell r="E478">
            <v>2</v>
          </cell>
          <cell r="F478">
            <v>2</v>
          </cell>
          <cell r="G478">
            <v>4</v>
          </cell>
          <cell r="H478">
            <v>10</v>
          </cell>
        </row>
        <row r="479">
          <cell r="C479" t="str">
            <v>Taft</v>
          </cell>
          <cell r="D479">
            <v>52</v>
          </cell>
          <cell r="E479">
            <v>26</v>
          </cell>
          <cell r="F479">
            <v>30</v>
          </cell>
          <cell r="G479">
            <v>146</v>
          </cell>
          <cell r="H479">
            <v>254</v>
          </cell>
        </row>
        <row r="480">
          <cell r="C480" t="str">
            <v>Tehachapi</v>
          </cell>
          <cell r="D480">
            <v>127</v>
          </cell>
          <cell r="E480">
            <v>64</v>
          </cell>
          <cell r="F480">
            <v>88</v>
          </cell>
          <cell r="G480">
            <v>216</v>
          </cell>
          <cell r="H480">
            <v>495</v>
          </cell>
        </row>
        <row r="481">
          <cell r="C481" t="str">
            <v>Tehama</v>
          </cell>
          <cell r="D481">
            <v>2</v>
          </cell>
          <cell r="E481">
            <v>2</v>
          </cell>
          <cell r="F481">
            <v>2</v>
          </cell>
          <cell r="G481">
            <v>4</v>
          </cell>
          <cell r="H481">
            <v>10</v>
          </cell>
        </row>
        <row r="482">
          <cell r="C482" t="str">
            <v>Tehama County - Unincorporated</v>
          </cell>
          <cell r="D482">
            <v>112</v>
          </cell>
          <cell r="E482">
            <v>76</v>
          </cell>
          <cell r="F482">
            <v>89</v>
          </cell>
          <cell r="G482">
            <v>209</v>
          </cell>
          <cell r="H482">
            <v>486</v>
          </cell>
        </row>
        <row r="483">
          <cell r="C483" t="str">
            <v>Temecula</v>
          </cell>
          <cell r="D483">
            <v>375</v>
          </cell>
          <cell r="E483">
            <v>251</v>
          </cell>
          <cell r="F483">
            <v>271</v>
          </cell>
          <cell r="G483">
            <v>596</v>
          </cell>
          <cell r="H483">
            <v>1493</v>
          </cell>
        </row>
        <row r="484">
          <cell r="C484" t="str">
            <v>Temple City</v>
          </cell>
          <cell r="D484">
            <v>159</v>
          </cell>
          <cell r="E484">
            <v>93</v>
          </cell>
          <cell r="F484">
            <v>99</v>
          </cell>
          <cell r="G484">
            <v>252</v>
          </cell>
          <cell r="H484">
            <v>603</v>
          </cell>
        </row>
        <row r="485">
          <cell r="C485" t="str">
            <v>Thousand Oaks</v>
          </cell>
          <cell r="D485">
            <v>47</v>
          </cell>
          <cell r="E485">
            <v>32</v>
          </cell>
          <cell r="F485">
            <v>36</v>
          </cell>
          <cell r="G485">
            <v>77</v>
          </cell>
          <cell r="H485">
            <v>192</v>
          </cell>
        </row>
        <row r="486">
          <cell r="C486" t="str">
            <v>Tiburon</v>
          </cell>
          <cell r="D486">
            <v>24</v>
          </cell>
          <cell r="E486">
            <v>16</v>
          </cell>
          <cell r="F486">
            <v>19</v>
          </cell>
          <cell r="G486">
            <v>19</v>
          </cell>
          <cell r="H486">
            <v>78</v>
          </cell>
        </row>
        <row r="487">
          <cell r="C487" t="str">
            <v>Torrance</v>
          </cell>
          <cell r="D487">
            <v>380</v>
          </cell>
          <cell r="E487">
            <v>227</v>
          </cell>
          <cell r="F487">
            <v>243</v>
          </cell>
          <cell r="G487">
            <v>600</v>
          </cell>
          <cell r="H487">
            <v>1450</v>
          </cell>
        </row>
        <row r="488">
          <cell r="C488" t="str">
            <v>Tracy</v>
          </cell>
          <cell r="D488">
            <v>980</v>
          </cell>
          <cell r="E488">
            <v>705</v>
          </cell>
          <cell r="F488">
            <v>828</v>
          </cell>
          <cell r="G488">
            <v>2463</v>
          </cell>
          <cell r="H488">
            <v>4976</v>
          </cell>
        </row>
        <row r="489">
          <cell r="C489" t="str">
            <v>Trinidad</v>
          </cell>
          <cell r="D489">
            <v>1</v>
          </cell>
          <cell r="E489">
            <v>1</v>
          </cell>
          <cell r="F489">
            <v>1</v>
          </cell>
          <cell r="G489">
            <v>2</v>
          </cell>
          <cell r="H489">
            <v>5</v>
          </cell>
        </row>
        <row r="490">
          <cell r="C490" t="str">
            <v>Trinity County - Unincorporated</v>
          </cell>
          <cell r="D490">
            <v>2</v>
          </cell>
          <cell r="E490">
            <v>2</v>
          </cell>
          <cell r="F490">
            <v>2</v>
          </cell>
          <cell r="G490">
            <v>4</v>
          </cell>
          <cell r="H490">
            <v>10</v>
          </cell>
        </row>
        <row r="491">
          <cell r="C491" t="str">
            <v>Truckee</v>
          </cell>
          <cell r="D491">
            <v>108</v>
          </cell>
          <cell r="E491">
            <v>75</v>
          </cell>
          <cell r="F491">
            <v>78</v>
          </cell>
          <cell r="G491">
            <v>199</v>
          </cell>
          <cell r="H491">
            <v>460</v>
          </cell>
        </row>
        <row r="492">
          <cell r="C492" t="str">
            <v>Tulare</v>
          </cell>
          <cell r="D492">
            <v>920</v>
          </cell>
          <cell r="E492">
            <v>609</v>
          </cell>
          <cell r="F492">
            <v>613</v>
          </cell>
          <cell r="G492">
            <v>1452</v>
          </cell>
          <cell r="H492">
            <v>3594</v>
          </cell>
        </row>
        <row r="493">
          <cell r="C493" t="str">
            <v>Tulare County - Unincorporated</v>
          </cell>
          <cell r="D493">
            <v>1477</v>
          </cell>
          <cell r="E493">
            <v>1065</v>
          </cell>
          <cell r="F493">
            <v>1169</v>
          </cell>
          <cell r="G493">
            <v>3370</v>
          </cell>
          <cell r="H493">
            <v>7081</v>
          </cell>
        </row>
        <row r="494">
          <cell r="C494" t="str">
            <v>Tulelake</v>
          </cell>
          <cell r="D494">
            <v>3</v>
          </cell>
          <cell r="E494">
            <v>2</v>
          </cell>
          <cell r="F494">
            <v>2</v>
          </cell>
          <cell r="G494">
            <v>6</v>
          </cell>
          <cell r="H494">
            <v>13</v>
          </cell>
        </row>
        <row r="495">
          <cell r="C495" t="str">
            <v>Tuolumne County - Unincorporated</v>
          </cell>
          <cell r="D495">
            <v>102</v>
          </cell>
          <cell r="E495">
            <v>74</v>
          </cell>
          <cell r="F495">
            <v>81</v>
          </cell>
          <cell r="G495">
            <v>193</v>
          </cell>
          <cell r="H495">
            <v>450</v>
          </cell>
        </row>
        <row r="496">
          <cell r="C496" t="str">
            <v>Turlock</v>
          </cell>
          <cell r="D496">
            <v>877</v>
          </cell>
          <cell r="E496">
            <v>562</v>
          </cell>
          <cell r="F496">
            <v>627</v>
          </cell>
          <cell r="G496">
            <v>1552</v>
          </cell>
          <cell r="H496">
            <v>3618</v>
          </cell>
        </row>
        <row r="497">
          <cell r="C497" t="str">
            <v>Tustin</v>
          </cell>
          <cell r="D497">
            <v>283</v>
          </cell>
          <cell r="E497">
            <v>195</v>
          </cell>
          <cell r="F497">
            <v>224</v>
          </cell>
          <cell r="G497">
            <v>525</v>
          </cell>
          <cell r="H497">
            <v>1227</v>
          </cell>
        </row>
        <row r="498">
          <cell r="C498" t="str">
            <v>Twentynine Palms</v>
          </cell>
          <cell r="D498">
            <v>103</v>
          </cell>
          <cell r="E498">
            <v>72</v>
          </cell>
          <cell r="F498">
            <v>84</v>
          </cell>
          <cell r="G498">
            <v>195</v>
          </cell>
          <cell r="H498">
            <v>454</v>
          </cell>
        </row>
        <row r="499">
          <cell r="C499" t="str">
            <v>Ukiah</v>
          </cell>
          <cell r="D499">
            <v>11</v>
          </cell>
          <cell r="E499">
            <v>7</v>
          </cell>
          <cell r="F499">
            <v>7</v>
          </cell>
          <cell r="G499">
            <v>20</v>
          </cell>
          <cell r="H499">
            <v>45</v>
          </cell>
        </row>
        <row r="500">
          <cell r="C500" t="str">
            <v>Union City</v>
          </cell>
          <cell r="D500">
            <v>317</v>
          </cell>
          <cell r="E500">
            <v>180</v>
          </cell>
          <cell r="F500">
            <v>192</v>
          </cell>
          <cell r="G500">
            <v>417</v>
          </cell>
          <cell r="H500">
            <v>1106</v>
          </cell>
        </row>
        <row r="501">
          <cell r="C501" t="str">
            <v>Upland</v>
          </cell>
          <cell r="D501">
            <v>382</v>
          </cell>
          <cell r="E501">
            <v>260</v>
          </cell>
          <cell r="F501">
            <v>294</v>
          </cell>
          <cell r="G501">
            <v>653</v>
          </cell>
          <cell r="H501">
            <v>1589</v>
          </cell>
        </row>
        <row r="502">
          <cell r="C502" t="str">
            <v>Vacaville</v>
          </cell>
          <cell r="D502">
            <v>287</v>
          </cell>
          <cell r="E502">
            <v>134</v>
          </cell>
          <cell r="F502">
            <v>173</v>
          </cell>
          <cell r="G502">
            <v>490</v>
          </cell>
          <cell r="H502">
            <v>1084</v>
          </cell>
        </row>
        <row r="503">
          <cell r="C503" t="str">
            <v>Vallejo</v>
          </cell>
          <cell r="D503">
            <v>283</v>
          </cell>
          <cell r="E503">
            <v>178</v>
          </cell>
          <cell r="F503">
            <v>211</v>
          </cell>
          <cell r="G503">
            <v>690</v>
          </cell>
          <cell r="H503">
            <v>1362</v>
          </cell>
        </row>
        <row r="504">
          <cell r="C504" t="str">
            <v>Ventura County - Unincorporated</v>
          </cell>
          <cell r="D504">
            <v>246</v>
          </cell>
          <cell r="E504">
            <v>168</v>
          </cell>
          <cell r="F504">
            <v>189</v>
          </cell>
          <cell r="G504">
            <v>412</v>
          </cell>
          <cell r="H504">
            <v>1015</v>
          </cell>
        </row>
        <row r="505">
          <cell r="C505" t="str">
            <v>Vernon</v>
          </cell>
          <cell r="D505">
            <v>1</v>
          </cell>
          <cell r="E505">
            <v>1</v>
          </cell>
          <cell r="F505">
            <v>0</v>
          </cell>
          <cell r="G505">
            <v>0</v>
          </cell>
          <cell r="H505">
            <v>2</v>
          </cell>
        </row>
        <row r="506">
          <cell r="C506" t="str">
            <v>Victorville</v>
          </cell>
          <cell r="D506">
            <v>1698</v>
          </cell>
          <cell r="E506">
            <v>1207</v>
          </cell>
          <cell r="F506">
            <v>1342</v>
          </cell>
          <cell r="G506">
            <v>3124</v>
          </cell>
          <cell r="H506">
            <v>7371</v>
          </cell>
        </row>
        <row r="507">
          <cell r="C507" t="str">
            <v>Villa Park</v>
          </cell>
          <cell r="D507">
            <v>3</v>
          </cell>
          <cell r="E507">
            <v>2</v>
          </cell>
          <cell r="F507">
            <v>3</v>
          </cell>
          <cell r="G507">
            <v>6</v>
          </cell>
          <cell r="H507">
            <v>14</v>
          </cell>
        </row>
        <row r="508">
          <cell r="C508" t="str">
            <v>Visalia</v>
          </cell>
          <cell r="D508">
            <v>2616</v>
          </cell>
          <cell r="E508">
            <v>1931</v>
          </cell>
          <cell r="F508">
            <v>1802</v>
          </cell>
          <cell r="G508">
            <v>3672</v>
          </cell>
          <cell r="H508">
            <v>10021</v>
          </cell>
        </row>
        <row r="509">
          <cell r="C509" t="str">
            <v>Vista</v>
          </cell>
          <cell r="D509">
            <v>343</v>
          </cell>
          <cell r="E509">
            <v>260</v>
          </cell>
          <cell r="F509">
            <v>241</v>
          </cell>
          <cell r="G509">
            <v>530</v>
          </cell>
          <cell r="H509">
            <v>1374</v>
          </cell>
        </row>
        <row r="510">
          <cell r="C510" t="str">
            <v>Walnut</v>
          </cell>
          <cell r="D510">
            <v>246</v>
          </cell>
          <cell r="E510">
            <v>144</v>
          </cell>
          <cell r="F510">
            <v>155</v>
          </cell>
          <cell r="G510">
            <v>363</v>
          </cell>
          <cell r="H510">
            <v>908</v>
          </cell>
        </row>
        <row r="511">
          <cell r="C511" t="str">
            <v>Walnut Creek</v>
          </cell>
          <cell r="D511">
            <v>604</v>
          </cell>
          <cell r="E511">
            <v>355</v>
          </cell>
          <cell r="F511">
            <v>381</v>
          </cell>
          <cell r="G511">
            <v>895</v>
          </cell>
          <cell r="H511">
            <v>2235</v>
          </cell>
        </row>
        <row r="512">
          <cell r="C512" t="str">
            <v>Wasco</v>
          </cell>
          <cell r="D512">
            <v>350</v>
          </cell>
          <cell r="E512">
            <v>275</v>
          </cell>
          <cell r="F512">
            <v>280</v>
          </cell>
          <cell r="G512">
            <v>521</v>
          </cell>
          <cell r="H512">
            <v>1426</v>
          </cell>
        </row>
        <row r="513">
          <cell r="C513" t="str">
            <v>Waterford</v>
          </cell>
          <cell r="D513">
            <v>131</v>
          </cell>
          <cell r="E513">
            <v>84</v>
          </cell>
          <cell r="F513">
            <v>89</v>
          </cell>
          <cell r="G513">
            <v>221</v>
          </cell>
          <cell r="H513">
            <v>525</v>
          </cell>
        </row>
        <row r="514">
          <cell r="C514" t="str">
            <v>Watsonville</v>
          </cell>
          <cell r="D514">
            <v>169</v>
          </cell>
          <cell r="E514">
            <v>110</v>
          </cell>
          <cell r="F514">
            <v>128</v>
          </cell>
          <cell r="G514">
            <v>293</v>
          </cell>
          <cell r="H514">
            <v>700</v>
          </cell>
        </row>
        <row r="515">
          <cell r="C515" t="str">
            <v>Weed</v>
          </cell>
          <cell r="D515">
            <v>10</v>
          </cell>
          <cell r="E515">
            <v>6</v>
          </cell>
          <cell r="F515">
            <v>6</v>
          </cell>
          <cell r="G515">
            <v>16</v>
          </cell>
          <cell r="H515">
            <v>38</v>
          </cell>
        </row>
        <row r="516">
          <cell r="C516" t="str">
            <v>West Covina</v>
          </cell>
          <cell r="D516">
            <v>217</v>
          </cell>
          <cell r="E516">
            <v>129</v>
          </cell>
          <cell r="F516">
            <v>138</v>
          </cell>
          <cell r="G516">
            <v>347</v>
          </cell>
          <cell r="H516">
            <v>831</v>
          </cell>
        </row>
        <row r="517">
          <cell r="C517" t="str">
            <v>West Hollywood</v>
          </cell>
          <cell r="D517">
            <v>19</v>
          </cell>
          <cell r="E517">
            <v>12</v>
          </cell>
          <cell r="F517">
            <v>13</v>
          </cell>
          <cell r="G517">
            <v>33</v>
          </cell>
          <cell r="H517">
            <v>77</v>
          </cell>
        </row>
        <row r="518">
          <cell r="C518" t="str">
            <v>West Sacramento</v>
          </cell>
          <cell r="D518">
            <v>1316</v>
          </cell>
          <cell r="E518">
            <v>923</v>
          </cell>
          <cell r="F518">
            <v>1111</v>
          </cell>
          <cell r="G518">
            <v>2627</v>
          </cell>
          <cell r="H518">
            <v>5977</v>
          </cell>
        </row>
        <row r="519">
          <cell r="C519" t="str">
            <v>Westlake Village</v>
          </cell>
          <cell r="D519">
            <v>12</v>
          </cell>
          <cell r="E519">
            <v>7</v>
          </cell>
          <cell r="F519">
            <v>8</v>
          </cell>
          <cell r="G519">
            <v>18</v>
          </cell>
          <cell r="H519">
            <v>45</v>
          </cell>
        </row>
        <row r="520">
          <cell r="C520" t="str">
            <v>Westminster</v>
          </cell>
          <cell r="D520">
            <v>1</v>
          </cell>
          <cell r="E520">
            <v>1</v>
          </cell>
          <cell r="F520">
            <v>0</v>
          </cell>
          <cell r="G520">
            <v>0</v>
          </cell>
          <cell r="H520">
            <v>2</v>
          </cell>
        </row>
        <row r="521">
          <cell r="C521" t="str">
            <v>Westmorland</v>
          </cell>
          <cell r="D521">
            <v>57</v>
          </cell>
          <cell r="E521">
            <v>35</v>
          </cell>
          <cell r="F521">
            <v>36</v>
          </cell>
          <cell r="G521">
            <v>105</v>
          </cell>
          <cell r="H521">
            <v>233</v>
          </cell>
        </row>
        <row r="522">
          <cell r="C522" t="str">
            <v>Wheatland</v>
          </cell>
          <cell r="D522">
            <v>109</v>
          </cell>
          <cell r="E522">
            <v>76</v>
          </cell>
          <cell r="F522">
            <v>90</v>
          </cell>
          <cell r="G522">
            <v>208</v>
          </cell>
          <cell r="H522">
            <v>483</v>
          </cell>
        </row>
        <row r="523">
          <cell r="C523" t="str">
            <v>Whittier</v>
          </cell>
          <cell r="D523">
            <v>228</v>
          </cell>
          <cell r="E523">
            <v>135</v>
          </cell>
          <cell r="F523">
            <v>146</v>
          </cell>
          <cell r="G523">
            <v>369</v>
          </cell>
          <cell r="H523">
            <v>878</v>
          </cell>
        </row>
        <row r="524">
          <cell r="C524" t="str">
            <v>Wildomar</v>
          </cell>
          <cell r="D524">
            <v>621</v>
          </cell>
          <cell r="E524">
            <v>415</v>
          </cell>
          <cell r="F524">
            <v>461</v>
          </cell>
          <cell r="G524">
            <v>1038</v>
          </cell>
          <cell r="H524">
            <v>2535</v>
          </cell>
        </row>
        <row r="525">
          <cell r="C525" t="str">
            <v>Williams</v>
          </cell>
          <cell r="D525">
            <v>69</v>
          </cell>
          <cell r="E525">
            <v>50</v>
          </cell>
          <cell r="F525">
            <v>58</v>
          </cell>
          <cell r="G525">
            <v>130</v>
          </cell>
          <cell r="H525">
            <v>307</v>
          </cell>
        </row>
        <row r="526">
          <cell r="C526" t="str">
            <v>Willits</v>
          </cell>
          <cell r="D526">
            <v>3</v>
          </cell>
          <cell r="E526">
            <v>2</v>
          </cell>
          <cell r="F526">
            <v>2</v>
          </cell>
          <cell r="G526">
            <v>6</v>
          </cell>
          <cell r="H526">
            <v>13</v>
          </cell>
        </row>
        <row r="527">
          <cell r="C527" t="str">
            <v>Willows</v>
          </cell>
          <cell r="D527">
            <v>15</v>
          </cell>
          <cell r="E527">
            <v>11</v>
          </cell>
          <cell r="F527">
            <v>11</v>
          </cell>
          <cell r="G527">
            <v>26</v>
          </cell>
          <cell r="H527">
            <v>63</v>
          </cell>
        </row>
        <row r="528">
          <cell r="C528" t="str">
            <v>Windsor</v>
          </cell>
          <cell r="D528">
            <v>120</v>
          </cell>
          <cell r="E528">
            <v>65</v>
          </cell>
          <cell r="F528">
            <v>67</v>
          </cell>
          <cell r="G528">
            <v>188</v>
          </cell>
          <cell r="H528">
            <v>440</v>
          </cell>
        </row>
        <row r="529">
          <cell r="C529" t="str">
            <v>Winters</v>
          </cell>
          <cell r="D529">
            <v>76</v>
          </cell>
          <cell r="E529">
            <v>54</v>
          </cell>
          <cell r="F529">
            <v>59</v>
          </cell>
          <cell r="G529">
            <v>130</v>
          </cell>
          <cell r="H529">
            <v>319</v>
          </cell>
        </row>
        <row r="530">
          <cell r="C530" t="str">
            <v>Woodlake</v>
          </cell>
          <cell r="D530">
            <v>71</v>
          </cell>
          <cell r="E530">
            <v>41</v>
          </cell>
          <cell r="F530">
            <v>69</v>
          </cell>
          <cell r="G530">
            <v>191</v>
          </cell>
          <cell r="H530">
            <v>372</v>
          </cell>
        </row>
        <row r="531">
          <cell r="C531" t="str">
            <v>Woodland</v>
          </cell>
          <cell r="D531">
            <v>390</v>
          </cell>
          <cell r="E531">
            <v>274</v>
          </cell>
          <cell r="F531">
            <v>349</v>
          </cell>
          <cell r="G531">
            <v>864</v>
          </cell>
          <cell r="H531">
            <v>1877</v>
          </cell>
        </row>
        <row r="532">
          <cell r="C532" t="str">
            <v>Woodside</v>
          </cell>
          <cell r="D532">
            <v>23</v>
          </cell>
          <cell r="E532">
            <v>13</v>
          </cell>
          <cell r="F532">
            <v>15</v>
          </cell>
          <cell r="G532">
            <v>11</v>
          </cell>
          <cell r="H532">
            <v>62</v>
          </cell>
        </row>
        <row r="533">
          <cell r="C533" t="str">
            <v>Yolo County - Unincorporated</v>
          </cell>
          <cell r="D533">
            <v>427</v>
          </cell>
          <cell r="E533">
            <v>299</v>
          </cell>
          <cell r="F533">
            <v>351</v>
          </cell>
          <cell r="G533">
            <v>813</v>
          </cell>
          <cell r="H533">
            <v>1890</v>
          </cell>
        </row>
        <row r="534">
          <cell r="C534" t="str">
            <v>Yorba Linda</v>
          </cell>
          <cell r="D534">
            <v>160</v>
          </cell>
          <cell r="E534">
            <v>113</v>
          </cell>
          <cell r="F534">
            <v>126</v>
          </cell>
          <cell r="G534">
            <v>270</v>
          </cell>
          <cell r="H534">
            <v>669</v>
          </cell>
        </row>
        <row r="535">
          <cell r="C535" t="str">
            <v>Yountville</v>
          </cell>
          <cell r="D535">
            <v>4</v>
          </cell>
          <cell r="E535">
            <v>2</v>
          </cell>
          <cell r="F535">
            <v>3</v>
          </cell>
          <cell r="G535">
            <v>8</v>
          </cell>
          <cell r="H535">
            <v>17</v>
          </cell>
        </row>
        <row r="536">
          <cell r="C536" t="str">
            <v>Yreka</v>
          </cell>
          <cell r="D536">
            <v>25</v>
          </cell>
          <cell r="E536">
            <v>17</v>
          </cell>
          <cell r="F536">
            <v>18</v>
          </cell>
          <cell r="G536">
            <v>43</v>
          </cell>
          <cell r="H536">
            <v>103</v>
          </cell>
        </row>
        <row r="537">
          <cell r="C537" t="str">
            <v>Yuba City</v>
          </cell>
          <cell r="D537">
            <v>624</v>
          </cell>
          <cell r="E537">
            <v>437</v>
          </cell>
          <cell r="F537">
            <v>498</v>
          </cell>
          <cell r="G537">
            <v>1120</v>
          </cell>
          <cell r="H537">
            <v>2679</v>
          </cell>
        </row>
        <row r="538">
          <cell r="C538" t="str">
            <v>Yuba County - Unincorporated</v>
          </cell>
          <cell r="D538">
            <v>1036</v>
          </cell>
          <cell r="E538">
            <v>727</v>
          </cell>
          <cell r="F538">
            <v>870</v>
          </cell>
          <cell r="G538">
            <v>2043</v>
          </cell>
          <cell r="H538">
            <v>4676</v>
          </cell>
        </row>
        <row r="539">
          <cell r="C539" t="str">
            <v>Yucaipa</v>
          </cell>
          <cell r="D539">
            <v>376</v>
          </cell>
          <cell r="E539">
            <v>261</v>
          </cell>
          <cell r="F539">
            <v>299</v>
          </cell>
          <cell r="G539">
            <v>669</v>
          </cell>
          <cell r="H539">
            <v>1605</v>
          </cell>
        </row>
        <row r="540">
          <cell r="C540" t="str">
            <v>Yucca Valley</v>
          </cell>
          <cell r="D540">
            <v>209</v>
          </cell>
          <cell r="E540">
            <v>149</v>
          </cell>
          <cell r="F540">
            <v>172</v>
          </cell>
          <cell r="G540">
            <v>400</v>
          </cell>
          <cell r="H540">
            <v>930</v>
          </cell>
        </row>
      </sheetData>
      <sheetData sheetId="8" refreshError="1"/>
      <sheetData sheetId="9" refreshError="1"/>
      <sheetData sheetId="10" refreshError="1"/>
      <sheetData sheetId="11" refreshError="1">
        <row r="16">
          <cell r="F16">
            <v>0</v>
          </cell>
          <cell r="G16">
            <v>0</v>
          </cell>
          <cell r="H16">
            <v>0</v>
          </cell>
        </row>
      </sheetData>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7" tint="0.39997558519241921"/>
    <pageSetUpPr fitToPage="1"/>
  </sheetPr>
  <dimension ref="A1:L34"/>
  <sheetViews>
    <sheetView zoomScaleNormal="100" workbookViewId="0">
      <selection activeCell="B11" sqref="B11:C11"/>
    </sheetView>
  </sheetViews>
  <sheetFormatPr defaultColWidth="0" defaultRowHeight="14.25" x14ac:dyDescent="0.2"/>
  <cols>
    <col min="1" max="1" width="30.42578125" style="44" customWidth="1"/>
    <col min="2" max="2" width="45.7109375" style="44" customWidth="1"/>
    <col min="3" max="3" width="16" style="44" customWidth="1"/>
    <col min="4" max="4" width="12.42578125" style="44" customWidth="1"/>
    <col min="5" max="5" width="53.42578125" style="44" customWidth="1"/>
    <col min="6" max="6" width="19.7109375" style="44" customWidth="1"/>
    <col min="7" max="7" width="15.42578125" style="44" hidden="1" customWidth="1"/>
    <col min="8" max="8" width="13.42578125" style="44" hidden="1" customWidth="1"/>
    <col min="9" max="9" width="24" style="44" hidden="1" customWidth="1"/>
    <col min="10" max="10" width="8.85546875" style="44" hidden="1" customWidth="1"/>
    <col min="11" max="11" width="19.42578125" style="44" hidden="1" customWidth="1"/>
    <col min="12" max="12" width="28" style="44" hidden="1" customWidth="1"/>
    <col min="13" max="16384" width="8.85546875" style="44" hidden="1"/>
  </cols>
  <sheetData>
    <row r="1" spans="1:12" ht="21.6" customHeight="1" thickBot="1" x14ac:dyDescent="0.25">
      <c r="A1" s="330" t="s">
        <v>91</v>
      </c>
      <c r="B1" s="331"/>
      <c r="C1" s="331"/>
      <c r="D1" s="331"/>
      <c r="E1" s="331"/>
      <c r="F1" s="332"/>
      <c r="G1" s="66"/>
      <c r="H1" s="66"/>
      <c r="I1" s="66"/>
      <c r="J1" s="66"/>
      <c r="K1" s="66"/>
      <c r="L1" s="66"/>
    </row>
    <row r="2" spans="1:12" ht="21.6" customHeight="1" thickBot="1" x14ac:dyDescent="0.25">
      <c r="A2" s="66"/>
      <c r="B2" s="66"/>
      <c r="C2" s="66"/>
      <c r="D2" s="66"/>
      <c r="E2" s="66"/>
      <c r="F2" s="66"/>
      <c r="G2" s="66"/>
      <c r="H2" s="66"/>
      <c r="I2" s="66"/>
      <c r="J2" s="66"/>
      <c r="K2" s="66"/>
      <c r="L2" s="66"/>
    </row>
    <row r="3" spans="1:12" ht="22.35" customHeight="1" x14ac:dyDescent="0.3">
      <c r="A3" s="339" t="s">
        <v>90</v>
      </c>
      <c r="B3" s="340"/>
      <c r="C3" s="341"/>
      <c r="E3" s="333" t="s">
        <v>89</v>
      </c>
      <c r="F3" s="334"/>
    </row>
    <row r="4" spans="1:12" ht="21.6" customHeight="1" x14ac:dyDescent="0.25">
      <c r="A4" s="63" t="s">
        <v>88</v>
      </c>
      <c r="B4" s="344" t="s">
        <v>72</v>
      </c>
      <c r="C4" s="345"/>
      <c r="D4" s="57"/>
      <c r="E4" s="335" t="s">
        <v>87</v>
      </c>
      <c r="F4" s="336"/>
      <c r="G4" s="58"/>
      <c r="H4" s="58"/>
      <c r="I4" s="58"/>
      <c r="J4" s="58"/>
      <c r="K4" s="58"/>
      <c r="L4" s="56"/>
    </row>
    <row r="5" spans="1:12" ht="21.6" customHeight="1" thickBot="1" x14ac:dyDescent="0.3">
      <c r="A5" s="65" t="s">
        <v>86</v>
      </c>
      <c r="B5" s="342">
        <v>2018</v>
      </c>
      <c r="C5" s="343"/>
      <c r="D5" s="52"/>
      <c r="E5" s="335"/>
      <c r="F5" s="336"/>
      <c r="G5" s="52"/>
      <c r="H5" s="52"/>
      <c r="I5" s="52"/>
      <c r="J5" s="52"/>
      <c r="K5" s="52"/>
      <c r="L5" s="56"/>
    </row>
    <row r="6" spans="1:12" ht="21.6" customHeight="1" x14ac:dyDescent="0.25">
      <c r="A6" s="346" t="s">
        <v>85</v>
      </c>
      <c r="B6" s="347"/>
      <c r="C6" s="348"/>
      <c r="D6" s="52"/>
      <c r="E6" s="335"/>
      <c r="F6" s="336"/>
      <c r="G6" s="52"/>
      <c r="H6" s="52"/>
      <c r="I6" s="52"/>
      <c r="J6" s="52"/>
      <c r="K6" s="52"/>
      <c r="L6" s="56"/>
    </row>
    <row r="7" spans="1:12" ht="21.6" customHeight="1" x14ac:dyDescent="0.25">
      <c r="A7" s="64" t="s">
        <v>84</v>
      </c>
      <c r="B7" s="349" t="s">
        <v>83</v>
      </c>
      <c r="C7" s="350"/>
      <c r="D7" s="54"/>
      <c r="E7" s="335"/>
      <c r="F7" s="336"/>
      <c r="G7" s="52"/>
      <c r="H7" s="52"/>
      <c r="I7" s="52"/>
      <c r="J7" s="52"/>
      <c r="K7" s="52"/>
      <c r="L7" s="56"/>
    </row>
    <row r="8" spans="1:12" ht="21.6" customHeight="1" x14ac:dyDescent="0.25">
      <c r="A8" s="63" t="s">
        <v>82</v>
      </c>
      <c r="B8" s="349" t="s">
        <v>81</v>
      </c>
      <c r="C8" s="350"/>
      <c r="D8" s="52"/>
      <c r="E8" s="335"/>
      <c r="F8" s="336"/>
      <c r="G8" s="52"/>
      <c r="H8" s="52"/>
      <c r="I8" s="52"/>
      <c r="J8" s="52"/>
      <c r="K8" s="52"/>
      <c r="L8" s="56"/>
    </row>
    <row r="9" spans="1:12" ht="21.6" customHeight="1" x14ac:dyDescent="0.25">
      <c r="A9" s="63" t="s">
        <v>80</v>
      </c>
      <c r="B9" s="349" t="s">
        <v>79</v>
      </c>
      <c r="C9" s="350"/>
      <c r="D9" s="52"/>
      <c r="E9" s="335"/>
      <c r="F9" s="336"/>
      <c r="G9" s="52"/>
      <c r="H9" s="52"/>
      <c r="I9" s="52"/>
      <c r="J9" s="52"/>
      <c r="K9" s="52"/>
      <c r="L9" s="56"/>
    </row>
    <row r="10" spans="1:12" ht="21.6" customHeight="1" x14ac:dyDescent="0.25">
      <c r="A10" s="63" t="s">
        <v>78</v>
      </c>
      <c r="B10" s="351" t="s">
        <v>77</v>
      </c>
      <c r="C10" s="350"/>
      <c r="D10" s="52"/>
      <c r="E10" s="335"/>
      <c r="F10" s="336"/>
      <c r="G10" s="52"/>
      <c r="H10" s="52"/>
      <c r="I10" s="52"/>
      <c r="J10" s="52"/>
      <c r="K10" s="52"/>
      <c r="L10" s="56"/>
    </row>
    <row r="11" spans="1:12" ht="21.6" customHeight="1" thickBot="1" x14ac:dyDescent="0.3">
      <c r="A11" s="62" t="s">
        <v>76</v>
      </c>
      <c r="B11" s="352">
        <v>5106206841</v>
      </c>
      <c r="C11" s="353"/>
      <c r="D11" s="52"/>
      <c r="E11" s="335"/>
      <c r="F11" s="336"/>
      <c r="G11" s="52"/>
      <c r="H11" s="52"/>
      <c r="I11" s="52"/>
      <c r="J11" s="52"/>
      <c r="K11" s="52"/>
      <c r="L11" s="56"/>
    </row>
    <row r="12" spans="1:12" ht="21.6" customHeight="1" x14ac:dyDescent="0.25">
      <c r="A12" s="323" t="s">
        <v>75</v>
      </c>
      <c r="B12" s="324"/>
      <c r="C12" s="325"/>
      <c r="D12" s="52"/>
      <c r="E12" s="335"/>
      <c r="F12" s="336"/>
      <c r="G12" s="52"/>
      <c r="H12" s="52"/>
      <c r="I12" s="52"/>
      <c r="J12" s="52"/>
      <c r="K12" s="52"/>
      <c r="L12" s="56"/>
    </row>
    <row r="13" spans="1:12" ht="21.6" customHeight="1" x14ac:dyDescent="0.25">
      <c r="A13" s="61" t="s">
        <v>57</v>
      </c>
      <c r="B13" s="326" t="s">
        <v>74</v>
      </c>
      <c r="C13" s="327"/>
      <c r="D13" s="60"/>
      <c r="E13" s="335"/>
      <c r="F13" s="336"/>
      <c r="G13" s="60"/>
      <c r="H13" s="60"/>
      <c r="I13" s="60"/>
      <c r="J13" s="60"/>
      <c r="K13" s="60"/>
      <c r="L13" s="56"/>
    </row>
    <row r="14" spans="1:12" ht="21.6" customHeight="1" x14ac:dyDescent="0.25">
      <c r="A14" s="59" t="s">
        <v>73</v>
      </c>
      <c r="B14" s="328" t="s">
        <v>72</v>
      </c>
      <c r="C14" s="328"/>
      <c r="D14" s="52"/>
      <c r="E14" s="335"/>
      <c r="F14" s="336"/>
      <c r="G14" s="52"/>
      <c r="H14" s="52"/>
      <c r="I14" s="52"/>
      <c r="J14" s="52"/>
      <c r="K14" s="52"/>
      <c r="L14" s="56"/>
    </row>
    <row r="15" spans="1:12" ht="21.6" customHeight="1" thickBot="1" x14ac:dyDescent="0.3">
      <c r="A15" s="59" t="s">
        <v>71</v>
      </c>
      <c r="B15" s="329">
        <v>94804</v>
      </c>
      <c r="C15" s="329"/>
      <c r="D15" s="57"/>
      <c r="E15" s="337"/>
      <c r="F15" s="338"/>
      <c r="G15" s="58"/>
      <c r="H15" s="57"/>
      <c r="I15" s="57"/>
      <c r="J15" s="57"/>
      <c r="K15" s="57"/>
      <c r="L15" s="56"/>
    </row>
    <row r="16" spans="1:12" ht="14.45" customHeight="1" x14ac:dyDescent="0.2">
      <c r="D16" s="47"/>
      <c r="E16" s="55" t="s">
        <v>70</v>
      </c>
      <c r="F16" s="47"/>
      <c r="G16" s="47"/>
      <c r="H16" s="47"/>
      <c r="I16" s="47"/>
      <c r="J16" s="47"/>
      <c r="K16" s="47"/>
      <c r="L16" s="47"/>
    </row>
    <row r="17" spans="1:12" ht="18" x14ac:dyDescent="0.25">
      <c r="A17" s="54"/>
      <c r="B17" s="54"/>
      <c r="C17" s="54"/>
      <c r="D17" s="45"/>
      <c r="E17" s="45"/>
      <c r="F17" s="45"/>
      <c r="G17" s="45"/>
      <c r="H17" s="45"/>
      <c r="I17" s="45"/>
      <c r="J17" s="45"/>
      <c r="K17" s="45"/>
      <c r="L17" s="45"/>
    </row>
    <row r="18" spans="1:12" ht="46.5" customHeight="1" x14ac:dyDescent="0.25">
      <c r="A18" s="52"/>
      <c r="B18" s="52"/>
      <c r="C18" s="52"/>
      <c r="D18" s="51"/>
      <c r="E18" s="51"/>
      <c r="F18" s="51"/>
      <c r="G18" s="51"/>
      <c r="H18" s="51"/>
      <c r="I18" s="51"/>
      <c r="J18" s="51"/>
      <c r="K18" s="51"/>
      <c r="L18" s="51"/>
    </row>
    <row r="19" spans="1:12" ht="18" x14ac:dyDescent="0.25">
      <c r="A19" s="52"/>
      <c r="B19" s="52"/>
      <c r="C19" s="52"/>
      <c r="D19" s="45"/>
      <c r="E19" s="45"/>
      <c r="F19" s="45"/>
      <c r="G19" s="45"/>
      <c r="H19" s="45"/>
      <c r="I19" s="45"/>
      <c r="J19" s="45"/>
      <c r="K19" s="45"/>
      <c r="L19" s="45"/>
    </row>
    <row r="20" spans="1:12" ht="32.25" customHeight="1" x14ac:dyDescent="0.45">
      <c r="B20" s="53"/>
      <c r="C20" s="52"/>
      <c r="D20" s="46"/>
      <c r="E20" s="46"/>
      <c r="F20" s="46"/>
      <c r="G20" s="46"/>
      <c r="H20" s="46"/>
      <c r="I20" s="46"/>
      <c r="J20" s="46"/>
      <c r="K20" s="46"/>
      <c r="L20" s="46"/>
    </row>
    <row r="21" spans="1:12" ht="18" x14ac:dyDescent="0.25">
      <c r="A21" s="52"/>
      <c r="B21" s="52"/>
      <c r="C21" s="52"/>
      <c r="D21" s="45"/>
      <c r="E21" s="45"/>
      <c r="F21" s="45"/>
      <c r="G21" s="45"/>
      <c r="H21" s="45"/>
      <c r="I21" s="45"/>
      <c r="J21" s="45"/>
      <c r="K21" s="45"/>
      <c r="L21" s="45"/>
    </row>
    <row r="22" spans="1:12" ht="18" x14ac:dyDescent="0.25">
      <c r="A22" s="52"/>
      <c r="B22" s="52"/>
      <c r="C22" s="52"/>
      <c r="D22" s="51"/>
      <c r="E22" s="51"/>
      <c r="F22" s="51"/>
      <c r="G22" s="51"/>
      <c r="H22" s="51"/>
      <c r="I22" s="51"/>
      <c r="J22" s="51"/>
      <c r="K22" s="51"/>
      <c r="L22" s="51"/>
    </row>
    <row r="23" spans="1:12" ht="15" x14ac:dyDescent="0.2">
      <c r="A23" s="50"/>
      <c r="B23" s="50"/>
      <c r="C23" s="49"/>
      <c r="D23" s="45"/>
      <c r="E23" s="45"/>
      <c r="F23" s="45"/>
      <c r="G23" s="45"/>
      <c r="H23" s="45"/>
      <c r="I23" s="45"/>
      <c r="J23" s="45"/>
      <c r="K23" s="45"/>
      <c r="L23" s="45"/>
    </row>
    <row r="24" spans="1:12" ht="15" x14ac:dyDescent="0.2">
      <c r="A24" s="45"/>
      <c r="B24" s="45"/>
      <c r="C24" s="45"/>
      <c r="D24" s="45"/>
      <c r="E24" s="45"/>
      <c r="F24" s="45"/>
      <c r="G24" s="45"/>
      <c r="H24" s="45"/>
      <c r="I24" s="45"/>
      <c r="J24" s="45"/>
      <c r="K24" s="45"/>
      <c r="L24" s="45"/>
    </row>
    <row r="25" spans="1:12" ht="15" customHeight="1" x14ac:dyDescent="0.2">
      <c r="A25" s="48"/>
      <c r="B25" s="46"/>
      <c r="C25" s="46"/>
      <c r="D25" s="46"/>
      <c r="E25" s="46"/>
      <c r="F25" s="46"/>
      <c r="G25" s="46"/>
      <c r="H25" s="45"/>
      <c r="I25" s="45"/>
      <c r="J25" s="45"/>
      <c r="K25" s="45"/>
      <c r="L25" s="45"/>
    </row>
    <row r="26" spans="1:12" ht="15" customHeight="1" x14ac:dyDescent="0.2">
      <c r="A26" s="48"/>
      <c r="B26" s="46"/>
      <c r="C26" s="46"/>
      <c r="D26" s="46"/>
      <c r="E26" s="46"/>
      <c r="F26" s="46"/>
      <c r="G26" s="46"/>
      <c r="H26" s="45"/>
      <c r="I26" s="45"/>
      <c r="J26" s="45"/>
      <c r="K26" s="45"/>
      <c r="L26" s="45"/>
    </row>
    <row r="27" spans="1:12" ht="15" x14ac:dyDescent="0.2">
      <c r="A27" s="47"/>
      <c r="B27" s="46"/>
      <c r="C27" s="46"/>
      <c r="D27" s="46"/>
      <c r="E27" s="46"/>
      <c r="F27" s="46"/>
      <c r="G27" s="46"/>
      <c r="H27" s="45"/>
      <c r="I27" s="45"/>
      <c r="J27" s="45"/>
      <c r="K27" s="45"/>
      <c r="L27" s="45"/>
    </row>
    <row r="28" spans="1:12" ht="15" customHeight="1" x14ac:dyDescent="0.2">
      <c r="A28" s="47"/>
      <c r="B28" s="46"/>
      <c r="C28" s="46"/>
      <c r="D28" s="46"/>
      <c r="E28" s="46"/>
      <c r="F28" s="46"/>
      <c r="G28" s="46"/>
      <c r="H28" s="45"/>
      <c r="I28" s="45"/>
      <c r="J28" s="45"/>
      <c r="K28" s="45"/>
      <c r="L28" s="45"/>
    </row>
    <row r="29" spans="1:12" ht="15" x14ac:dyDescent="0.2">
      <c r="A29" s="45"/>
      <c r="B29" s="45"/>
      <c r="C29" s="45"/>
      <c r="D29" s="45"/>
      <c r="E29" s="45"/>
      <c r="F29" s="45"/>
      <c r="G29" s="45"/>
      <c r="H29" s="45"/>
      <c r="I29" s="45"/>
      <c r="J29" s="45"/>
      <c r="K29" s="45"/>
      <c r="L29" s="45"/>
    </row>
    <row r="30" spans="1:12" ht="15" x14ac:dyDescent="0.2">
      <c r="A30" s="47"/>
      <c r="B30" s="46"/>
      <c r="C30" s="46"/>
      <c r="D30" s="46"/>
      <c r="E30" s="46"/>
      <c r="F30" s="46"/>
      <c r="G30" s="46"/>
      <c r="H30" s="45"/>
      <c r="I30" s="45"/>
      <c r="J30" s="45"/>
      <c r="K30" s="45"/>
      <c r="L30" s="45"/>
    </row>
    <row r="31" spans="1:12" ht="15" x14ac:dyDescent="0.2">
      <c r="A31" s="45"/>
      <c r="B31" s="45"/>
      <c r="C31" s="45"/>
      <c r="D31" s="45"/>
      <c r="E31" s="45"/>
      <c r="F31" s="45"/>
      <c r="G31" s="45"/>
      <c r="H31" s="45"/>
      <c r="I31" s="45"/>
      <c r="J31" s="45"/>
      <c r="K31" s="45"/>
      <c r="L31" s="45"/>
    </row>
    <row r="32" spans="1:12" ht="15" customHeight="1" x14ac:dyDescent="0.2">
      <c r="A32" s="48"/>
      <c r="B32" s="46"/>
      <c r="C32" s="46"/>
      <c r="D32" s="46"/>
      <c r="E32" s="46"/>
      <c r="F32" s="46"/>
      <c r="G32" s="46"/>
      <c r="H32" s="45"/>
      <c r="I32" s="45"/>
      <c r="J32" s="45"/>
      <c r="K32" s="45"/>
      <c r="L32" s="45"/>
    </row>
    <row r="33" spans="1:12" ht="15" x14ac:dyDescent="0.2">
      <c r="A33" s="47"/>
      <c r="B33" s="46"/>
      <c r="C33" s="46"/>
      <c r="D33" s="46"/>
      <c r="E33" s="46"/>
      <c r="F33" s="46"/>
      <c r="G33" s="46"/>
      <c r="H33" s="45"/>
      <c r="I33" s="45"/>
      <c r="J33" s="45"/>
      <c r="K33" s="45"/>
      <c r="L33" s="45"/>
    </row>
    <row r="34" spans="1:12" ht="15" customHeight="1" x14ac:dyDescent="0.2">
      <c r="A34" s="47"/>
      <c r="B34" s="46"/>
      <c r="C34" s="46"/>
      <c r="D34" s="46"/>
      <c r="E34" s="46"/>
      <c r="F34" s="46"/>
      <c r="G34" s="46"/>
      <c r="H34" s="45"/>
      <c r="I34" s="45"/>
      <c r="J34" s="45"/>
      <c r="K34" s="45"/>
      <c r="L34" s="45"/>
    </row>
  </sheetData>
  <sheetProtection algorithmName="SHA-512" hashValue="n59o8JkRR6bXzdbPOKWZqvX82zt/+8uPX0aaQE48bpd7MR1yAWyR1swRfx82DT5fmLnAuzhfaaOSOgLMjwkwVA==" saltValue="7S9YjleGWBws0+ZVdEWsAw==" spinCount="100000" sheet="1" objects="1" scenarios="1"/>
  <mergeCells count="16">
    <mergeCell ref="A12:C12"/>
    <mergeCell ref="B13:C13"/>
    <mergeCell ref="B14:C14"/>
    <mergeCell ref="B15:C15"/>
    <mergeCell ref="A1:F1"/>
    <mergeCell ref="E3:F3"/>
    <mergeCell ref="E4:F15"/>
    <mergeCell ref="A3:C3"/>
    <mergeCell ref="B5:C5"/>
    <mergeCell ref="B4:C4"/>
    <mergeCell ref="A6:C6"/>
    <mergeCell ref="B7:C7"/>
    <mergeCell ref="B8:C8"/>
    <mergeCell ref="B9:C9"/>
    <mergeCell ref="B10:C10"/>
    <mergeCell ref="B11:C11"/>
  </mergeCells>
  <dataValidations count="3">
    <dataValidation type="whole" allowBlank="1" showInputMessage="1" showErrorMessage="1" error="Please enter your 10 digit phone number with no spaces, dashes, periods or parentheses" sqref="B11:C11" xr:uid="{00000000-0002-0000-0000-000000000000}">
      <formula1>1000000000</formula1>
      <formula2>9999999999</formula2>
    </dataValidation>
    <dataValidation type="custom" allowBlank="1" showInputMessage="1" showErrorMessage="1" error="Please enter an e-mail address" sqref="B10:C10" xr:uid="{00000000-0002-0000-0000-000001000000}">
      <formula1>ISNUMBER(MATCH("*@*.*",B10,0))</formula1>
    </dataValidation>
    <dataValidation type="whole" allowBlank="1" showInputMessage="1" showErrorMessage="1" error="Please enter a five-digit zip code. " sqref="B15:C15" xr:uid="{00000000-0002-0000-0000-000002000000}">
      <formula1>90000</formula1>
      <formula2>99999</formula2>
    </dataValidation>
  </dataValidations>
  <pageMargins left="1" right="1" top="1" bottom="1" header="0.3" footer="0.3"/>
  <pageSetup paperSize="5" scale="86" orientation="landscape" r:id="rId1"/>
  <headerFooter>
    <oddFooter>&amp;L&amp;"Arial,Bold"&amp;18&amp;K0070C0Annual Progress Report  &amp;R&amp;12January 2019</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error="Please choose from the list" xr:uid="{00000000-0002-0000-0000-000003000000}">
          <x14:formula1>
            <xm:f>'C:\MyFiles1\Building_Reg\choim\My Documents\Lina Velasco\Annual element progress report(AEPR)\[Copy of Housing-Element-Annual-Progress-Report-Form-2018.1.xlsm]RHNA Allocations'!#REF!</xm:f>
          </x14:formula1>
          <xm:sqref>B4:C4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XFC1011"/>
  <sheetViews>
    <sheetView showFormulas="1" showZeros="0" zoomScale="40" zoomScaleNormal="40" zoomScaleSheetLayoutView="50" zoomScalePageLayoutView="80" workbookViewId="0">
      <pane ySplit="12" topLeftCell="A19" activePane="bottomLeft" state="frozen"/>
      <selection pane="bottomLeft" activeCell="T36" sqref="T36"/>
    </sheetView>
  </sheetViews>
  <sheetFormatPr defaultColWidth="0" defaultRowHeight="14.25" x14ac:dyDescent="0.2"/>
  <cols>
    <col min="1" max="3" width="16.7109375" style="14" customWidth="1"/>
    <col min="4" max="4" width="20.85546875" style="14" customWidth="1"/>
    <col min="5" max="6" width="16.7109375" style="14" customWidth="1"/>
    <col min="7" max="7" width="12.28515625" style="14" customWidth="1"/>
    <col min="8" max="8" width="14.140625" style="15" customWidth="1"/>
    <col min="9" max="9" width="12" style="14" customWidth="1"/>
    <col min="10" max="10" width="12.42578125" style="14" customWidth="1"/>
    <col min="11" max="11" width="10.85546875" style="14" customWidth="1"/>
    <col min="12" max="12" width="12.28515625" style="14" customWidth="1"/>
    <col min="13" max="13" width="11.85546875" style="14" customWidth="1"/>
    <col min="14" max="14" width="11.42578125" style="14" customWidth="1"/>
    <col min="15" max="15" width="10.7109375" style="14" customWidth="1"/>
    <col min="16" max="16" width="16.7109375" style="1" customWidth="1"/>
    <col min="17" max="17" width="14.42578125" style="14" customWidth="1"/>
    <col min="18" max="18" width="15.42578125" style="14" customWidth="1"/>
    <col min="19" max="19" width="17.42578125" style="14" customWidth="1"/>
    <col min="20" max="20" width="25.28515625" style="14" customWidth="1"/>
    <col min="21" max="21" width="3" style="14" customWidth="1"/>
    <col min="22" max="16383" width="8.85546875" style="14" hidden="1"/>
    <col min="16384" max="16384" width="5" style="14" hidden="1"/>
  </cols>
  <sheetData>
    <row r="1" spans="1:23" s="3" customFormat="1" ht="20.25" customHeight="1" x14ac:dyDescent="0.35">
      <c r="A1" s="376" t="s">
        <v>14</v>
      </c>
      <c r="B1" s="376"/>
      <c r="C1" s="376"/>
      <c r="D1" s="376"/>
      <c r="E1" s="376"/>
      <c r="F1" s="376"/>
      <c r="G1" s="376"/>
      <c r="H1" s="376"/>
      <c r="I1" s="376"/>
      <c r="J1" s="376"/>
      <c r="K1" s="376"/>
      <c r="L1" s="376"/>
      <c r="M1" s="376"/>
      <c r="N1" s="376"/>
      <c r="O1" s="376"/>
      <c r="P1" s="376"/>
      <c r="Q1" s="376"/>
      <c r="R1" s="376"/>
      <c r="S1" s="376"/>
      <c r="T1" s="376"/>
      <c r="U1" s="13"/>
      <c r="V1" s="13"/>
      <c r="W1" s="13"/>
    </row>
    <row r="2" spans="1:23" s="3" customFormat="1" ht="27.75" customHeight="1" x14ac:dyDescent="0.35">
      <c r="A2" s="376" t="s">
        <v>13</v>
      </c>
      <c r="B2" s="376"/>
      <c r="C2" s="376"/>
      <c r="D2" s="376"/>
      <c r="E2" s="376"/>
      <c r="F2" s="376"/>
      <c r="G2" s="376"/>
      <c r="H2" s="376"/>
      <c r="I2" s="376"/>
      <c r="J2" s="376"/>
      <c r="K2" s="376"/>
      <c r="L2" s="376"/>
      <c r="M2" s="376"/>
      <c r="N2" s="376"/>
      <c r="O2" s="376"/>
      <c r="P2" s="376"/>
      <c r="Q2" s="376"/>
      <c r="R2" s="376"/>
      <c r="S2" s="376"/>
      <c r="T2" s="376"/>
      <c r="U2" s="12"/>
      <c r="V2" s="12"/>
      <c r="W2" s="12"/>
    </row>
    <row r="3" spans="1:23" s="3" customFormat="1" ht="15.75" customHeight="1" x14ac:dyDescent="0.2">
      <c r="A3" s="377" t="s">
        <v>12</v>
      </c>
      <c r="B3" s="377"/>
      <c r="C3" s="377"/>
      <c r="D3" s="377"/>
      <c r="E3" s="377"/>
      <c r="F3" s="377"/>
      <c r="G3" s="377"/>
      <c r="H3" s="377"/>
      <c r="I3" s="377"/>
      <c r="J3" s="377"/>
      <c r="K3" s="377"/>
      <c r="L3" s="377"/>
      <c r="M3" s="377"/>
      <c r="N3" s="377"/>
      <c r="O3" s="377"/>
      <c r="P3" s="377"/>
      <c r="Q3" s="377"/>
      <c r="R3" s="377"/>
      <c r="S3" s="377"/>
      <c r="T3" s="377"/>
      <c r="U3" s="11"/>
      <c r="V3" s="11"/>
      <c r="W3" s="11"/>
    </row>
    <row r="4" spans="1:23" s="4" customFormat="1" ht="25.5" customHeight="1" x14ac:dyDescent="0.2">
      <c r="A4" s="43" t="s">
        <v>11</v>
      </c>
      <c r="B4" s="42" t="str">
        <f>'Start Here'!B4:D4</f>
        <v>Richmond</v>
      </c>
      <c r="C4" s="41"/>
      <c r="D4" s="6"/>
      <c r="E4" s="6"/>
      <c r="F4" s="6"/>
      <c r="G4" s="6"/>
      <c r="H4" s="6"/>
      <c r="I4" s="6"/>
      <c r="L4" s="370" t="s">
        <v>69</v>
      </c>
      <c r="M4" s="371"/>
      <c r="N4" s="371"/>
      <c r="O4" s="372"/>
    </row>
    <row r="5" spans="1:23" s="4" customFormat="1" ht="25.5" customHeight="1" x14ac:dyDescent="0.2">
      <c r="A5" s="40" t="s">
        <v>10</v>
      </c>
      <c r="B5" s="8">
        <f>'Start Here'!B5</f>
        <v>2018</v>
      </c>
      <c r="C5" s="7" t="str">
        <f>'Table A2'!C5</f>
        <v>(Jan. 1 - Dec. 31)</v>
      </c>
      <c r="D5" s="39"/>
      <c r="E5" s="6"/>
      <c r="F5" s="6"/>
      <c r="L5" s="373" t="s">
        <v>0</v>
      </c>
      <c r="M5" s="374"/>
      <c r="N5" s="374"/>
      <c r="O5" s="375"/>
    </row>
    <row r="6" spans="1:23" s="3" customFormat="1" x14ac:dyDescent="0.2"/>
    <row r="7" spans="1:23" s="1" customFormat="1" ht="18" x14ac:dyDescent="0.25">
      <c r="A7" s="367" t="s">
        <v>68</v>
      </c>
      <c r="B7" s="368"/>
      <c r="C7" s="368"/>
      <c r="D7" s="368"/>
      <c r="E7" s="368"/>
      <c r="F7" s="368"/>
      <c r="G7" s="368"/>
      <c r="H7" s="368"/>
      <c r="I7" s="368"/>
      <c r="J7" s="368"/>
      <c r="K7" s="368"/>
      <c r="L7" s="368"/>
      <c r="M7" s="368"/>
      <c r="N7" s="368"/>
      <c r="O7" s="368"/>
      <c r="P7" s="368"/>
      <c r="Q7" s="368"/>
      <c r="R7" s="368"/>
      <c r="S7" s="368"/>
      <c r="T7" s="369"/>
    </row>
    <row r="8" spans="1:23" s="1" customFormat="1" ht="22.9" customHeight="1" x14ac:dyDescent="0.2">
      <c r="A8" s="364" t="s">
        <v>67</v>
      </c>
      <c r="B8" s="365"/>
      <c r="C8" s="365"/>
      <c r="D8" s="365"/>
      <c r="E8" s="365"/>
      <c r="F8" s="365"/>
      <c r="G8" s="365"/>
      <c r="H8" s="365"/>
      <c r="I8" s="365"/>
      <c r="J8" s="365"/>
      <c r="K8" s="365"/>
      <c r="L8" s="365"/>
      <c r="M8" s="365"/>
      <c r="N8" s="365"/>
      <c r="O8" s="365"/>
      <c r="P8" s="365"/>
      <c r="Q8" s="365"/>
      <c r="R8" s="365"/>
      <c r="S8" s="365"/>
      <c r="T8" s="366"/>
    </row>
    <row r="9" spans="1:23" s="1" customFormat="1" ht="57.6" customHeight="1" x14ac:dyDescent="0.2">
      <c r="A9" s="359" t="s">
        <v>66</v>
      </c>
      <c r="B9" s="360"/>
      <c r="C9" s="360"/>
      <c r="D9" s="360"/>
      <c r="E9" s="361"/>
      <c r="F9" s="359" t="s">
        <v>65</v>
      </c>
      <c r="G9" s="361"/>
      <c r="H9" s="38" t="s">
        <v>52</v>
      </c>
      <c r="I9" s="359" t="s">
        <v>64</v>
      </c>
      <c r="J9" s="362"/>
      <c r="K9" s="362"/>
      <c r="L9" s="362"/>
      <c r="M9" s="362"/>
      <c r="N9" s="362"/>
      <c r="O9" s="362"/>
      <c r="P9" s="363"/>
      <c r="Q9" s="38" t="s">
        <v>63</v>
      </c>
      <c r="R9" s="38" t="s">
        <v>62</v>
      </c>
      <c r="S9" s="38" t="s">
        <v>61</v>
      </c>
      <c r="T9" s="38" t="s">
        <v>60</v>
      </c>
    </row>
    <row r="10" spans="1:23" s="2" customFormat="1" x14ac:dyDescent="0.2">
      <c r="A10" s="355">
        <v>1</v>
      </c>
      <c r="B10" s="356"/>
      <c r="C10" s="356"/>
      <c r="D10" s="357"/>
      <c r="E10" s="358"/>
      <c r="F10" s="37">
        <v>2</v>
      </c>
      <c r="G10" s="35">
        <v>3</v>
      </c>
      <c r="H10" s="36">
        <v>4</v>
      </c>
      <c r="I10" s="354">
        <v>5</v>
      </c>
      <c r="J10" s="354"/>
      <c r="K10" s="354"/>
      <c r="L10" s="354"/>
      <c r="M10" s="354"/>
      <c r="N10" s="354"/>
      <c r="O10" s="354"/>
      <c r="P10" s="35">
        <v>6</v>
      </c>
      <c r="Q10" s="35">
        <v>7</v>
      </c>
      <c r="R10" s="35">
        <v>8</v>
      </c>
      <c r="S10" s="35">
        <v>9</v>
      </c>
      <c r="T10" s="35">
        <v>10</v>
      </c>
    </row>
    <row r="11" spans="1:23" s="2" customFormat="1" ht="98.45" customHeight="1" thickBot="1" x14ac:dyDescent="0.25">
      <c r="A11" s="33" t="s">
        <v>59</v>
      </c>
      <c r="B11" s="33" t="s">
        <v>58</v>
      </c>
      <c r="C11" s="33" t="s">
        <v>57</v>
      </c>
      <c r="D11" s="33" t="s">
        <v>56</v>
      </c>
      <c r="E11" s="33" t="s">
        <v>55</v>
      </c>
      <c r="F11" s="33" t="s">
        <v>54</v>
      </c>
      <c r="G11" s="33" t="s">
        <v>53</v>
      </c>
      <c r="H11" s="33" t="s">
        <v>52</v>
      </c>
      <c r="I11" s="33" t="s">
        <v>51</v>
      </c>
      <c r="J11" s="33" t="s">
        <v>50</v>
      </c>
      <c r="K11" s="33" t="s">
        <v>49</v>
      </c>
      <c r="L11" s="33" t="s">
        <v>48</v>
      </c>
      <c r="M11" s="33" t="s">
        <v>47</v>
      </c>
      <c r="N11" s="33" t="s">
        <v>46</v>
      </c>
      <c r="O11" s="33" t="s">
        <v>45</v>
      </c>
      <c r="P11" s="33" t="s">
        <v>44</v>
      </c>
      <c r="Q11" s="34" t="s">
        <v>43</v>
      </c>
      <c r="R11" s="34" t="s">
        <v>42</v>
      </c>
      <c r="S11" s="33" t="s">
        <v>41</v>
      </c>
      <c r="T11" s="33" t="s">
        <v>40</v>
      </c>
    </row>
    <row r="12" spans="1:23" s="1" customFormat="1" ht="16.5" customHeight="1" thickTop="1" x14ac:dyDescent="0.2">
      <c r="A12" s="32" t="s">
        <v>39</v>
      </c>
      <c r="B12" s="30"/>
      <c r="C12" s="30"/>
      <c r="D12" s="29"/>
      <c r="E12" s="31"/>
      <c r="F12" s="30"/>
      <c r="G12" s="30"/>
      <c r="H12" s="29"/>
      <c r="I12" s="28">
        <f t="shared" ref="I12:R12" si="0">SUM(I13:I1000)</f>
        <v>0</v>
      </c>
      <c r="J12" s="28">
        <f t="shared" si="0"/>
        <v>0</v>
      </c>
      <c r="K12" s="28">
        <f t="shared" si="0"/>
        <v>0</v>
      </c>
      <c r="L12" s="28">
        <f t="shared" si="0"/>
        <v>0</v>
      </c>
      <c r="M12" s="28">
        <f t="shared" si="0"/>
        <v>140</v>
      </c>
      <c r="N12" s="28">
        <f t="shared" si="0"/>
        <v>0</v>
      </c>
      <c r="O12" s="28">
        <f t="shared" si="0"/>
        <v>962</v>
      </c>
      <c r="P12" s="28">
        <f t="shared" si="0"/>
        <v>1102</v>
      </c>
      <c r="Q12" s="28">
        <f t="shared" si="0"/>
        <v>398</v>
      </c>
      <c r="R12" s="28">
        <f t="shared" si="0"/>
        <v>0</v>
      </c>
      <c r="S12" s="27">
        <f>COUNTIF(S13:S1000,"*Yes*")</f>
        <v>0</v>
      </c>
      <c r="T12" s="26"/>
    </row>
    <row r="13" spans="1:23" ht="25.5" x14ac:dyDescent="0.2">
      <c r="A13" s="19"/>
      <c r="B13" s="19">
        <v>513321008</v>
      </c>
      <c r="C13" s="19" t="s">
        <v>38</v>
      </c>
      <c r="D13" s="19" t="s">
        <v>585</v>
      </c>
      <c r="E13" s="19" t="s">
        <v>37</v>
      </c>
      <c r="F13" s="19" t="s">
        <v>23</v>
      </c>
      <c r="G13" s="19" t="s">
        <v>27</v>
      </c>
      <c r="H13" s="24">
        <v>43270</v>
      </c>
      <c r="I13" s="19"/>
      <c r="J13" s="19"/>
      <c r="K13" s="19"/>
      <c r="L13" s="19"/>
      <c r="M13" s="19">
        <v>30</v>
      </c>
      <c r="N13" s="19"/>
      <c r="O13" s="19">
        <v>160</v>
      </c>
      <c r="P13" s="20">
        <f t="shared" ref="P13:P76" si="1">SUM(I13:O13)</f>
        <v>190</v>
      </c>
      <c r="Q13" s="19">
        <v>190</v>
      </c>
      <c r="R13" s="19"/>
      <c r="S13" s="19" t="s">
        <v>16</v>
      </c>
      <c r="T13" s="17" t="s">
        <v>15</v>
      </c>
    </row>
    <row r="14" spans="1:23" x14ac:dyDescent="0.2">
      <c r="A14" s="19"/>
      <c r="B14" s="19"/>
      <c r="C14" s="19"/>
      <c r="D14" s="19"/>
      <c r="E14" s="19"/>
      <c r="F14" s="19"/>
      <c r="G14" s="19"/>
      <c r="H14" s="24"/>
      <c r="I14" s="19"/>
      <c r="J14" s="19"/>
      <c r="K14" s="19"/>
      <c r="L14" s="19"/>
      <c r="M14" s="19"/>
      <c r="N14" s="19"/>
      <c r="O14" s="19"/>
      <c r="P14" s="20">
        <f t="shared" si="1"/>
        <v>0</v>
      </c>
      <c r="Q14" s="19"/>
      <c r="R14" s="19"/>
      <c r="S14" s="19"/>
      <c r="T14" s="17"/>
    </row>
    <row r="15" spans="1:23" ht="25.5" x14ac:dyDescent="0.2">
      <c r="A15" s="19"/>
      <c r="B15" s="19">
        <v>560330024</v>
      </c>
      <c r="C15" s="19" t="s">
        <v>36</v>
      </c>
      <c r="D15" s="19" t="s">
        <v>35</v>
      </c>
      <c r="E15" s="19" t="s">
        <v>34</v>
      </c>
      <c r="F15" s="19" t="s">
        <v>23</v>
      </c>
      <c r="G15" s="19" t="s">
        <v>27</v>
      </c>
      <c r="H15" s="25">
        <v>43158</v>
      </c>
      <c r="I15" s="19"/>
      <c r="J15" s="19"/>
      <c r="K15" s="19"/>
      <c r="L15" s="19"/>
      <c r="M15" s="19">
        <v>33</v>
      </c>
      <c r="N15" s="19"/>
      <c r="O15" s="19">
        <v>160</v>
      </c>
      <c r="P15" s="20">
        <f t="shared" si="1"/>
        <v>193</v>
      </c>
      <c r="Q15" s="19">
        <v>193</v>
      </c>
      <c r="R15" s="19"/>
      <c r="S15" s="19" t="s">
        <v>16</v>
      </c>
      <c r="T15" s="17" t="s">
        <v>15</v>
      </c>
    </row>
    <row r="16" spans="1:23" x14ac:dyDescent="0.2">
      <c r="A16" s="19"/>
      <c r="B16" s="19"/>
      <c r="C16" s="19"/>
      <c r="D16" s="19"/>
      <c r="E16" s="19"/>
      <c r="F16" s="19"/>
      <c r="G16" s="19"/>
      <c r="H16" s="24"/>
      <c r="I16" s="19"/>
      <c r="J16" s="19"/>
      <c r="K16" s="19"/>
      <c r="L16" s="19"/>
      <c r="M16" s="19"/>
      <c r="N16" s="19"/>
      <c r="O16" s="19"/>
      <c r="P16" s="20">
        <f t="shared" si="1"/>
        <v>0</v>
      </c>
      <c r="Q16" s="19"/>
      <c r="R16" s="19">
        <f>P16-Q16</f>
        <v>0</v>
      </c>
      <c r="S16" s="19"/>
      <c r="T16" s="17"/>
    </row>
    <row r="17" spans="1:20" ht="25.5" x14ac:dyDescent="0.2">
      <c r="A17" s="19"/>
      <c r="B17" s="19">
        <v>560118098</v>
      </c>
      <c r="C17" s="19" t="s">
        <v>33</v>
      </c>
      <c r="D17" s="19" t="s">
        <v>32</v>
      </c>
      <c r="E17" s="19" t="s">
        <v>31</v>
      </c>
      <c r="F17" s="19" t="s">
        <v>23</v>
      </c>
      <c r="G17" s="19" t="s">
        <v>17</v>
      </c>
      <c r="H17" s="24">
        <v>43111</v>
      </c>
      <c r="I17" s="19"/>
      <c r="J17" s="19"/>
      <c r="K17" s="19"/>
      <c r="L17" s="19"/>
      <c r="M17" s="19"/>
      <c r="N17" s="19"/>
      <c r="O17" s="19">
        <v>399</v>
      </c>
      <c r="P17" s="20">
        <f t="shared" si="1"/>
        <v>399</v>
      </c>
      <c r="Q17" s="19">
        <v>0</v>
      </c>
      <c r="R17" s="19"/>
      <c r="S17" s="19" t="s">
        <v>16</v>
      </c>
      <c r="T17" s="17" t="s">
        <v>22</v>
      </c>
    </row>
    <row r="18" spans="1:20" x14ac:dyDescent="0.2">
      <c r="A18" s="19"/>
      <c r="B18" s="19"/>
      <c r="C18" s="19"/>
      <c r="D18" s="19"/>
      <c r="E18" s="19"/>
      <c r="F18" s="19"/>
      <c r="G18" s="19"/>
      <c r="H18" s="24"/>
      <c r="I18" s="19"/>
      <c r="J18" s="19"/>
      <c r="K18" s="19"/>
      <c r="L18" s="19"/>
      <c r="M18" s="19"/>
      <c r="N18" s="19"/>
      <c r="O18" s="19"/>
      <c r="P18" s="20">
        <f t="shared" si="1"/>
        <v>0</v>
      </c>
      <c r="Q18" s="19"/>
      <c r="R18" s="19">
        <f>P18-Q18</f>
        <v>0</v>
      </c>
      <c r="S18" s="19"/>
      <c r="T18" s="17"/>
    </row>
    <row r="19" spans="1:20" x14ac:dyDescent="0.2">
      <c r="A19" s="19"/>
      <c r="B19" s="19">
        <v>510053032</v>
      </c>
      <c r="C19" s="19" t="s">
        <v>30</v>
      </c>
      <c r="D19" s="19" t="s">
        <v>29</v>
      </c>
      <c r="E19" s="19" t="s">
        <v>28</v>
      </c>
      <c r="F19" s="19" t="s">
        <v>23</v>
      </c>
      <c r="G19" s="19" t="s">
        <v>27</v>
      </c>
      <c r="H19" s="24">
        <v>43269</v>
      </c>
      <c r="I19" s="19"/>
      <c r="J19" s="19"/>
      <c r="K19" s="19"/>
      <c r="L19" s="19"/>
      <c r="M19" s="19"/>
      <c r="N19" s="19"/>
      <c r="O19" s="19">
        <v>46</v>
      </c>
      <c r="P19" s="20">
        <f t="shared" si="1"/>
        <v>46</v>
      </c>
      <c r="Q19" s="19"/>
      <c r="R19" s="19"/>
      <c r="S19" s="19" t="s">
        <v>16</v>
      </c>
      <c r="T19" s="17" t="s">
        <v>22</v>
      </c>
    </row>
    <row r="20" spans="1:20" s="15" customFormat="1" x14ac:dyDescent="0.2">
      <c r="A20" s="19"/>
      <c r="B20" s="19"/>
      <c r="C20" s="19"/>
      <c r="D20" s="19"/>
      <c r="E20" s="19"/>
      <c r="F20" s="19"/>
      <c r="G20" s="19"/>
      <c r="H20" s="24"/>
      <c r="I20" s="19"/>
      <c r="J20" s="19"/>
      <c r="K20" s="19"/>
      <c r="L20" s="19"/>
      <c r="M20" s="19"/>
      <c r="N20" s="19"/>
      <c r="O20" s="19"/>
      <c r="P20" s="20">
        <f t="shared" si="1"/>
        <v>0</v>
      </c>
      <c r="Q20" s="19"/>
      <c r="R20" s="19">
        <f>P20-Q20</f>
        <v>0</v>
      </c>
      <c r="S20" s="19"/>
      <c r="T20" s="17"/>
    </row>
    <row r="21" spans="1:20" s="15" customFormat="1" ht="25.5" x14ac:dyDescent="0.2">
      <c r="A21" s="19"/>
      <c r="B21" s="19">
        <v>540092016</v>
      </c>
      <c r="C21" s="19" t="s">
        <v>26</v>
      </c>
      <c r="D21" s="19" t="s">
        <v>25</v>
      </c>
      <c r="E21" s="19" t="s">
        <v>24</v>
      </c>
      <c r="F21" s="19" t="s">
        <v>23</v>
      </c>
      <c r="G21" s="19" t="s">
        <v>17</v>
      </c>
      <c r="H21" s="24">
        <v>43398</v>
      </c>
      <c r="I21" s="19"/>
      <c r="J21" s="19"/>
      <c r="K21" s="19"/>
      <c r="L21" s="19"/>
      <c r="M21" s="19">
        <v>77</v>
      </c>
      <c r="N21" s="19"/>
      <c r="O21" s="19">
        <v>179</v>
      </c>
      <c r="P21" s="20">
        <f t="shared" si="1"/>
        <v>256</v>
      </c>
      <c r="Q21" s="19"/>
      <c r="R21" s="19"/>
      <c r="S21" s="19" t="s">
        <v>16</v>
      </c>
      <c r="T21" s="17" t="s">
        <v>22</v>
      </c>
    </row>
    <row r="22" spans="1:20" s="15" customFormat="1" x14ac:dyDescent="0.2">
      <c r="A22" s="19"/>
      <c r="B22" s="19"/>
      <c r="C22" s="19"/>
      <c r="D22" s="19"/>
      <c r="E22" s="19"/>
      <c r="F22" s="19"/>
      <c r="G22" s="19"/>
      <c r="H22" s="24"/>
      <c r="I22" s="19"/>
      <c r="J22" s="19"/>
      <c r="K22" s="19"/>
      <c r="L22" s="19"/>
      <c r="M22" s="19"/>
      <c r="N22" s="19"/>
      <c r="O22" s="19"/>
      <c r="P22" s="20">
        <f t="shared" si="1"/>
        <v>0</v>
      </c>
      <c r="Q22" s="19"/>
      <c r="R22" s="19">
        <f t="shared" ref="R22:R85" si="2">P22-Q22</f>
        <v>0</v>
      </c>
      <c r="S22" s="19"/>
      <c r="T22" s="17"/>
    </row>
    <row r="23" spans="1:20" s="15" customFormat="1" ht="25.5" x14ac:dyDescent="0.2">
      <c r="A23" s="19"/>
      <c r="B23" s="19">
        <v>558132027</v>
      </c>
      <c r="C23" s="19" t="s">
        <v>21</v>
      </c>
      <c r="D23" s="19" t="s">
        <v>20</v>
      </c>
      <c r="E23" s="19" t="s">
        <v>19</v>
      </c>
      <c r="F23" s="19" t="s">
        <v>18</v>
      </c>
      <c r="G23" s="19" t="s">
        <v>17</v>
      </c>
      <c r="H23" s="24">
        <v>43251</v>
      </c>
      <c r="I23" s="19"/>
      <c r="J23" s="19"/>
      <c r="K23" s="19"/>
      <c r="L23" s="19"/>
      <c r="M23" s="19"/>
      <c r="N23" s="19"/>
      <c r="O23" s="19">
        <v>4</v>
      </c>
      <c r="P23" s="20">
        <f t="shared" si="1"/>
        <v>4</v>
      </c>
      <c r="Q23" s="19">
        <v>4</v>
      </c>
      <c r="R23" s="19">
        <f t="shared" si="2"/>
        <v>0</v>
      </c>
      <c r="S23" s="19" t="s">
        <v>16</v>
      </c>
      <c r="T23" s="17" t="s">
        <v>15</v>
      </c>
    </row>
    <row r="24" spans="1:20" s="15" customFormat="1" ht="15" x14ac:dyDescent="0.25">
      <c r="A24" s="19"/>
      <c r="B24" s="315">
        <v>549203018</v>
      </c>
      <c r="C24" s="316" t="s">
        <v>617</v>
      </c>
      <c r="D24" s="317" t="s">
        <v>618</v>
      </c>
      <c r="E24" s="317" t="s">
        <v>619</v>
      </c>
      <c r="F24" s="317" t="s">
        <v>18</v>
      </c>
      <c r="G24" s="317" t="s">
        <v>17</v>
      </c>
      <c r="H24" s="318">
        <v>43446</v>
      </c>
      <c r="I24" s="19"/>
      <c r="J24" s="19"/>
      <c r="K24" s="19"/>
      <c r="L24" s="19"/>
      <c r="M24" s="19"/>
      <c r="N24" s="19"/>
      <c r="O24" s="317">
        <v>1</v>
      </c>
      <c r="P24" s="20">
        <f t="shared" si="1"/>
        <v>1</v>
      </c>
      <c r="Q24" s="19"/>
      <c r="R24" s="19"/>
      <c r="S24" s="19" t="s">
        <v>16</v>
      </c>
      <c r="T24" s="17" t="s">
        <v>22</v>
      </c>
    </row>
    <row r="25" spans="1:20" s="15" customFormat="1" x14ac:dyDescent="0.2">
      <c r="A25" s="19"/>
      <c r="B25" s="317"/>
      <c r="C25" s="317"/>
      <c r="D25" s="317"/>
      <c r="E25" s="317"/>
      <c r="F25" s="317"/>
      <c r="G25" s="317"/>
      <c r="H25" s="319"/>
      <c r="I25" s="19"/>
      <c r="J25" s="19"/>
      <c r="K25" s="19"/>
      <c r="L25" s="19"/>
      <c r="M25" s="19"/>
      <c r="N25" s="19"/>
      <c r="O25" s="317"/>
      <c r="P25" s="20">
        <f t="shared" si="1"/>
        <v>0</v>
      </c>
      <c r="Q25" s="19"/>
      <c r="R25" s="19"/>
      <c r="S25" s="19"/>
      <c r="T25" s="17"/>
    </row>
    <row r="26" spans="1:20" s="15" customFormat="1" ht="30" x14ac:dyDescent="0.25">
      <c r="A26" s="19"/>
      <c r="B26" s="315">
        <v>549140014</v>
      </c>
      <c r="C26" s="316" t="s">
        <v>620</v>
      </c>
      <c r="D26" s="316" t="s">
        <v>621</v>
      </c>
      <c r="E26" s="317" t="s">
        <v>622</v>
      </c>
      <c r="F26" s="317" t="s">
        <v>230</v>
      </c>
      <c r="G26" s="317" t="s">
        <v>27</v>
      </c>
      <c r="H26" s="318">
        <v>43167</v>
      </c>
      <c r="I26" s="19"/>
      <c r="J26" s="19"/>
      <c r="K26" s="19"/>
      <c r="L26" s="19"/>
      <c r="M26" s="19"/>
      <c r="N26" s="19"/>
      <c r="O26" s="317">
        <v>1</v>
      </c>
      <c r="P26" s="20">
        <f t="shared" si="1"/>
        <v>1</v>
      </c>
      <c r="Q26" s="19"/>
      <c r="R26" s="19"/>
      <c r="S26" s="19" t="s">
        <v>16</v>
      </c>
      <c r="T26" s="17" t="s">
        <v>22</v>
      </c>
    </row>
    <row r="27" spans="1:20" s="15" customFormat="1" x14ac:dyDescent="0.2">
      <c r="A27" s="19"/>
      <c r="B27" s="317"/>
      <c r="C27" s="317"/>
      <c r="D27" s="317"/>
      <c r="E27" s="317"/>
      <c r="F27" s="317"/>
      <c r="G27" s="317"/>
      <c r="H27" s="319"/>
      <c r="I27" s="19"/>
      <c r="J27" s="19"/>
      <c r="K27" s="19"/>
      <c r="L27" s="19"/>
      <c r="M27" s="19"/>
      <c r="N27" s="19"/>
      <c r="O27" s="317"/>
      <c r="P27" s="20">
        <f t="shared" si="1"/>
        <v>0</v>
      </c>
      <c r="Q27" s="19"/>
      <c r="R27" s="19"/>
      <c r="S27" s="19"/>
      <c r="T27" s="17"/>
    </row>
    <row r="28" spans="1:20" s="15" customFormat="1" ht="15" x14ac:dyDescent="0.25">
      <c r="A28" s="19"/>
      <c r="B28" s="315">
        <v>513036019</v>
      </c>
      <c r="C28" s="316" t="s">
        <v>623</v>
      </c>
      <c r="D28" s="316" t="s">
        <v>621</v>
      </c>
      <c r="E28" s="317" t="s">
        <v>624</v>
      </c>
      <c r="F28" s="317" t="s">
        <v>230</v>
      </c>
      <c r="G28" s="317" t="s">
        <v>27</v>
      </c>
      <c r="H28" s="318">
        <v>43430</v>
      </c>
      <c r="I28" s="19"/>
      <c r="J28" s="19"/>
      <c r="K28" s="19"/>
      <c r="L28" s="19"/>
      <c r="M28" s="19"/>
      <c r="N28" s="19"/>
      <c r="O28" s="317">
        <v>1</v>
      </c>
      <c r="P28" s="20">
        <f t="shared" si="1"/>
        <v>1</v>
      </c>
      <c r="Q28" s="19"/>
      <c r="R28" s="19"/>
      <c r="S28" s="19" t="s">
        <v>16</v>
      </c>
      <c r="T28" s="17" t="s">
        <v>22</v>
      </c>
    </row>
    <row r="29" spans="1:20" s="15" customFormat="1" x14ac:dyDescent="0.2">
      <c r="A29" s="19"/>
      <c r="B29" s="317"/>
      <c r="C29" s="317"/>
      <c r="D29" s="317"/>
      <c r="E29" s="317"/>
      <c r="F29" s="317"/>
      <c r="G29" s="317"/>
      <c r="H29" s="319"/>
      <c r="I29" s="19"/>
      <c r="J29" s="19"/>
      <c r="K29" s="19"/>
      <c r="L29" s="19"/>
      <c r="M29" s="19"/>
      <c r="N29" s="19"/>
      <c r="O29" s="317"/>
      <c r="P29" s="20">
        <f t="shared" si="1"/>
        <v>0</v>
      </c>
      <c r="Q29" s="19"/>
      <c r="R29" s="19">
        <f t="shared" si="2"/>
        <v>0</v>
      </c>
      <c r="S29" s="19"/>
      <c r="T29" s="17"/>
    </row>
    <row r="30" spans="1:20" s="15" customFormat="1" ht="15" x14ac:dyDescent="0.25">
      <c r="A30" s="19"/>
      <c r="B30" s="315">
        <v>432142006</v>
      </c>
      <c r="C30" s="316" t="s">
        <v>625</v>
      </c>
      <c r="D30" s="316" t="s">
        <v>621</v>
      </c>
      <c r="E30" s="317" t="s">
        <v>626</v>
      </c>
      <c r="F30" s="317" t="s">
        <v>230</v>
      </c>
      <c r="G30" s="317" t="s">
        <v>27</v>
      </c>
      <c r="H30" s="318">
        <v>43320</v>
      </c>
      <c r="I30" s="19"/>
      <c r="J30" s="19"/>
      <c r="K30" s="19"/>
      <c r="L30" s="19"/>
      <c r="M30" s="19"/>
      <c r="N30" s="19"/>
      <c r="O30" s="317">
        <v>1</v>
      </c>
      <c r="P30" s="20">
        <f t="shared" si="1"/>
        <v>1</v>
      </c>
      <c r="Q30" s="317">
        <v>1</v>
      </c>
      <c r="R30" s="317"/>
      <c r="S30" s="317" t="s">
        <v>16</v>
      </c>
      <c r="T30" s="321" t="s">
        <v>15</v>
      </c>
    </row>
    <row r="31" spans="1:20" s="15" customFormat="1" x14ac:dyDescent="0.2">
      <c r="A31" s="19"/>
      <c r="B31" s="317"/>
      <c r="C31" s="317"/>
      <c r="D31" s="317"/>
      <c r="E31" s="317"/>
      <c r="F31" s="317"/>
      <c r="G31" s="317"/>
      <c r="H31" s="319"/>
      <c r="I31" s="19"/>
      <c r="J31" s="19"/>
      <c r="K31" s="19"/>
      <c r="L31" s="19"/>
      <c r="M31" s="19"/>
      <c r="N31" s="19"/>
      <c r="O31" s="317"/>
      <c r="P31" s="20">
        <f t="shared" si="1"/>
        <v>0</v>
      </c>
      <c r="Q31" s="317"/>
      <c r="R31" s="317"/>
      <c r="S31" s="317"/>
      <c r="T31" s="321"/>
    </row>
    <row r="32" spans="1:20" s="15" customFormat="1" ht="30" x14ac:dyDescent="0.25">
      <c r="A32" s="19"/>
      <c r="B32" s="315">
        <v>558012015</v>
      </c>
      <c r="C32" s="316" t="s">
        <v>627</v>
      </c>
      <c r="D32" s="316" t="s">
        <v>621</v>
      </c>
      <c r="E32" s="317" t="s">
        <v>628</v>
      </c>
      <c r="F32" s="317" t="s">
        <v>230</v>
      </c>
      <c r="G32" s="317" t="s">
        <v>27</v>
      </c>
      <c r="H32" s="318">
        <v>43446</v>
      </c>
      <c r="I32" s="19"/>
      <c r="J32" s="19"/>
      <c r="K32" s="19"/>
      <c r="L32" s="19"/>
      <c r="M32" s="19"/>
      <c r="N32" s="19"/>
      <c r="O32" s="317">
        <v>1</v>
      </c>
      <c r="P32" s="20">
        <f t="shared" si="1"/>
        <v>1</v>
      </c>
      <c r="Q32" s="317">
        <v>1</v>
      </c>
      <c r="R32" s="317"/>
      <c r="S32" s="317" t="s">
        <v>16</v>
      </c>
      <c r="T32" s="321" t="s">
        <v>15</v>
      </c>
    </row>
    <row r="33" spans="1:20" s="15" customFormat="1" x14ac:dyDescent="0.2">
      <c r="A33" s="19"/>
      <c r="B33" s="317"/>
      <c r="C33" s="317"/>
      <c r="D33" s="317"/>
      <c r="E33" s="317"/>
      <c r="F33" s="317"/>
      <c r="G33" s="317"/>
      <c r="H33" s="319"/>
      <c r="I33" s="19"/>
      <c r="J33" s="19"/>
      <c r="K33" s="19"/>
      <c r="L33" s="19"/>
      <c r="M33" s="19"/>
      <c r="N33" s="19"/>
      <c r="O33" s="317"/>
      <c r="P33" s="20">
        <f t="shared" si="1"/>
        <v>0</v>
      </c>
      <c r="Q33" s="317"/>
      <c r="R33" s="317"/>
      <c r="S33" s="317"/>
      <c r="T33" s="321"/>
    </row>
    <row r="34" spans="1:20" s="15" customFormat="1" ht="30" x14ac:dyDescent="0.25">
      <c r="A34" s="19"/>
      <c r="B34" s="315">
        <v>558012014</v>
      </c>
      <c r="C34" s="316" t="s">
        <v>629</v>
      </c>
      <c r="D34" s="316" t="s">
        <v>621</v>
      </c>
      <c r="E34" s="317" t="s">
        <v>630</v>
      </c>
      <c r="F34" s="317" t="s">
        <v>230</v>
      </c>
      <c r="G34" s="317" t="s">
        <v>27</v>
      </c>
      <c r="H34" s="318">
        <v>43446</v>
      </c>
      <c r="I34" s="19"/>
      <c r="J34" s="19"/>
      <c r="K34" s="19"/>
      <c r="L34" s="19"/>
      <c r="M34" s="19"/>
      <c r="N34" s="19"/>
      <c r="O34" s="317">
        <v>1</v>
      </c>
      <c r="P34" s="20">
        <f t="shared" si="1"/>
        <v>1</v>
      </c>
      <c r="Q34" s="317">
        <v>1</v>
      </c>
      <c r="R34" s="317"/>
      <c r="S34" s="317" t="s">
        <v>16</v>
      </c>
      <c r="T34" s="321" t="s">
        <v>15</v>
      </c>
    </row>
    <row r="35" spans="1:20" s="15" customFormat="1" x14ac:dyDescent="0.2">
      <c r="A35" s="19"/>
      <c r="B35" s="317"/>
      <c r="C35" s="317"/>
      <c r="D35" s="317"/>
      <c r="E35" s="317"/>
      <c r="F35" s="317"/>
      <c r="G35" s="317"/>
      <c r="H35" s="319"/>
      <c r="I35" s="19"/>
      <c r="J35" s="19"/>
      <c r="K35" s="19"/>
      <c r="L35" s="19"/>
      <c r="M35" s="19"/>
      <c r="N35" s="19"/>
      <c r="O35" s="317"/>
      <c r="P35" s="20">
        <f t="shared" si="1"/>
        <v>0</v>
      </c>
      <c r="Q35" s="317"/>
      <c r="R35" s="317"/>
      <c r="S35" s="317"/>
      <c r="T35" s="321"/>
    </row>
    <row r="36" spans="1:20" s="15" customFormat="1" ht="15" x14ac:dyDescent="0.25">
      <c r="A36" s="19"/>
      <c r="B36" s="315">
        <v>561152007</v>
      </c>
      <c r="C36" s="316" t="s">
        <v>631</v>
      </c>
      <c r="D36" s="316" t="s">
        <v>621</v>
      </c>
      <c r="E36" s="317" t="s">
        <v>632</v>
      </c>
      <c r="F36" s="320" t="s">
        <v>230</v>
      </c>
      <c r="G36" s="320" t="s">
        <v>27</v>
      </c>
      <c r="H36" s="318">
        <v>43446</v>
      </c>
      <c r="I36" s="19"/>
      <c r="J36" s="19"/>
      <c r="K36" s="19"/>
      <c r="L36" s="19"/>
      <c r="M36" s="19"/>
      <c r="N36" s="19"/>
      <c r="O36" s="317">
        <v>1</v>
      </c>
      <c r="P36" s="20">
        <f t="shared" si="1"/>
        <v>1</v>
      </c>
      <c r="Q36" s="317">
        <v>1</v>
      </c>
      <c r="R36" s="317"/>
      <c r="S36" s="317" t="s">
        <v>16</v>
      </c>
      <c r="T36" s="321" t="s">
        <v>15</v>
      </c>
    </row>
    <row r="37" spans="1:20" s="21" customFormat="1" x14ac:dyDescent="0.2">
      <c r="A37" s="23"/>
      <c r="B37" s="317"/>
      <c r="C37" s="317"/>
      <c r="D37" s="317"/>
      <c r="E37" s="317"/>
      <c r="F37" s="320"/>
      <c r="G37" s="320"/>
      <c r="H37" s="319"/>
      <c r="I37" s="23"/>
      <c r="J37" s="23"/>
      <c r="K37" s="23"/>
      <c r="L37" s="23"/>
      <c r="M37" s="23"/>
      <c r="N37" s="23"/>
      <c r="O37" s="317"/>
      <c r="P37" s="20">
        <f t="shared" si="1"/>
        <v>0</v>
      </c>
      <c r="Q37" s="317"/>
      <c r="R37" s="317"/>
      <c r="S37" s="320"/>
      <c r="T37" s="321"/>
    </row>
    <row r="38" spans="1:20" s="21" customFormat="1" ht="15" x14ac:dyDescent="0.25">
      <c r="A38" s="23"/>
      <c r="B38" s="320">
        <v>549192006</v>
      </c>
      <c r="C38" s="316" t="s">
        <v>633</v>
      </c>
      <c r="D38" s="316" t="s">
        <v>621</v>
      </c>
      <c r="E38" s="317" t="s">
        <v>634</v>
      </c>
      <c r="F38" s="320" t="s">
        <v>230</v>
      </c>
      <c r="G38" s="320" t="s">
        <v>27</v>
      </c>
      <c r="H38" s="318">
        <v>43418</v>
      </c>
      <c r="I38" s="23"/>
      <c r="J38" s="23"/>
      <c r="K38" s="23"/>
      <c r="L38" s="23"/>
      <c r="M38" s="23"/>
      <c r="N38" s="23"/>
      <c r="O38" s="317">
        <v>1</v>
      </c>
      <c r="P38" s="20">
        <f t="shared" si="1"/>
        <v>1</v>
      </c>
      <c r="Q38" s="317">
        <v>1</v>
      </c>
      <c r="R38" s="317"/>
      <c r="S38" s="317" t="s">
        <v>16</v>
      </c>
      <c r="T38" s="321" t="s">
        <v>15</v>
      </c>
    </row>
    <row r="39" spans="1:20" s="21" customFormat="1" ht="15" x14ac:dyDescent="0.25">
      <c r="A39" s="23"/>
      <c r="B39" s="315"/>
      <c r="C39" s="316"/>
      <c r="D39" s="316"/>
      <c r="E39" s="316"/>
      <c r="F39" s="318"/>
      <c r="G39" s="320"/>
      <c r="H39" s="318"/>
      <c r="I39" s="23"/>
      <c r="J39" s="23"/>
      <c r="K39" s="23"/>
      <c r="L39" s="23"/>
      <c r="M39" s="23"/>
      <c r="N39" s="23"/>
      <c r="O39" s="317"/>
      <c r="P39" s="20">
        <f t="shared" si="1"/>
        <v>0</v>
      </c>
      <c r="Q39" s="317"/>
      <c r="R39" s="317"/>
      <c r="S39" s="320"/>
      <c r="T39" s="321"/>
    </row>
    <row r="40" spans="1:20" s="21" customFormat="1" ht="15" x14ac:dyDescent="0.25">
      <c r="A40" s="23"/>
      <c r="B40" s="315">
        <v>431100005</v>
      </c>
      <c r="C40" s="316" t="s">
        <v>635</v>
      </c>
      <c r="D40" s="316" t="s">
        <v>621</v>
      </c>
      <c r="E40" s="317" t="s">
        <v>636</v>
      </c>
      <c r="F40" s="320" t="s">
        <v>230</v>
      </c>
      <c r="G40" s="320" t="s">
        <v>27</v>
      </c>
      <c r="H40" s="318">
        <v>43306</v>
      </c>
      <c r="I40" s="23"/>
      <c r="J40" s="23"/>
      <c r="K40" s="23"/>
      <c r="L40" s="23"/>
      <c r="M40" s="23"/>
      <c r="N40" s="23"/>
      <c r="O40" s="320">
        <v>1</v>
      </c>
      <c r="P40" s="20">
        <f t="shared" si="1"/>
        <v>1</v>
      </c>
      <c r="Q40" s="320">
        <v>1</v>
      </c>
      <c r="R40" s="317">
        <f t="shared" ref="R40:R50" si="3">P40-Q40</f>
        <v>0</v>
      </c>
      <c r="S40" s="317" t="s">
        <v>16</v>
      </c>
      <c r="T40" s="321" t="s">
        <v>15</v>
      </c>
    </row>
    <row r="41" spans="1:20" s="21" customFormat="1" x14ac:dyDescent="0.2">
      <c r="A41" s="23"/>
      <c r="B41" s="320"/>
      <c r="C41" s="320"/>
      <c r="D41" s="320"/>
      <c r="E41" s="317"/>
      <c r="F41" s="320"/>
      <c r="G41" s="320"/>
      <c r="H41" s="319"/>
      <c r="I41" s="23"/>
      <c r="J41" s="23"/>
      <c r="K41" s="23"/>
      <c r="L41" s="23"/>
      <c r="M41" s="23"/>
      <c r="N41" s="23"/>
      <c r="O41" s="320"/>
      <c r="P41" s="20">
        <f t="shared" si="1"/>
        <v>0</v>
      </c>
      <c r="Q41" s="320"/>
      <c r="R41" s="317">
        <f t="shared" si="3"/>
        <v>0</v>
      </c>
      <c r="S41" s="320"/>
      <c r="T41" s="322"/>
    </row>
    <row r="42" spans="1:20" s="21" customFormat="1" ht="15" x14ac:dyDescent="0.25">
      <c r="A42" s="23"/>
      <c r="B42" s="315">
        <v>534023025</v>
      </c>
      <c r="C42" s="316" t="s">
        <v>637</v>
      </c>
      <c r="D42" s="316" t="s">
        <v>621</v>
      </c>
      <c r="E42" s="317" t="s">
        <v>638</v>
      </c>
      <c r="F42" s="320" t="s">
        <v>230</v>
      </c>
      <c r="G42" s="320" t="s">
        <v>27</v>
      </c>
      <c r="H42" s="318">
        <v>43264</v>
      </c>
      <c r="I42" s="23"/>
      <c r="J42" s="23"/>
      <c r="K42" s="23"/>
      <c r="L42" s="23"/>
      <c r="M42" s="23"/>
      <c r="N42" s="23"/>
      <c r="O42" s="320">
        <v>1</v>
      </c>
      <c r="P42" s="20">
        <f t="shared" si="1"/>
        <v>1</v>
      </c>
      <c r="Q42" s="320">
        <v>1</v>
      </c>
      <c r="R42" s="317">
        <f t="shared" si="3"/>
        <v>0</v>
      </c>
      <c r="S42" s="317" t="s">
        <v>16</v>
      </c>
      <c r="T42" s="321" t="s">
        <v>15</v>
      </c>
    </row>
    <row r="43" spans="1:20" s="21" customFormat="1" x14ac:dyDescent="0.2">
      <c r="A43" s="23"/>
      <c r="B43" s="320"/>
      <c r="C43" s="320"/>
      <c r="D43" s="320"/>
      <c r="E43" s="320"/>
      <c r="F43" s="320"/>
      <c r="G43" s="320"/>
      <c r="H43" s="319"/>
      <c r="I43" s="23"/>
      <c r="J43" s="23"/>
      <c r="K43" s="23"/>
      <c r="L43" s="23"/>
      <c r="M43" s="23"/>
      <c r="N43" s="23"/>
      <c r="O43" s="320"/>
      <c r="P43" s="20">
        <f t="shared" si="1"/>
        <v>0</v>
      </c>
      <c r="Q43" s="320"/>
      <c r="R43" s="317">
        <f t="shared" si="3"/>
        <v>0</v>
      </c>
      <c r="S43" s="320"/>
      <c r="T43" s="322"/>
    </row>
    <row r="44" spans="1:20" s="21" customFormat="1" ht="15" x14ac:dyDescent="0.25">
      <c r="A44" s="23"/>
      <c r="B44" s="315">
        <v>534023025</v>
      </c>
      <c r="C44" s="316" t="s">
        <v>637</v>
      </c>
      <c r="D44" s="316" t="s">
        <v>621</v>
      </c>
      <c r="E44" s="317" t="s">
        <v>638</v>
      </c>
      <c r="F44" s="320" t="s">
        <v>94</v>
      </c>
      <c r="G44" s="320" t="s">
        <v>27</v>
      </c>
      <c r="H44" s="318">
        <v>43264</v>
      </c>
      <c r="I44" s="23"/>
      <c r="J44" s="23"/>
      <c r="K44" s="23"/>
      <c r="L44" s="23"/>
      <c r="M44" s="23"/>
      <c r="N44" s="23"/>
      <c r="O44" s="320">
        <v>1</v>
      </c>
      <c r="P44" s="20">
        <f t="shared" si="1"/>
        <v>1</v>
      </c>
      <c r="Q44" s="320">
        <v>1</v>
      </c>
      <c r="R44" s="317">
        <f t="shared" si="3"/>
        <v>0</v>
      </c>
      <c r="S44" s="317" t="s">
        <v>16</v>
      </c>
      <c r="T44" s="321" t="s">
        <v>15</v>
      </c>
    </row>
    <row r="45" spans="1:20" s="21" customFormat="1" x14ac:dyDescent="0.2">
      <c r="A45" s="23"/>
      <c r="B45" s="320"/>
      <c r="C45" s="320"/>
      <c r="D45" s="320"/>
      <c r="E45" s="320"/>
      <c r="F45" s="320"/>
      <c r="G45" s="320"/>
      <c r="H45" s="319"/>
      <c r="I45" s="23"/>
      <c r="J45" s="23"/>
      <c r="K45" s="23"/>
      <c r="L45" s="23"/>
      <c r="M45" s="23"/>
      <c r="N45" s="23"/>
      <c r="O45" s="320"/>
      <c r="P45" s="20">
        <f t="shared" si="1"/>
        <v>0</v>
      </c>
      <c r="Q45" s="320"/>
      <c r="R45" s="317">
        <f t="shared" si="3"/>
        <v>0</v>
      </c>
      <c r="S45" s="320"/>
      <c r="T45" s="322"/>
    </row>
    <row r="46" spans="1:20" s="21" customFormat="1" ht="15" x14ac:dyDescent="0.25">
      <c r="A46" s="23"/>
      <c r="B46" s="315">
        <v>534032007</v>
      </c>
      <c r="C46" s="316" t="s">
        <v>639</v>
      </c>
      <c r="D46" s="316" t="s">
        <v>621</v>
      </c>
      <c r="E46" s="317" t="s">
        <v>640</v>
      </c>
      <c r="F46" s="320" t="s">
        <v>230</v>
      </c>
      <c r="G46" s="320" t="s">
        <v>27</v>
      </c>
      <c r="H46" s="318">
        <v>43355</v>
      </c>
      <c r="I46" s="23"/>
      <c r="J46" s="23"/>
      <c r="K46" s="23"/>
      <c r="L46" s="23"/>
      <c r="M46" s="23"/>
      <c r="N46" s="23"/>
      <c r="O46" s="320">
        <v>1</v>
      </c>
      <c r="P46" s="20">
        <f t="shared" si="1"/>
        <v>1</v>
      </c>
      <c r="Q46" s="320">
        <v>1</v>
      </c>
      <c r="R46" s="317">
        <f t="shared" si="3"/>
        <v>0</v>
      </c>
      <c r="S46" s="317" t="s">
        <v>16</v>
      </c>
      <c r="T46" s="321" t="s">
        <v>15</v>
      </c>
    </row>
    <row r="47" spans="1:20" s="21" customFormat="1" x14ac:dyDescent="0.2">
      <c r="A47" s="23"/>
      <c r="B47" s="320"/>
      <c r="C47" s="320"/>
      <c r="D47" s="320"/>
      <c r="E47" s="320"/>
      <c r="F47" s="320"/>
      <c r="G47" s="320"/>
      <c r="H47" s="319"/>
      <c r="I47" s="23"/>
      <c r="J47" s="23"/>
      <c r="K47" s="23"/>
      <c r="L47" s="23"/>
      <c r="M47" s="23"/>
      <c r="N47" s="23"/>
      <c r="O47" s="320"/>
      <c r="P47" s="20">
        <f t="shared" si="1"/>
        <v>0</v>
      </c>
      <c r="Q47" s="320"/>
      <c r="R47" s="317">
        <f t="shared" si="3"/>
        <v>0</v>
      </c>
      <c r="S47" s="320"/>
      <c r="T47" s="322"/>
    </row>
    <row r="48" spans="1:20" s="21" customFormat="1" ht="15" x14ac:dyDescent="0.25">
      <c r="A48" s="23"/>
      <c r="B48" s="315">
        <v>534032007</v>
      </c>
      <c r="C48" s="316" t="s">
        <v>639</v>
      </c>
      <c r="D48" s="316" t="s">
        <v>621</v>
      </c>
      <c r="E48" s="317" t="s">
        <v>640</v>
      </c>
      <c r="F48" s="320" t="s">
        <v>94</v>
      </c>
      <c r="G48" s="320" t="s">
        <v>27</v>
      </c>
      <c r="H48" s="318">
        <v>43355</v>
      </c>
      <c r="I48" s="23"/>
      <c r="J48" s="23"/>
      <c r="K48" s="23"/>
      <c r="L48" s="23"/>
      <c r="M48" s="23"/>
      <c r="N48" s="23"/>
      <c r="O48" s="320">
        <v>1</v>
      </c>
      <c r="P48" s="20">
        <f t="shared" si="1"/>
        <v>1</v>
      </c>
      <c r="Q48" s="320">
        <v>1</v>
      </c>
      <c r="R48" s="317">
        <f t="shared" si="3"/>
        <v>0</v>
      </c>
      <c r="S48" s="317" t="s">
        <v>16</v>
      </c>
      <c r="T48" s="321" t="s">
        <v>15</v>
      </c>
    </row>
    <row r="49" spans="1:20" s="21" customFormat="1" x14ac:dyDescent="0.2">
      <c r="A49" s="23"/>
      <c r="B49" s="320"/>
      <c r="C49" s="320"/>
      <c r="D49" s="320"/>
      <c r="E49" s="320"/>
      <c r="F49" s="320"/>
      <c r="G49" s="320"/>
      <c r="H49" s="319"/>
      <c r="I49" s="23"/>
      <c r="J49" s="23"/>
      <c r="K49" s="23"/>
      <c r="L49" s="23"/>
      <c r="M49" s="23"/>
      <c r="N49" s="23"/>
      <c r="O49" s="320"/>
      <c r="P49" s="20">
        <f t="shared" si="1"/>
        <v>0</v>
      </c>
      <c r="Q49" s="320"/>
      <c r="R49" s="317">
        <f t="shared" si="3"/>
        <v>0</v>
      </c>
      <c r="S49" s="320"/>
      <c r="T49" s="322"/>
    </row>
    <row r="50" spans="1:20" s="21" customFormat="1" ht="15" x14ac:dyDescent="0.25">
      <c r="A50" s="23"/>
      <c r="B50" s="315">
        <v>534161024</v>
      </c>
      <c r="C50" s="316" t="s">
        <v>641</v>
      </c>
      <c r="D50" s="316" t="s">
        <v>621</v>
      </c>
      <c r="E50" s="317" t="s">
        <v>642</v>
      </c>
      <c r="F50" s="320" t="s">
        <v>230</v>
      </c>
      <c r="G50" s="320" t="s">
        <v>27</v>
      </c>
      <c r="H50" s="318">
        <v>43383</v>
      </c>
      <c r="I50" s="23"/>
      <c r="J50" s="23"/>
      <c r="K50" s="23"/>
      <c r="L50" s="23"/>
      <c r="M50" s="23"/>
      <c r="N50" s="23"/>
      <c r="O50" s="320">
        <v>1</v>
      </c>
      <c r="P50" s="20">
        <f t="shared" si="1"/>
        <v>1</v>
      </c>
      <c r="Q50" s="320">
        <v>1</v>
      </c>
      <c r="R50" s="317">
        <f t="shared" si="3"/>
        <v>0</v>
      </c>
      <c r="S50" s="317" t="s">
        <v>16</v>
      </c>
      <c r="T50" s="321" t="s">
        <v>15</v>
      </c>
    </row>
    <row r="51" spans="1:20" s="21" customFormat="1" x14ac:dyDescent="0.2">
      <c r="A51" s="23"/>
      <c r="B51" s="23"/>
      <c r="C51" s="23"/>
      <c r="D51" s="23"/>
      <c r="E51" s="23"/>
      <c r="F51" s="23"/>
      <c r="G51" s="23"/>
      <c r="H51" s="24"/>
      <c r="I51" s="23"/>
      <c r="J51" s="23"/>
      <c r="K51" s="23"/>
      <c r="L51" s="23"/>
      <c r="M51" s="23"/>
      <c r="N51" s="23"/>
      <c r="O51" s="23"/>
      <c r="P51" s="20">
        <f t="shared" si="1"/>
        <v>0</v>
      </c>
      <c r="Q51" s="23"/>
      <c r="R51" s="19">
        <f t="shared" si="2"/>
        <v>0</v>
      </c>
      <c r="S51" s="23"/>
      <c r="T51" s="22"/>
    </row>
    <row r="52" spans="1:20" s="21" customFormat="1" x14ac:dyDescent="0.2">
      <c r="A52" s="23"/>
      <c r="B52" s="23"/>
      <c r="C52" s="23"/>
      <c r="D52" s="23"/>
      <c r="E52" s="23"/>
      <c r="F52" s="23"/>
      <c r="G52" s="23"/>
      <c r="H52" s="24"/>
      <c r="I52" s="23"/>
      <c r="J52" s="23"/>
      <c r="K52" s="23"/>
      <c r="L52" s="23"/>
      <c r="M52" s="23"/>
      <c r="N52" s="23"/>
      <c r="O52" s="23"/>
      <c r="P52" s="20">
        <f t="shared" si="1"/>
        <v>0</v>
      </c>
      <c r="Q52" s="23"/>
      <c r="R52" s="19">
        <f t="shared" si="2"/>
        <v>0</v>
      </c>
      <c r="S52" s="23"/>
      <c r="T52" s="22"/>
    </row>
    <row r="53" spans="1:20" s="21" customFormat="1" x14ac:dyDescent="0.2">
      <c r="A53" s="23"/>
      <c r="B53" s="23"/>
      <c r="C53" s="23"/>
      <c r="D53" s="23"/>
      <c r="E53" s="23"/>
      <c r="F53" s="23"/>
      <c r="G53" s="23"/>
      <c r="H53" s="24"/>
      <c r="I53" s="23"/>
      <c r="J53" s="23"/>
      <c r="K53" s="23"/>
      <c r="L53" s="23"/>
      <c r="M53" s="23"/>
      <c r="N53" s="23"/>
      <c r="O53" s="23"/>
      <c r="P53" s="20">
        <f t="shared" si="1"/>
        <v>0</v>
      </c>
      <c r="Q53" s="23"/>
      <c r="R53" s="19">
        <f t="shared" si="2"/>
        <v>0</v>
      </c>
      <c r="S53" s="23"/>
      <c r="T53" s="22"/>
    </row>
    <row r="54" spans="1:20" s="21" customFormat="1" x14ac:dyDescent="0.2">
      <c r="A54" s="23"/>
      <c r="B54" s="23"/>
      <c r="C54" s="23"/>
      <c r="D54" s="23"/>
      <c r="E54" s="23"/>
      <c r="F54" s="23"/>
      <c r="G54" s="23"/>
      <c r="H54" s="24"/>
      <c r="I54" s="23"/>
      <c r="J54" s="23"/>
      <c r="K54" s="23"/>
      <c r="L54" s="23"/>
      <c r="M54" s="23"/>
      <c r="N54" s="23"/>
      <c r="O54" s="23"/>
      <c r="P54" s="20">
        <f t="shared" si="1"/>
        <v>0</v>
      </c>
      <c r="Q54" s="23"/>
      <c r="R54" s="19">
        <f t="shared" si="2"/>
        <v>0</v>
      </c>
      <c r="S54" s="23"/>
      <c r="T54" s="22"/>
    </row>
    <row r="55" spans="1:20" s="21" customFormat="1" x14ac:dyDescent="0.2">
      <c r="A55" s="23"/>
      <c r="B55" s="23"/>
      <c r="C55" s="23"/>
      <c r="D55" s="23"/>
      <c r="E55" s="23"/>
      <c r="F55" s="23"/>
      <c r="G55" s="23"/>
      <c r="H55" s="24"/>
      <c r="I55" s="23"/>
      <c r="J55" s="23"/>
      <c r="K55" s="23"/>
      <c r="L55" s="23"/>
      <c r="M55" s="23"/>
      <c r="N55" s="23"/>
      <c r="O55" s="23"/>
      <c r="P55" s="20">
        <f t="shared" si="1"/>
        <v>0</v>
      </c>
      <c r="Q55" s="23"/>
      <c r="R55" s="19">
        <f t="shared" si="2"/>
        <v>0</v>
      </c>
      <c r="S55" s="23"/>
      <c r="T55" s="22"/>
    </row>
    <row r="56" spans="1:20" s="21" customFormat="1" x14ac:dyDescent="0.2">
      <c r="A56" s="23"/>
      <c r="B56" s="23"/>
      <c r="C56" s="23"/>
      <c r="D56" s="23"/>
      <c r="E56" s="23"/>
      <c r="F56" s="23"/>
      <c r="G56" s="23"/>
      <c r="H56" s="24"/>
      <c r="I56" s="23"/>
      <c r="J56" s="23"/>
      <c r="K56" s="23"/>
      <c r="L56" s="23"/>
      <c r="M56" s="23"/>
      <c r="N56" s="23"/>
      <c r="O56" s="23"/>
      <c r="P56" s="20">
        <f t="shared" si="1"/>
        <v>0</v>
      </c>
      <c r="Q56" s="23"/>
      <c r="R56" s="19">
        <f t="shared" si="2"/>
        <v>0</v>
      </c>
      <c r="S56" s="23"/>
      <c r="T56" s="22"/>
    </row>
    <row r="57" spans="1:20" s="21" customFormat="1" x14ac:dyDescent="0.2">
      <c r="A57" s="23"/>
      <c r="B57" s="23"/>
      <c r="C57" s="23"/>
      <c r="D57" s="23"/>
      <c r="E57" s="23"/>
      <c r="F57" s="23"/>
      <c r="G57" s="23"/>
      <c r="H57" s="24"/>
      <c r="I57" s="23"/>
      <c r="J57" s="23"/>
      <c r="K57" s="23"/>
      <c r="L57" s="23"/>
      <c r="M57" s="23"/>
      <c r="N57" s="23"/>
      <c r="O57" s="23"/>
      <c r="P57" s="20">
        <f t="shared" si="1"/>
        <v>0</v>
      </c>
      <c r="Q57" s="23"/>
      <c r="R57" s="19">
        <f t="shared" si="2"/>
        <v>0</v>
      </c>
      <c r="S57" s="23"/>
      <c r="T57" s="22"/>
    </row>
    <row r="58" spans="1:20" s="21" customFormat="1" x14ac:dyDescent="0.2">
      <c r="A58" s="23"/>
      <c r="B58" s="23"/>
      <c r="C58" s="23"/>
      <c r="D58" s="23"/>
      <c r="E58" s="23"/>
      <c r="F58" s="23"/>
      <c r="G58" s="23"/>
      <c r="H58" s="24"/>
      <c r="I58" s="23"/>
      <c r="J58" s="23"/>
      <c r="K58" s="23"/>
      <c r="L58" s="23"/>
      <c r="M58" s="23"/>
      <c r="N58" s="23"/>
      <c r="O58" s="23"/>
      <c r="P58" s="20">
        <f t="shared" si="1"/>
        <v>0</v>
      </c>
      <c r="Q58" s="23"/>
      <c r="R58" s="19">
        <f t="shared" si="2"/>
        <v>0</v>
      </c>
      <c r="S58" s="23"/>
      <c r="T58" s="22"/>
    </row>
    <row r="59" spans="1:20" s="21" customFormat="1" x14ac:dyDescent="0.2">
      <c r="A59" s="23"/>
      <c r="B59" s="23"/>
      <c r="C59" s="23"/>
      <c r="D59" s="23"/>
      <c r="E59" s="23"/>
      <c r="F59" s="23"/>
      <c r="G59" s="23"/>
      <c r="H59" s="24"/>
      <c r="I59" s="23"/>
      <c r="J59" s="23"/>
      <c r="K59" s="23"/>
      <c r="L59" s="23"/>
      <c r="M59" s="23"/>
      <c r="N59" s="23"/>
      <c r="O59" s="23"/>
      <c r="P59" s="20">
        <f t="shared" si="1"/>
        <v>0</v>
      </c>
      <c r="Q59" s="23"/>
      <c r="R59" s="19">
        <f t="shared" si="2"/>
        <v>0</v>
      </c>
      <c r="S59" s="23"/>
      <c r="T59" s="22"/>
    </row>
    <row r="60" spans="1:20" s="21" customFormat="1" x14ac:dyDescent="0.2">
      <c r="A60" s="23"/>
      <c r="B60" s="23"/>
      <c r="C60" s="23"/>
      <c r="D60" s="23"/>
      <c r="E60" s="23"/>
      <c r="F60" s="23"/>
      <c r="G60" s="23"/>
      <c r="H60" s="24"/>
      <c r="I60" s="23"/>
      <c r="J60" s="23"/>
      <c r="K60" s="23"/>
      <c r="L60" s="23"/>
      <c r="M60" s="23"/>
      <c r="N60" s="23"/>
      <c r="O60" s="23"/>
      <c r="P60" s="20">
        <f t="shared" si="1"/>
        <v>0</v>
      </c>
      <c r="Q60" s="23"/>
      <c r="R60" s="19">
        <f t="shared" si="2"/>
        <v>0</v>
      </c>
      <c r="S60" s="23"/>
      <c r="T60" s="22"/>
    </row>
    <row r="61" spans="1:20" s="21" customFormat="1" x14ac:dyDescent="0.2">
      <c r="A61" s="23"/>
      <c r="B61" s="23"/>
      <c r="C61" s="23"/>
      <c r="D61" s="23"/>
      <c r="E61" s="23"/>
      <c r="F61" s="23"/>
      <c r="G61" s="23"/>
      <c r="H61" s="24"/>
      <c r="I61" s="23"/>
      <c r="J61" s="23"/>
      <c r="K61" s="23"/>
      <c r="L61" s="23"/>
      <c r="M61" s="23"/>
      <c r="N61" s="23"/>
      <c r="O61" s="23"/>
      <c r="P61" s="20">
        <f t="shared" si="1"/>
        <v>0</v>
      </c>
      <c r="Q61" s="23"/>
      <c r="R61" s="19">
        <f t="shared" si="2"/>
        <v>0</v>
      </c>
      <c r="S61" s="23"/>
      <c r="T61" s="22"/>
    </row>
    <row r="62" spans="1:20" s="21" customFormat="1" x14ac:dyDescent="0.2">
      <c r="A62" s="23"/>
      <c r="B62" s="23"/>
      <c r="C62" s="23"/>
      <c r="D62" s="23"/>
      <c r="E62" s="23"/>
      <c r="F62" s="23"/>
      <c r="G62" s="23"/>
      <c r="H62" s="24"/>
      <c r="I62" s="23"/>
      <c r="J62" s="23"/>
      <c r="K62" s="23"/>
      <c r="L62" s="23"/>
      <c r="M62" s="23"/>
      <c r="N62" s="23"/>
      <c r="O62" s="23"/>
      <c r="P62" s="20">
        <f t="shared" si="1"/>
        <v>0</v>
      </c>
      <c r="Q62" s="23"/>
      <c r="R62" s="19">
        <f t="shared" si="2"/>
        <v>0</v>
      </c>
      <c r="S62" s="23"/>
      <c r="T62" s="22"/>
    </row>
    <row r="63" spans="1:20" s="21" customFormat="1" x14ac:dyDescent="0.2">
      <c r="A63" s="23"/>
      <c r="B63" s="23"/>
      <c r="C63" s="23"/>
      <c r="D63" s="23"/>
      <c r="E63" s="23"/>
      <c r="F63" s="23"/>
      <c r="G63" s="23"/>
      <c r="H63" s="24"/>
      <c r="I63" s="23"/>
      <c r="J63" s="23"/>
      <c r="K63" s="23"/>
      <c r="L63" s="23"/>
      <c r="M63" s="23"/>
      <c r="N63" s="23"/>
      <c r="O63" s="23"/>
      <c r="P63" s="20">
        <f t="shared" si="1"/>
        <v>0</v>
      </c>
      <c r="Q63" s="23"/>
      <c r="R63" s="19">
        <f t="shared" si="2"/>
        <v>0</v>
      </c>
      <c r="S63" s="23"/>
      <c r="T63" s="22"/>
    </row>
    <row r="64" spans="1:20" s="21" customFormat="1" x14ac:dyDescent="0.2">
      <c r="A64" s="23"/>
      <c r="B64" s="23"/>
      <c r="C64" s="23"/>
      <c r="D64" s="23"/>
      <c r="E64" s="23"/>
      <c r="F64" s="23"/>
      <c r="G64" s="23"/>
      <c r="H64" s="24"/>
      <c r="I64" s="23"/>
      <c r="J64" s="23"/>
      <c r="K64" s="23"/>
      <c r="L64" s="23"/>
      <c r="M64" s="23"/>
      <c r="N64" s="23"/>
      <c r="O64" s="23"/>
      <c r="P64" s="20">
        <f t="shared" si="1"/>
        <v>0</v>
      </c>
      <c r="Q64" s="23"/>
      <c r="R64" s="19">
        <f t="shared" si="2"/>
        <v>0</v>
      </c>
      <c r="S64" s="23"/>
      <c r="T64" s="22"/>
    </row>
    <row r="65" spans="1:20" s="21" customFormat="1" x14ac:dyDescent="0.2">
      <c r="A65" s="23"/>
      <c r="B65" s="23"/>
      <c r="C65" s="23"/>
      <c r="D65" s="23"/>
      <c r="E65" s="23"/>
      <c r="F65" s="23"/>
      <c r="G65" s="23"/>
      <c r="H65" s="24"/>
      <c r="I65" s="23"/>
      <c r="J65" s="23"/>
      <c r="K65" s="23"/>
      <c r="L65" s="23"/>
      <c r="M65" s="23"/>
      <c r="N65" s="23"/>
      <c r="O65" s="23"/>
      <c r="P65" s="20">
        <f t="shared" si="1"/>
        <v>0</v>
      </c>
      <c r="Q65" s="23"/>
      <c r="R65" s="19">
        <f t="shared" si="2"/>
        <v>0</v>
      </c>
      <c r="S65" s="23"/>
      <c r="T65" s="22"/>
    </row>
    <row r="66" spans="1:20" s="21" customFormat="1" x14ac:dyDescent="0.2">
      <c r="A66" s="23"/>
      <c r="B66" s="23"/>
      <c r="C66" s="23"/>
      <c r="D66" s="23"/>
      <c r="E66" s="23"/>
      <c r="F66" s="23"/>
      <c r="G66" s="23"/>
      <c r="H66" s="24"/>
      <c r="I66" s="23"/>
      <c r="J66" s="23"/>
      <c r="K66" s="23"/>
      <c r="L66" s="23"/>
      <c r="M66" s="23"/>
      <c r="N66" s="23"/>
      <c r="O66" s="23"/>
      <c r="P66" s="20">
        <f t="shared" si="1"/>
        <v>0</v>
      </c>
      <c r="Q66" s="23"/>
      <c r="R66" s="19">
        <f t="shared" si="2"/>
        <v>0</v>
      </c>
      <c r="S66" s="23"/>
      <c r="T66" s="22"/>
    </row>
    <row r="67" spans="1:20" s="21" customFormat="1" x14ac:dyDescent="0.2">
      <c r="A67" s="23"/>
      <c r="B67" s="23"/>
      <c r="C67" s="23"/>
      <c r="D67" s="23"/>
      <c r="E67" s="23"/>
      <c r="F67" s="23"/>
      <c r="G67" s="23"/>
      <c r="H67" s="24"/>
      <c r="I67" s="23"/>
      <c r="J67" s="23"/>
      <c r="K67" s="23"/>
      <c r="L67" s="23"/>
      <c r="M67" s="23"/>
      <c r="N67" s="23"/>
      <c r="O67" s="23"/>
      <c r="P67" s="20">
        <f t="shared" si="1"/>
        <v>0</v>
      </c>
      <c r="Q67" s="23"/>
      <c r="R67" s="19">
        <f t="shared" si="2"/>
        <v>0</v>
      </c>
      <c r="S67" s="23"/>
      <c r="T67" s="22"/>
    </row>
    <row r="68" spans="1:20" s="21" customFormat="1" x14ac:dyDescent="0.2">
      <c r="A68" s="23"/>
      <c r="B68" s="23"/>
      <c r="C68" s="23"/>
      <c r="D68" s="23"/>
      <c r="E68" s="23"/>
      <c r="F68" s="23"/>
      <c r="G68" s="23"/>
      <c r="H68" s="24"/>
      <c r="I68" s="23"/>
      <c r="J68" s="23"/>
      <c r="K68" s="23"/>
      <c r="L68" s="23"/>
      <c r="M68" s="23"/>
      <c r="N68" s="23"/>
      <c r="O68" s="23"/>
      <c r="P68" s="20">
        <f t="shared" si="1"/>
        <v>0</v>
      </c>
      <c r="Q68" s="23"/>
      <c r="R68" s="19">
        <f t="shared" si="2"/>
        <v>0</v>
      </c>
      <c r="S68" s="23"/>
      <c r="T68" s="22"/>
    </row>
    <row r="69" spans="1:20" s="21" customFormat="1" x14ac:dyDescent="0.2">
      <c r="A69" s="23"/>
      <c r="B69" s="23"/>
      <c r="C69" s="23"/>
      <c r="D69" s="23"/>
      <c r="E69" s="23"/>
      <c r="F69" s="23"/>
      <c r="G69" s="23"/>
      <c r="H69" s="24"/>
      <c r="I69" s="23"/>
      <c r="J69" s="23"/>
      <c r="K69" s="23"/>
      <c r="L69" s="23"/>
      <c r="M69" s="23"/>
      <c r="N69" s="23"/>
      <c r="O69" s="23"/>
      <c r="P69" s="20">
        <f t="shared" si="1"/>
        <v>0</v>
      </c>
      <c r="Q69" s="23"/>
      <c r="R69" s="19">
        <f t="shared" si="2"/>
        <v>0</v>
      </c>
      <c r="S69" s="23"/>
      <c r="T69" s="22"/>
    </row>
    <row r="70" spans="1:20" s="21" customFormat="1" x14ac:dyDescent="0.2">
      <c r="A70" s="23"/>
      <c r="B70" s="23"/>
      <c r="C70" s="23"/>
      <c r="D70" s="23"/>
      <c r="E70" s="23"/>
      <c r="F70" s="23"/>
      <c r="G70" s="23"/>
      <c r="H70" s="24"/>
      <c r="I70" s="23"/>
      <c r="J70" s="23"/>
      <c r="K70" s="23"/>
      <c r="L70" s="23"/>
      <c r="M70" s="23"/>
      <c r="N70" s="23"/>
      <c r="O70" s="23"/>
      <c r="P70" s="20">
        <f t="shared" si="1"/>
        <v>0</v>
      </c>
      <c r="Q70" s="23"/>
      <c r="R70" s="19">
        <f t="shared" si="2"/>
        <v>0</v>
      </c>
      <c r="S70" s="23"/>
      <c r="T70" s="22"/>
    </row>
    <row r="71" spans="1:20" s="21" customFormat="1" x14ac:dyDescent="0.2">
      <c r="A71" s="23"/>
      <c r="B71" s="23"/>
      <c r="C71" s="23"/>
      <c r="D71" s="23"/>
      <c r="E71" s="23"/>
      <c r="F71" s="23"/>
      <c r="G71" s="23"/>
      <c r="H71" s="24"/>
      <c r="I71" s="23"/>
      <c r="J71" s="23"/>
      <c r="K71" s="23"/>
      <c r="L71" s="23"/>
      <c r="M71" s="23"/>
      <c r="N71" s="23"/>
      <c r="O71" s="23"/>
      <c r="P71" s="20">
        <f t="shared" si="1"/>
        <v>0</v>
      </c>
      <c r="Q71" s="23"/>
      <c r="R71" s="19">
        <f t="shared" si="2"/>
        <v>0</v>
      </c>
      <c r="S71" s="23"/>
      <c r="T71" s="22"/>
    </row>
    <row r="72" spans="1:20" s="21" customFormat="1" x14ac:dyDescent="0.2">
      <c r="A72" s="23"/>
      <c r="B72" s="23"/>
      <c r="C72" s="23"/>
      <c r="D72" s="23"/>
      <c r="E72" s="23"/>
      <c r="F72" s="23"/>
      <c r="G72" s="23"/>
      <c r="H72" s="24"/>
      <c r="I72" s="23"/>
      <c r="J72" s="23"/>
      <c r="K72" s="23"/>
      <c r="L72" s="23"/>
      <c r="M72" s="23"/>
      <c r="N72" s="23"/>
      <c r="O72" s="23"/>
      <c r="P72" s="20">
        <f t="shared" si="1"/>
        <v>0</v>
      </c>
      <c r="Q72" s="23"/>
      <c r="R72" s="19">
        <f t="shared" si="2"/>
        <v>0</v>
      </c>
      <c r="S72" s="23"/>
      <c r="T72" s="22"/>
    </row>
    <row r="73" spans="1:20" s="21" customFormat="1" x14ac:dyDescent="0.2">
      <c r="A73" s="23"/>
      <c r="B73" s="23"/>
      <c r="C73" s="23"/>
      <c r="D73" s="23"/>
      <c r="E73" s="23"/>
      <c r="F73" s="23"/>
      <c r="G73" s="23"/>
      <c r="H73" s="24"/>
      <c r="I73" s="23"/>
      <c r="J73" s="23"/>
      <c r="K73" s="23"/>
      <c r="L73" s="23"/>
      <c r="M73" s="23"/>
      <c r="N73" s="23"/>
      <c r="O73" s="23"/>
      <c r="P73" s="20">
        <f t="shared" si="1"/>
        <v>0</v>
      </c>
      <c r="Q73" s="23"/>
      <c r="R73" s="19">
        <f t="shared" si="2"/>
        <v>0</v>
      </c>
      <c r="S73" s="23"/>
      <c r="T73" s="22"/>
    </row>
    <row r="74" spans="1:20" s="21" customFormat="1" x14ac:dyDescent="0.2">
      <c r="A74" s="23"/>
      <c r="B74" s="23"/>
      <c r="C74" s="23"/>
      <c r="D74" s="23"/>
      <c r="E74" s="23"/>
      <c r="F74" s="23"/>
      <c r="G74" s="23"/>
      <c r="H74" s="24"/>
      <c r="I74" s="23"/>
      <c r="J74" s="23"/>
      <c r="K74" s="23"/>
      <c r="L74" s="23"/>
      <c r="M74" s="23"/>
      <c r="N74" s="23"/>
      <c r="O74" s="23"/>
      <c r="P74" s="20">
        <f t="shared" si="1"/>
        <v>0</v>
      </c>
      <c r="Q74" s="23"/>
      <c r="R74" s="19">
        <f t="shared" si="2"/>
        <v>0</v>
      </c>
      <c r="S74" s="23"/>
      <c r="T74" s="22"/>
    </row>
    <row r="75" spans="1:20" s="21" customFormat="1" x14ac:dyDescent="0.2">
      <c r="A75" s="23"/>
      <c r="B75" s="23"/>
      <c r="C75" s="23"/>
      <c r="D75" s="23"/>
      <c r="E75" s="23"/>
      <c r="F75" s="23"/>
      <c r="G75" s="23"/>
      <c r="H75" s="24"/>
      <c r="I75" s="23"/>
      <c r="J75" s="23"/>
      <c r="K75" s="23"/>
      <c r="L75" s="23"/>
      <c r="M75" s="23"/>
      <c r="N75" s="23"/>
      <c r="O75" s="23"/>
      <c r="P75" s="20">
        <f t="shared" si="1"/>
        <v>0</v>
      </c>
      <c r="Q75" s="23"/>
      <c r="R75" s="19">
        <f t="shared" si="2"/>
        <v>0</v>
      </c>
      <c r="S75" s="23"/>
      <c r="T75" s="22"/>
    </row>
    <row r="76" spans="1:20" s="21" customFormat="1" x14ac:dyDescent="0.2">
      <c r="A76" s="23"/>
      <c r="B76" s="23"/>
      <c r="C76" s="23"/>
      <c r="D76" s="23"/>
      <c r="E76" s="23"/>
      <c r="F76" s="23"/>
      <c r="G76" s="23"/>
      <c r="H76" s="24"/>
      <c r="I76" s="23"/>
      <c r="J76" s="23"/>
      <c r="K76" s="23"/>
      <c r="L76" s="23"/>
      <c r="M76" s="23"/>
      <c r="N76" s="23"/>
      <c r="O76" s="23"/>
      <c r="P76" s="20">
        <f t="shared" si="1"/>
        <v>0</v>
      </c>
      <c r="Q76" s="23"/>
      <c r="R76" s="19">
        <f t="shared" si="2"/>
        <v>0</v>
      </c>
      <c r="S76" s="23"/>
      <c r="T76" s="22"/>
    </row>
    <row r="77" spans="1:20" s="21" customFormat="1" x14ac:dyDescent="0.2">
      <c r="A77" s="23"/>
      <c r="B77" s="23"/>
      <c r="C77" s="23"/>
      <c r="D77" s="23"/>
      <c r="E77" s="23"/>
      <c r="F77" s="23"/>
      <c r="G77" s="23"/>
      <c r="H77" s="24"/>
      <c r="I77" s="23"/>
      <c r="J77" s="23"/>
      <c r="K77" s="23"/>
      <c r="L77" s="23"/>
      <c r="M77" s="23"/>
      <c r="N77" s="23"/>
      <c r="O77" s="23"/>
      <c r="P77" s="20">
        <f t="shared" ref="P77:P140" si="4">SUM(I77:O77)</f>
        <v>0</v>
      </c>
      <c r="Q77" s="23"/>
      <c r="R77" s="19">
        <f t="shared" si="2"/>
        <v>0</v>
      </c>
      <c r="S77" s="23"/>
      <c r="T77" s="22"/>
    </row>
    <row r="78" spans="1:20" s="21" customFormat="1" x14ac:dyDescent="0.2">
      <c r="A78" s="23"/>
      <c r="B78" s="23"/>
      <c r="C78" s="23"/>
      <c r="D78" s="23"/>
      <c r="E78" s="23"/>
      <c r="F78" s="23"/>
      <c r="G78" s="23"/>
      <c r="H78" s="24"/>
      <c r="I78" s="23"/>
      <c r="J78" s="23"/>
      <c r="K78" s="23"/>
      <c r="L78" s="23"/>
      <c r="M78" s="23"/>
      <c r="N78" s="23"/>
      <c r="O78" s="23"/>
      <c r="P78" s="20">
        <f t="shared" si="4"/>
        <v>0</v>
      </c>
      <c r="Q78" s="23"/>
      <c r="R78" s="19">
        <f t="shared" si="2"/>
        <v>0</v>
      </c>
      <c r="S78" s="23"/>
      <c r="T78" s="22"/>
    </row>
    <row r="79" spans="1:20" s="21" customFormat="1" x14ac:dyDescent="0.2">
      <c r="A79" s="23"/>
      <c r="B79" s="23"/>
      <c r="C79" s="23"/>
      <c r="D79" s="23"/>
      <c r="E79" s="23"/>
      <c r="F79" s="23"/>
      <c r="G79" s="23"/>
      <c r="H79" s="24"/>
      <c r="I79" s="23"/>
      <c r="J79" s="23"/>
      <c r="K79" s="23"/>
      <c r="L79" s="23"/>
      <c r="M79" s="23"/>
      <c r="N79" s="23"/>
      <c r="O79" s="23"/>
      <c r="P79" s="20">
        <f t="shared" si="4"/>
        <v>0</v>
      </c>
      <c r="Q79" s="23"/>
      <c r="R79" s="19">
        <f t="shared" si="2"/>
        <v>0</v>
      </c>
      <c r="S79" s="23"/>
      <c r="T79" s="22"/>
    </row>
    <row r="80" spans="1:20" s="21" customFormat="1" x14ac:dyDescent="0.2">
      <c r="A80" s="23"/>
      <c r="B80" s="23"/>
      <c r="C80" s="23"/>
      <c r="D80" s="23"/>
      <c r="E80" s="23"/>
      <c r="F80" s="23"/>
      <c r="G80" s="23"/>
      <c r="H80" s="24"/>
      <c r="I80" s="23"/>
      <c r="J80" s="23"/>
      <c r="K80" s="23"/>
      <c r="L80" s="23"/>
      <c r="M80" s="23"/>
      <c r="N80" s="23"/>
      <c r="O80" s="23"/>
      <c r="P80" s="20">
        <f t="shared" si="4"/>
        <v>0</v>
      </c>
      <c r="Q80" s="23"/>
      <c r="R80" s="19">
        <f t="shared" si="2"/>
        <v>0</v>
      </c>
      <c r="S80" s="23"/>
      <c r="T80" s="22"/>
    </row>
    <row r="81" spans="1:20" s="21" customFormat="1" x14ac:dyDescent="0.2">
      <c r="A81" s="23"/>
      <c r="B81" s="23"/>
      <c r="C81" s="23"/>
      <c r="D81" s="23"/>
      <c r="E81" s="23"/>
      <c r="F81" s="23"/>
      <c r="G81" s="23"/>
      <c r="H81" s="24"/>
      <c r="I81" s="23"/>
      <c r="J81" s="23"/>
      <c r="K81" s="23"/>
      <c r="L81" s="23"/>
      <c r="M81" s="23"/>
      <c r="N81" s="23"/>
      <c r="O81" s="23"/>
      <c r="P81" s="20">
        <f t="shared" si="4"/>
        <v>0</v>
      </c>
      <c r="Q81" s="23"/>
      <c r="R81" s="19">
        <f t="shared" si="2"/>
        <v>0</v>
      </c>
      <c r="S81" s="23"/>
      <c r="T81" s="22"/>
    </row>
    <row r="82" spans="1:20" s="21" customFormat="1" x14ac:dyDescent="0.2">
      <c r="A82" s="23"/>
      <c r="B82" s="23"/>
      <c r="C82" s="23"/>
      <c r="D82" s="23"/>
      <c r="E82" s="23"/>
      <c r="F82" s="23"/>
      <c r="G82" s="23"/>
      <c r="H82" s="24"/>
      <c r="I82" s="23"/>
      <c r="J82" s="23"/>
      <c r="K82" s="23"/>
      <c r="L82" s="23"/>
      <c r="M82" s="23"/>
      <c r="N82" s="23"/>
      <c r="O82" s="23"/>
      <c r="P82" s="20">
        <f t="shared" si="4"/>
        <v>0</v>
      </c>
      <c r="Q82" s="23"/>
      <c r="R82" s="19">
        <f t="shared" si="2"/>
        <v>0</v>
      </c>
      <c r="S82" s="23"/>
      <c r="T82" s="22"/>
    </row>
    <row r="83" spans="1:20" s="21" customFormat="1" x14ac:dyDescent="0.2">
      <c r="A83" s="23"/>
      <c r="B83" s="23"/>
      <c r="C83" s="23"/>
      <c r="D83" s="23"/>
      <c r="E83" s="23"/>
      <c r="F83" s="23"/>
      <c r="G83" s="23"/>
      <c r="H83" s="24"/>
      <c r="I83" s="23"/>
      <c r="J83" s="23"/>
      <c r="K83" s="23"/>
      <c r="L83" s="23"/>
      <c r="M83" s="23"/>
      <c r="N83" s="23"/>
      <c r="O83" s="23"/>
      <c r="P83" s="20">
        <f t="shared" si="4"/>
        <v>0</v>
      </c>
      <c r="Q83" s="23"/>
      <c r="R83" s="19">
        <f t="shared" si="2"/>
        <v>0</v>
      </c>
      <c r="S83" s="23"/>
      <c r="T83" s="22"/>
    </row>
    <row r="84" spans="1:20" s="21" customFormat="1" x14ac:dyDescent="0.2">
      <c r="A84" s="23"/>
      <c r="B84" s="23"/>
      <c r="C84" s="23"/>
      <c r="D84" s="23"/>
      <c r="E84" s="23"/>
      <c r="F84" s="23"/>
      <c r="G84" s="23"/>
      <c r="H84" s="24"/>
      <c r="I84" s="23"/>
      <c r="J84" s="23"/>
      <c r="K84" s="23"/>
      <c r="L84" s="23"/>
      <c r="M84" s="23"/>
      <c r="N84" s="23"/>
      <c r="O84" s="23"/>
      <c r="P84" s="20">
        <f t="shared" si="4"/>
        <v>0</v>
      </c>
      <c r="Q84" s="23"/>
      <c r="R84" s="19">
        <f t="shared" si="2"/>
        <v>0</v>
      </c>
      <c r="S84" s="23"/>
      <c r="T84" s="22"/>
    </row>
    <row r="85" spans="1:20" s="21" customFormat="1" x14ac:dyDescent="0.2">
      <c r="A85" s="23"/>
      <c r="B85" s="23"/>
      <c r="C85" s="23"/>
      <c r="D85" s="23"/>
      <c r="E85" s="23"/>
      <c r="F85" s="23"/>
      <c r="G85" s="23"/>
      <c r="H85" s="24"/>
      <c r="I85" s="23"/>
      <c r="J85" s="23"/>
      <c r="K85" s="23"/>
      <c r="L85" s="23"/>
      <c r="M85" s="23"/>
      <c r="N85" s="23"/>
      <c r="O85" s="23"/>
      <c r="P85" s="20">
        <f t="shared" si="4"/>
        <v>0</v>
      </c>
      <c r="Q85" s="23"/>
      <c r="R85" s="19">
        <f t="shared" si="2"/>
        <v>0</v>
      </c>
      <c r="S85" s="23"/>
      <c r="T85" s="22"/>
    </row>
    <row r="86" spans="1:20" s="21" customFormat="1" x14ac:dyDescent="0.2">
      <c r="A86" s="23"/>
      <c r="B86" s="23"/>
      <c r="C86" s="23"/>
      <c r="D86" s="23"/>
      <c r="E86" s="23"/>
      <c r="F86" s="23"/>
      <c r="G86" s="23"/>
      <c r="H86" s="24"/>
      <c r="I86" s="23"/>
      <c r="J86" s="23"/>
      <c r="K86" s="23"/>
      <c r="L86" s="23"/>
      <c r="M86" s="23"/>
      <c r="N86" s="23"/>
      <c r="O86" s="23"/>
      <c r="P86" s="20">
        <f t="shared" si="4"/>
        <v>0</v>
      </c>
      <c r="Q86" s="23"/>
      <c r="R86" s="19">
        <f t="shared" ref="R86:R149" si="5">P86-Q86</f>
        <v>0</v>
      </c>
      <c r="S86" s="23"/>
      <c r="T86" s="22"/>
    </row>
    <row r="87" spans="1:20" s="21" customFormat="1" x14ac:dyDescent="0.2">
      <c r="A87" s="23"/>
      <c r="B87" s="23"/>
      <c r="C87" s="23"/>
      <c r="D87" s="23"/>
      <c r="E87" s="23"/>
      <c r="F87" s="23"/>
      <c r="G87" s="23"/>
      <c r="H87" s="24"/>
      <c r="I87" s="23"/>
      <c r="J87" s="23"/>
      <c r="K87" s="23"/>
      <c r="L87" s="23"/>
      <c r="M87" s="23"/>
      <c r="N87" s="23"/>
      <c r="O87" s="23"/>
      <c r="P87" s="20">
        <f t="shared" si="4"/>
        <v>0</v>
      </c>
      <c r="Q87" s="23"/>
      <c r="R87" s="19">
        <f t="shared" si="5"/>
        <v>0</v>
      </c>
      <c r="S87" s="23"/>
      <c r="T87" s="22"/>
    </row>
    <row r="88" spans="1:20" s="21" customFormat="1" x14ac:dyDescent="0.2">
      <c r="A88" s="23"/>
      <c r="B88" s="23"/>
      <c r="C88" s="23"/>
      <c r="D88" s="23"/>
      <c r="E88" s="23"/>
      <c r="F88" s="23"/>
      <c r="G88" s="23"/>
      <c r="H88" s="24"/>
      <c r="I88" s="23"/>
      <c r="J88" s="23"/>
      <c r="K88" s="23"/>
      <c r="L88" s="23"/>
      <c r="M88" s="23"/>
      <c r="N88" s="23"/>
      <c r="O88" s="23"/>
      <c r="P88" s="20">
        <f t="shared" si="4"/>
        <v>0</v>
      </c>
      <c r="Q88" s="23"/>
      <c r="R88" s="19">
        <f t="shared" si="5"/>
        <v>0</v>
      </c>
      <c r="S88" s="23"/>
      <c r="T88" s="22"/>
    </row>
    <row r="89" spans="1:20" s="21" customFormat="1" x14ac:dyDescent="0.2">
      <c r="A89" s="23"/>
      <c r="B89" s="23"/>
      <c r="C89" s="23"/>
      <c r="D89" s="23"/>
      <c r="E89" s="23"/>
      <c r="F89" s="23"/>
      <c r="G89" s="23"/>
      <c r="H89" s="24"/>
      <c r="I89" s="23"/>
      <c r="J89" s="23"/>
      <c r="K89" s="23"/>
      <c r="L89" s="23"/>
      <c r="M89" s="23"/>
      <c r="N89" s="23"/>
      <c r="O89" s="23"/>
      <c r="P89" s="20">
        <f t="shared" si="4"/>
        <v>0</v>
      </c>
      <c r="Q89" s="23"/>
      <c r="R89" s="19">
        <f t="shared" si="5"/>
        <v>0</v>
      </c>
      <c r="S89" s="23"/>
      <c r="T89" s="22"/>
    </row>
    <row r="90" spans="1:20" s="21" customFormat="1" x14ac:dyDescent="0.2">
      <c r="A90" s="23"/>
      <c r="B90" s="23"/>
      <c r="C90" s="23"/>
      <c r="D90" s="23"/>
      <c r="E90" s="23"/>
      <c r="F90" s="23"/>
      <c r="G90" s="23"/>
      <c r="H90" s="24"/>
      <c r="I90" s="23"/>
      <c r="J90" s="23"/>
      <c r="K90" s="23"/>
      <c r="L90" s="23"/>
      <c r="M90" s="23"/>
      <c r="N90" s="23"/>
      <c r="O90" s="23"/>
      <c r="P90" s="20">
        <f t="shared" si="4"/>
        <v>0</v>
      </c>
      <c r="Q90" s="23"/>
      <c r="R90" s="19">
        <f t="shared" si="5"/>
        <v>0</v>
      </c>
      <c r="S90" s="23"/>
      <c r="T90" s="22"/>
    </row>
    <row r="91" spans="1:20" s="21" customFormat="1" x14ac:dyDescent="0.2">
      <c r="A91" s="23"/>
      <c r="B91" s="23"/>
      <c r="C91" s="23"/>
      <c r="D91" s="23"/>
      <c r="E91" s="23"/>
      <c r="F91" s="23"/>
      <c r="G91" s="23"/>
      <c r="H91" s="24"/>
      <c r="I91" s="23"/>
      <c r="J91" s="23"/>
      <c r="K91" s="23"/>
      <c r="L91" s="23"/>
      <c r="M91" s="23"/>
      <c r="N91" s="23"/>
      <c r="O91" s="23"/>
      <c r="P91" s="20">
        <f t="shared" si="4"/>
        <v>0</v>
      </c>
      <c r="Q91" s="23"/>
      <c r="R91" s="19">
        <f t="shared" si="5"/>
        <v>0</v>
      </c>
      <c r="S91" s="23"/>
      <c r="T91" s="22"/>
    </row>
    <row r="92" spans="1:20" s="21" customFormat="1" x14ac:dyDescent="0.2">
      <c r="A92" s="23"/>
      <c r="B92" s="23"/>
      <c r="C92" s="23"/>
      <c r="D92" s="23"/>
      <c r="E92" s="23"/>
      <c r="F92" s="23"/>
      <c r="G92" s="23"/>
      <c r="H92" s="24"/>
      <c r="I92" s="23"/>
      <c r="J92" s="23"/>
      <c r="K92" s="23"/>
      <c r="L92" s="23"/>
      <c r="M92" s="23"/>
      <c r="N92" s="23"/>
      <c r="O92" s="23"/>
      <c r="P92" s="20">
        <f t="shared" si="4"/>
        <v>0</v>
      </c>
      <c r="Q92" s="23"/>
      <c r="R92" s="19">
        <f t="shared" si="5"/>
        <v>0</v>
      </c>
      <c r="S92" s="23"/>
      <c r="T92" s="22"/>
    </row>
    <row r="93" spans="1:20" s="21" customFormat="1" x14ac:dyDescent="0.2">
      <c r="A93" s="23"/>
      <c r="B93" s="23"/>
      <c r="C93" s="23"/>
      <c r="D93" s="23"/>
      <c r="E93" s="23"/>
      <c r="F93" s="23"/>
      <c r="G93" s="23"/>
      <c r="H93" s="24"/>
      <c r="I93" s="23"/>
      <c r="J93" s="23"/>
      <c r="K93" s="23"/>
      <c r="L93" s="23"/>
      <c r="M93" s="23"/>
      <c r="N93" s="23"/>
      <c r="O93" s="23"/>
      <c r="P93" s="20">
        <f t="shared" si="4"/>
        <v>0</v>
      </c>
      <c r="Q93" s="23"/>
      <c r="R93" s="19">
        <f t="shared" si="5"/>
        <v>0</v>
      </c>
      <c r="S93" s="23"/>
      <c r="T93" s="22"/>
    </row>
    <row r="94" spans="1:20" s="21" customFormat="1" x14ac:dyDescent="0.2">
      <c r="A94" s="23"/>
      <c r="B94" s="23"/>
      <c r="C94" s="23"/>
      <c r="D94" s="23"/>
      <c r="E94" s="23"/>
      <c r="F94" s="23"/>
      <c r="G94" s="23"/>
      <c r="H94" s="24"/>
      <c r="I94" s="23"/>
      <c r="J94" s="23"/>
      <c r="K94" s="23"/>
      <c r="L94" s="23"/>
      <c r="M94" s="23"/>
      <c r="N94" s="23"/>
      <c r="O94" s="23"/>
      <c r="P94" s="20">
        <f t="shared" si="4"/>
        <v>0</v>
      </c>
      <c r="Q94" s="23"/>
      <c r="R94" s="19">
        <f t="shared" si="5"/>
        <v>0</v>
      </c>
      <c r="S94" s="23"/>
      <c r="T94" s="22"/>
    </row>
    <row r="95" spans="1:20" s="21" customFormat="1" x14ac:dyDescent="0.2">
      <c r="A95" s="23"/>
      <c r="B95" s="23"/>
      <c r="C95" s="23"/>
      <c r="D95" s="23"/>
      <c r="E95" s="23"/>
      <c r="F95" s="23"/>
      <c r="G95" s="23"/>
      <c r="H95" s="24"/>
      <c r="I95" s="23"/>
      <c r="J95" s="23"/>
      <c r="K95" s="23"/>
      <c r="L95" s="23"/>
      <c r="M95" s="23"/>
      <c r="N95" s="23"/>
      <c r="O95" s="23"/>
      <c r="P95" s="20">
        <f t="shared" si="4"/>
        <v>0</v>
      </c>
      <c r="Q95" s="23"/>
      <c r="R95" s="19">
        <f t="shared" si="5"/>
        <v>0</v>
      </c>
      <c r="S95" s="23"/>
      <c r="T95" s="22"/>
    </row>
    <row r="96" spans="1:20" s="21" customFormat="1" x14ac:dyDescent="0.2">
      <c r="A96" s="23"/>
      <c r="B96" s="23"/>
      <c r="C96" s="23"/>
      <c r="D96" s="23"/>
      <c r="E96" s="23"/>
      <c r="F96" s="23"/>
      <c r="G96" s="23"/>
      <c r="H96" s="24"/>
      <c r="I96" s="23"/>
      <c r="J96" s="23"/>
      <c r="K96" s="23"/>
      <c r="L96" s="23"/>
      <c r="M96" s="23"/>
      <c r="N96" s="23"/>
      <c r="O96" s="23"/>
      <c r="P96" s="20">
        <f t="shared" si="4"/>
        <v>0</v>
      </c>
      <c r="Q96" s="23"/>
      <c r="R96" s="19">
        <f t="shared" si="5"/>
        <v>0</v>
      </c>
      <c r="S96" s="23"/>
      <c r="T96" s="22"/>
    </row>
    <row r="97" spans="1:20" s="21" customFormat="1" x14ac:dyDescent="0.2">
      <c r="A97" s="23"/>
      <c r="B97" s="23"/>
      <c r="C97" s="23"/>
      <c r="D97" s="23"/>
      <c r="E97" s="23"/>
      <c r="F97" s="23"/>
      <c r="G97" s="23"/>
      <c r="H97" s="24"/>
      <c r="I97" s="23"/>
      <c r="J97" s="23"/>
      <c r="K97" s="23"/>
      <c r="L97" s="23"/>
      <c r="M97" s="23"/>
      <c r="N97" s="23"/>
      <c r="O97" s="23"/>
      <c r="P97" s="20">
        <f t="shared" si="4"/>
        <v>0</v>
      </c>
      <c r="Q97" s="23"/>
      <c r="R97" s="19">
        <f t="shared" si="5"/>
        <v>0</v>
      </c>
      <c r="S97" s="23"/>
      <c r="T97" s="22"/>
    </row>
    <row r="98" spans="1:20" s="21" customFormat="1" x14ac:dyDescent="0.2">
      <c r="A98" s="23"/>
      <c r="B98" s="23"/>
      <c r="C98" s="23"/>
      <c r="D98" s="23"/>
      <c r="E98" s="23"/>
      <c r="F98" s="23"/>
      <c r="G98" s="23"/>
      <c r="H98" s="24"/>
      <c r="I98" s="23"/>
      <c r="J98" s="23"/>
      <c r="K98" s="23"/>
      <c r="L98" s="23"/>
      <c r="M98" s="23"/>
      <c r="N98" s="23"/>
      <c r="O98" s="23"/>
      <c r="P98" s="20">
        <f t="shared" si="4"/>
        <v>0</v>
      </c>
      <c r="Q98" s="23"/>
      <c r="R98" s="19">
        <f t="shared" si="5"/>
        <v>0</v>
      </c>
      <c r="S98" s="23"/>
      <c r="T98" s="22"/>
    </row>
    <row r="99" spans="1:20" s="21" customFormat="1" x14ac:dyDescent="0.2">
      <c r="A99" s="23"/>
      <c r="B99" s="23"/>
      <c r="C99" s="23"/>
      <c r="D99" s="23"/>
      <c r="E99" s="23"/>
      <c r="F99" s="23"/>
      <c r="G99" s="23"/>
      <c r="H99" s="24"/>
      <c r="I99" s="23"/>
      <c r="J99" s="23"/>
      <c r="K99" s="23"/>
      <c r="L99" s="23"/>
      <c r="M99" s="23"/>
      <c r="N99" s="23"/>
      <c r="O99" s="23"/>
      <c r="P99" s="20">
        <f t="shared" si="4"/>
        <v>0</v>
      </c>
      <c r="Q99" s="23"/>
      <c r="R99" s="19">
        <f t="shared" si="5"/>
        <v>0</v>
      </c>
      <c r="S99" s="23"/>
      <c r="T99" s="22"/>
    </row>
    <row r="100" spans="1:20" s="21" customFormat="1" x14ac:dyDescent="0.2">
      <c r="A100" s="23"/>
      <c r="B100" s="23"/>
      <c r="C100" s="23"/>
      <c r="D100" s="23"/>
      <c r="E100" s="23"/>
      <c r="F100" s="23"/>
      <c r="G100" s="23"/>
      <c r="H100" s="24"/>
      <c r="I100" s="23"/>
      <c r="J100" s="23"/>
      <c r="K100" s="23"/>
      <c r="L100" s="23"/>
      <c r="M100" s="23"/>
      <c r="N100" s="23"/>
      <c r="O100" s="23"/>
      <c r="P100" s="20">
        <f t="shared" si="4"/>
        <v>0</v>
      </c>
      <c r="Q100" s="23"/>
      <c r="R100" s="19">
        <f t="shared" si="5"/>
        <v>0</v>
      </c>
      <c r="S100" s="23"/>
      <c r="T100" s="22"/>
    </row>
    <row r="101" spans="1:20" s="21" customFormat="1" x14ac:dyDescent="0.2">
      <c r="A101" s="23"/>
      <c r="B101" s="23"/>
      <c r="C101" s="23"/>
      <c r="D101" s="23"/>
      <c r="E101" s="23"/>
      <c r="F101" s="23"/>
      <c r="G101" s="23"/>
      <c r="H101" s="24"/>
      <c r="I101" s="23"/>
      <c r="J101" s="23"/>
      <c r="K101" s="23"/>
      <c r="L101" s="23"/>
      <c r="M101" s="23"/>
      <c r="N101" s="23"/>
      <c r="O101" s="23"/>
      <c r="P101" s="20">
        <f t="shared" si="4"/>
        <v>0</v>
      </c>
      <c r="Q101" s="23"/>
      <c r="R101" s="19">
        <f t="shared" si="5"/>
        <v>0</v>
      </c>
      <c r="S101" s="23"/>
      <c r="T101" s="22"/>
    </row>
    <row r="102" spans="1:20" s="21" customFormat="1" x14ac:dyDescent="0.2">
      <c r="A102" s="23"/>
      <c r="B102" s="23"/>
      <c r="C102" s="23"/>
      <c r="D102" s="23"/>
      <c r="E102" s="23"/>
      <c r="F102" s="23"/>
      <c r="G102" s="23"/>
      <c r="H102" s="24"/>
      <c r="I102" s="23"/>
      <c r="J102" s="23"/>
      <c r="K102" s="23"/>
      <c r="L102" s="23"/>
      <c r="M102" s="23"/>
      <c r="N102" s="23"/>
      <c r="O102" s="23"/>
      <c r="P102" s="20">
        <f t="shared" si="4"/>
        <v>0</v>
      </c>
      <c r="Q102" s="23"/>
      <c r="R102" s="19">
        <f t="shared" si="5"/>
        <v>0</v>
      </c>
      <c r="S102" s="23"/>
      <c r="T102" s="22"/>
    </row>
    <row r="103" spans="1:20" s="21" customFormat="1" x14ac:dyDescent="0.2">
      <c r="A103" s="23"/>
      <c r="B103" s="23"/>
      <c r="C103" s="23"/>
      <c r="D103" s="23"/>
      <c r="E103" s="23"/>
      <c r="F103" s="23"/>
      <c r="G103" s="23"/>
      <c r="H103" s="24"/>
      <c r="I103" s="23"/>
      <c r="J103" s="23"/>
      <c r="K103" s="23"/>
      <c r="L103" s="23"/>
      <c r="M103" s="23"/>
      <c r="N103" s="23"/>
      <c r="O103" s="23"/>
      <c r="P103" s="20">
        <f t="shared" si="4"/>
        <v>0</v>
      </c>
      <c r="Q103" s="23"/>
      <c r="R103" s="19">
        <f t="shared" si="5"/>
        <v>0</v>
      </c>
      <c r="S103" s="23"/>
      <c r="T103" s="22"/>
    </row>
    <row r="104" spans="1:20" s="21" customFormat="1" x14ac:dyDescent="0.2">
      <c r="A104" s="23"/>
      <c r="B104" s="23"/>
      <c r="C104" s="23"/>
      <c r="D104" s="23"/>
      <c r="E104" s="23"/>
      <c r="F104" s="23"/>
      <c r="G104" s="23"/>
      <c r="H104" s="24"/>
      <c r="I104" s="23"/>
      <c r="J104" s="23"/>
      <c r="K104" s="23"/>
      <c r="L104" s="23"/>
      <c r="M104" s="23"/>
      <c r="N104" s="23"/>
      <c r="O104" s="23"/>
      <c r="P104" s="20">
        <f t="shared" si="4"/>
        <v>0</v>
      </c>
      <c r="Q104" s="23"/>
      <c r="R104" s="19">
        <f t="shared" si="5"/>
        <v>0</v>
      </c>
      <c r="S104" s="23"/>
      <c r="T104" s="22"/>
    </row>
    <row r="105" spans="1:20" s="21" customFormat="1" x14ac:dyDescent="0.2">
      <c r="A105" s="23"/>
      <c r="B105" s="23"/>
      <c r="C105" s="23"/>
      <c r="D105" s="23"/>
      <c r="E105" s="23"/>
      <c r="F105" s="23"/>
      <c r="G105" s="23"/>
      <c r="H105" s="24"/>
      <c r="I105" s="23"/>
      <c r="J105" s="23"/>
      <c r="K105" s="23"/>
      <c r="L105" s="23"/>
      <c r="M105" s="23"/>
      <c r="N105" s="23"/>
      <c r="O105" s="23"/>
      <c r="P105" s="20">
        <f t="shared" si="4"/>
        <v>0</v>
      </c>
      <c r="Q105" s="23"/>
      <c r="R105" s="19">
        <f t="shared" si="5"/>
        <v>0</v>
      </c>
      <c r="S105" s="23"/>
      <c r="T105" s="22"/>
    </row>
    <row r="106" spans="1:20" s="21" customFormat="1" x14ac:dyDescent="0.2">
      <c r="A106" s="23"/>
      <c r="B106" s="23"/>
      <c r="C106" s="23"/>
      <c r="D106" s="23"/>
      <c r="E106" s="23"/>
      <c r="F106" s="23"/>
      <c r="G106" s="23"/>
      <c r="H106" s="24"/>
      <c r="I106" s="23"/>
      <c r="J106" s="23"/>
      <c r="K106" s="23"/>
      <c r="L106" s="23"/>
      <c r="M106" s="23"/>
      <c r="N106" s="23"/>
      <c r="O106" s="23"/>
      <c r="P106" s="20">
        <f t="shared" si="4"/>
        <v>0</v>
      </c>
      <c r="Q106" s="23"/>
      <c r="R106" s="19">
        <f t="shared" si="5"/>
        <v>0</v>
      </c>
      <c r="S106" s="23"/>
      <c r="T106" s="22"/>
    </row>
    <row r="107" spans="1:20" s="21" customFormat="1" x14ac:dyDescent="0.2">
      <c r="A107" s="23"/>
      <c r="B107" s="23"/>
      <c r="C107" s="23"/>
      <c r="D107" s="23"/>
      <c r="E107" s="23"/>
      <c r="F107" s="23"/>
      <c r="G107" s="23"/>
      <c r="H107" s="24"/>
      <c r="I107" s="23"/>
      <c r="J107" s="23"/>
      <c r="K107" s="23"/>
      <c r="L107" s="23"/>
      <c r="M107" s="23"/>
      <c r="N107" s="23"/>
      <c r="O107" s="23"/>
      <c r="P107" s="20">
        <f t="shared" si="4"/>
        <v>0</v>
      </c>
      <c r="Q107" s="23"/>
      <c r="R107" s="19">
        <f t="shared" si="5"/>
        <v>0</v>
      </c>
      <c r="S107" s="23"/>
      <c r="T107" s="22"/>
    </row>
    <row r="108" spans="1:20" s="21" customFormat="1" x14ac:dyDescent="0.2">
      <c r="A108" s="23"/>
      <c r="B108" s="23"/>
      <c r="C108" s="23"/>
      <c r="D108" s="23"/>
      <c r="E108" s="23"/>
      <c r="F108" s="23"/>
      <c r="G108" s="23"/>
      <c r="H108" s="24"/>
      <c r="I108" s="23"/>
      <c r="J108" s="23"/>
      <c r="K108" s="23"/>
      <c r="L108" s="23"/>
      <c r="M108" s="23"/>
      <c r="N108" s="23"/>
      <c r="O108" s="23"/>
      <c r="P108" s="20">
        <f t="shared" si="4"/>
        <v>0</v>
      </c>
      <c r="Q108" s="23"/>
      <c r="R108" s="19">
        <f t="shared" si="5"/>
        <v>0</v>
      </c>
      <c r="S108" s="23"/>
      <c r="T108" s="22"/>
    </row>
    <row r="109" spans="1:20" s="21" customFormat="1" x14ac:dyDescent="0.2">
      <c r="A109" s="23"/>
      <c r="B109" s="23"/>
      <c r="C109" s="23"/>
      <c r="D109" s="23"/>
      <c r="E109" s="23"/>
      <c r="F109" s="23"/>
      <c r="G109" s="23"/>
      <c r="H109" s="24"/>
      <c r="I109" s="23"/>
      <c r="J109" s="23"/>
      <c r="K109" s="23"/>
      <c r="L109" s="23"/>
      <c r="M109" s="23"/>
      <c r="N109" s="23"/>
      <c r="O109" s="23"/>
      <c r="P109" s="20">
        <f t="shared" si="4"/>
        <v>0</v>
      </c>
      <c r="Q109" s="23"/>
      <c r="R109" s="19">
        <f t="shared" si="5"/>
        <v>0</v>
      </c>
      <c r="S109" s="23"/>
      <c r="T109" s="22"/>
    </row>
    <row r="110" spans="1:20" s="21" customFormat="1" x14ac:dyDescent="0.2">
      <c r="A110" s="23"/>
      <c r="B110" s="23"/>
      <c r="C110" s="23"/>
      <c r="D110" s="23"/>
      <c r="E110" s="23"/>
      <c r="F110" s="23"/>
      <c r="G110" s="23"/>
      <c r="H110" s="24"/>
      <c r="I110" s="23"/>
      <c r="J110" s="23"/>
      <c r="K110" s="23"/>
      <c r="L110" s="23"/>
      <c r="M110" s="23"/>
      <c r="N110" s="23"/>
      <c r="O110" s="23"/>
      <c r="P110" s="20">
        <f t="shared" si="4"/>
        <v>0</v>
      </c>
      <c r="Q110" s="23"/>
      <c r="R110" s="19">
        <f t="shared" si="5"/>
        <v>0</v>
      </c>
      <c r="S110" s="23"/>
      <c r="T110" s="22"/>
    </row>
    <row r="111" spans="1:20" s="21" customFormat="1" x14ac:dyDescent="0.2">
      <c r="A111" s="23"/>
      <c r="B111" s="23"/>
      <c r="C111" s="23"/>
      <c r="D111" s="23"/>
      <c r="E111" s="23"/>
      <c r="F111" s="23"/>
      <c r="G111" s="23"/>
      <c r="H111" s="24"/>
      <c r="I111" s="23"/>
      <c r="J111" s="23"/>
      <c r="K111" s="23"/>
      <c r="L111" s="23"/>
      <c r="M111" s="23"/>
      <c r="N111" s="23"/>
      <c r="O111" s="23"/>
      <c r="P111" s="20">
        <f t="shared" si="4"/>
        <v>0</v>
      </c>
      <c r="Q111" s="23"/>
      <c r="R111" s="19">
        <f t="shared" si="5"/>
        <v>0</v>
      </c>
      <c r="S111" s="23"/>
      <c r="T111" s="22"/>
    </row>
    <row r="112" spans="1:20" s="21" customFormat="1" x14ac:dyDescent="0.2">
      <c r="A112" s="23"/>
      <c r="B112" s="23"/>
      <c r="C112" s="23"/>
      <c r="D112" s="23"/>
      <c r="E112" s="23"/>
      <c r="F112" s="23"/>
      <c r="G112" s="23"/>
      <c r="H112" s="24"/>
      <c r="I112" s="23"/>
      <c r="J112" s="23"/>
      <c r="K112" s="23"/>
      <c r="L112" s="23"/>
      <c r="M112" s="23"/>
      <c r="N112" s="23"/>
      <c r="O112" s="23"/>
      <c r="P112" s="20">
        <f t="shared" si="4"/>
        <v>0</v>
      </c>
      <c r="Q112" s="23"/>
      <c r="R112" s="19">
        <f t="shared" si="5"/>
        <v>0</v>
      </c>
      <c r="S112" s="23"/>
      <c r="T112" s="22"/>
    </row>
    <row r="113" spans="1:20" s="21" customFormat="1" x14ac:dyDescent="0.2">
      <c r="A113" s="23"/>
      <c r="B113" s="23"/>
      <c r="C113" s="23"/>
      <c r="D113" s="23"/>
      <c r="E113" s="23"/>
      <c r="F113" s="23"/>
      <c r="G113" s="23"/>
      <c r="H113" s="24"/>
      <c r="I113" s="23"/>
      <c r="J113" s="23"/>
      <c r="K113" s="23"/>
      <c r="L113" s="23"/>
      <c r="M113" s="23"/>
      <c r="N113" s="23"/>
      <c r="O113" s="23"/>
      <c r="P113" s="20">
        <f t="shared" si="4"/>
        <v>0</v>
      </c>
      <c r="Q113" s="23"/>
      <c r="R113" s="19">
        <f t="shared" si="5"/>
        <v>0</v>
      </c>
      <c r="S113" s="23"/>
      <c r="T113" s="22"/>
    </row>
    <row r="114" spans="1:20" s="21" customFormat="1" x14ac:dyDescent="0.2">
      <c r="A114" s="23"/>
      <c r="B114" s="23"/>
      <c r="C114" s="23"/>
      <c r="D114" s="23"/>
      <c r="E114" s="23"/>
      <c r="F114" s="23"/>
      <c r="G114" s="23"/>
      <c r="H114" s="24"/>
      <c r="I114" s="23"/>
      <c r="J114" s="23"/>
      <c r="K114" s="23"/>
      <c r="L114" s="23"/>
      <c r="M114" s="23"/>
      <c r="N114" s="23"/>
      <c r="O114" s="23"/>
      <c r="P114" s="20">
        <f t="shared" si="4"/>
        <v>0</v>
      </c>
      <c r="Q114" s="23"/>
      <c r="R114" s="19">
        <f t="shared" si="5"/>
        <v>0</v>
      </c>
      <c r="S114" s="23"/>
      <c r="T114" s="22"/>
    </row>
    <row r="115" spans="1:20" s="21" customFormat="1" x14ac:dyDescent="0.2">
      <c r="A115" s="23"/>
      <c r="B115" s="23"/>
      <c r="C115" s="23"/>
      <c r="D115" s="23"/>
      <c r="E115" s="23"/>
      <c r="F115" s="23"/>
      <c r="G115" s="23"/>
      <c r="H115" s="24"/>
      <c r="I115" s="23"/>
      <c r="J115" s="23"/>
      <c r="K115" s="23"/>
      <c r="L115" s="23"/>
      <c r="M115" s="23"/>
      <c r="N115" s="23"/>
      <c r="O115" s="23"/>
      <c r="P115" s="20">
        <f t="shared" si="4"/>
        <v>0</v>
      </c>
      <c r="Q115" s="23"/>
      <c r="R115" s="19">
        <f t="shared" si="5"/>
        <v>0</v>
      </c>
      <c r="S115" s="23"/>
      <c r="T115" s="22"/>
    </row>
    <row r="116" spans="1:20" s="21" customFormat="1" x14ac:dyDescent="0.2">
      <c r="A116" s="23"/>
      <c r="B116" s="23"/>
      <c r="C116" s="23"/>
      <c r="D116" s="23"/>
      <c r="E116" s="23"/>
      <c r="F116" s="23"/>
      <c r="G116" s="23"/>
      <c r="H116" s="24"/>
      <c r="I116" s="23"/>
      <c r="J116" s="23"/>
      <c r="K116" s="23"/>
      <c r="L116" s="23"/>
      <c r="M116" s="23"/>
      <c r="N116" s="23"/>
      <c r="O116" s="23"/>
      <c r="P116" s="20">
        <f t="shared" si="4"/>
        <v>0</v>
      </c>
      <c r="Q116" s="23"/>
      <c r="R116" s="19">
        <f t="shared" si="5"/>
        <v>0</v>
      </c>
      <c r="S116" s="23"/>
      <c r="T116" s="22"/>
    </row>
    <row r="117" spans="1:20" s="21" customFormat="1" x14ac:dyDescent="0.2">
      <c r="A117" s="23"/>
      <c r="B117" s="23"/>
      <c r="C117" s="23"/>
      <c r="D117" s="23"/>
      <c r="E117" s="23"/>
      <c r="F117" s="23"/>
      <c r="G117" s="23"/>
      <c r="H117" s="24"/>
      <c r="I117" s="23"/>
      <c r="J117" s="23"/>
      <c r="K117" s="23"/>
      <c r="L117" s="23"/>
      <c r="M117" s="23"/>
      <c r="N117" s="23"/>
      <c r="O117" s="23"/>
      <c r="P117" s="20">
        <f t="shared" si="4"/>
        <v>0</v>
      </c>
      <c r="Q117" s="23"/>
      <c r="R117" s="19">
        <f t="shared" si="5"/>
        <v>0</v>
      </c>
      <c r="S117" s="23"/>
      <c r="T117" s="22"/>
    </row>
    <row r="118" spans="1:20" s="21" customFormat="1" x14ac:dyDescent="0.2">
      <c r="A118" s="23"/>
      <c r="B118" s="23"/>
      <c r="C118" s="23"/>
      <c r="D118" s="23"/>
      <c r="E118" s="23"/>
      <c r="F118" s="23"/>
      <c r="G118" s="23"/>
      <c r="H118" s="24"/>
      <c r="I118" s="23"/>
      <c r="J118" s="23"/>
      <c r="K118" s="23"/>
      <c r="L118" s="23"/>
      <c r="M118" s="23"/>
      <c r="N118" s="23"/>
      <c r="O118" s="23"/>
      <c r="P118" s="20">
        <f t="shared" si="4"/>
        <v>0</v>
      </c>
      <c r="Q118" s="23"/>
      <c r="R118" s="19">
        <f t="shared" si="5"/>
        <v>0</v>
      </c>
      <c r="S118" s="23"/>
      <c r="T118" s="22"/>
    </row>
    <row r="119" spans="1:20" s="21" customFormat="1" x14ac:dyDescent="0.2">
      <c r="A119" s="23"/>
      <c r="B119" s="23"/>
      <c r="C119" s="23"/>
      <c r="D119" s="23"/>
      <c r="E119" s="23"/>
      <c r="F119" s="23"/>
      <c r="G119" s="23"/>
      <c r="H119" s="24"/>
      <c r="I119" s="23"/>
      <c r="J119" s="23"/>
      <c r="K119" s="23"/>
      <c r="L119" s="23"/>
      <c r="M119" s="23"/>
      <c r="N119" s="23"/>
      <c r="O119" s="23"/>
      <c r="P119" s="20">
        <f t="shared" si="4"/>
        <v>0</v>
      </c>
      <c r="Q119" s="23"/>
      <c r="R119" s="19">
        <f t="shared" si="5"/>
        <v>0</v>
      </c>
      <c r="S119" s="23"/>
      <c r="T119" s="22"/>
    </row>
    <row r="120" spans="1:20" s="21" customFormat="1" x14ac:dyDescent="0.2">
      <c r="A120" s="23"/>
      <c r="B120" s="23"/>
      <c r="C120" s="23"/>
      <c r="D120" s="23"/>
      <c r="E120" s="23"/>
      <c r="F120" s="23"/>
      <c r="G120" s="23"/>
      <c r="H120" s="24"/>
      <c r="I120" s="23"/>
      <c r="J120" s="23"/>
      <c r="K120" s="23"/>
      <c r="L120" s="23"/>
      <c r="M120" s="23"/>
      <c r="N120" s="23"/>
      <c r="O120" s="23"/>
      <c r="P120" s="20">
        <f t="shared" si="4"/>
        <v>0</v>
      </c>
      <c r="Q120" s="23"/>
      <c r="R120" s="19">
        <f t="shared" si="5"/>
        <v>0</v>
      </c>
      <c r="S120" s="23"/>
      <c r="T120" s="22"/>
    </row>
    <row r="121" spans="1:20" s="21" customFormat="1" x14ac:dyDescent="0.2">
      <c r="A121" s="23"/>
      <c r="B121" s="23"/>
      <c r="C121" s="23"/>
      <c r="D121" s="23"/>
      <c r="E121" s="23"/>
      <c r="F121" s="23"/>
      <c r="G121" s="23"/>
      <c r="H121" s="24"/>
      <c r="I121" s="23"/>
      <c r="J121" s="23"/>
      <c r="K121" s="23"/>
      <c r="L121" s="23"/>
      <c r="M121" s="23"/>
      <c r="N121" s="23"/>
      <c r="O121" s="23"/>
      <c r="P121" s="20">
        <f t="shared" si="4"/>
        <v>0</v>
      </c>
      <c r="Q121" s="23"/>
      <c r="R121" s="19">
        <f t="shared" si="5"/>
        <v>0</v>
      </c>
      <c r="S121" s="23"/>
      <c r="T121" s="22"/>
    </row>
    <row r="122" spans="1:20" s="21" customFormat="1" x14ac:dyDescent="0.2">
      <c r="A122" s="23"/>
      <c r="B122" s="23"/>
      <c r="C122" s="23"/>
      <c r="D122" s="23"/>
      <c r="E122" s="23"/>
      <c r="F122" s="23"/>
      <c r="G122" s="23"/>
      <c r="H122" s="24"/>
      <c r="I122" s="23"/>
      <c r="J122" s="23"/>
      <c r="K122" s="23"/>
      <c r="L122" s="23"/>
      <c r="M122" s="23"/>
      <c r="N122" s="23"/>
      <c r="O122" s="23"/>
      <c r="P122" s="20">
        <f t="shared" si="4"/>
        <v>0</v>
      </c>
      <c r="Q122" s="23"/>
      <c r="R122" s="19">
        <f t="shared" si="5"/>
        <v>0</v>
      </c>
      <c r="S122" s="23"/>
      <c r="T122" s="22"/>
    </row>
    <row r="123" spans="1:20" s="21" customFormat="1" x14ac:dyDescent="0.2">
      <c r="A123" s="23"/>
      <c r="B123" s="23"/>
      <c r="C123" s="23"/>
      <c r="D123" s="23"/>
      <c r="E123" s="23"/>
      <c r="F123" s="23"/>
      <c r="G123" s="23"/>
      <c r="H123" s="24"/>
      <c r="I123" s="23"/>
      <c r="J123" s="23"/>
      <c r="K123" s="23"/>
      <c r="L123" s="23"/>
      <c r="M123" s="23"/>
      <c r="N123" s="23"/>
      <c r="O123" s="23"/>
      <c r="P123" s="20">
        <f t="shared" si="4"/>
        <v>0</v>
      </c>
      <c r="Q123" s="23"/>
      <c r="R123" s="19">
        <f t="shared" si="5"/>
        <v>0</v>
      </c>
      <c r="S123" s="23"/>
      <c r="T123" s="22"/>
    </row>
    <row r="124" spans="1:20" s="21" customFormat="1" x14ac:dyDescent="0.2">
      <c r="A124" s="23"/>
      <c r="B124" s="23"/>
      <c r="C124" s="23"/>
      <c r="D124" s="23"/>
      <c r="E124" s="23"/>
      <c r="F124" s="23"/>
      <c r="G124" s="23"/>
      <c r="H124" s="24"/>
      <c r="I124" s="23"/>
      <c r="J124" s="23"/>
      <c r="K124" s="23"/>
      <c r="L124" s="23"/>
      <c r="M124" s="23"/>
      <c r="N124" s="23"/>
      <c r="O124" s="23"/>
      <c r="P124" s="20">
        <f t="shared" si="4"/>
        <v>0</v>
      </c>
      <c r="Q124" s="23"/>
      <c r="R124" s="19">
        <f t="shared" si="5"/>
        <v>0</v>
      </c>
      <c r="S124" s="23"/>
      <c r="T124" s="22"/>
    </row>
    <row r="125" spans="1:20" s="21" customFormat="1" x14ac:dyDescent="0.2">
      <c r="A125" s="23"/>
      <c r="B125" s="23"/>
      <c r="C125" s="23"/>
      <c r="D125" s="23"/>
      <c r="E125" s="23"/>
      <c r="F125" s="23"/>
      <c r="G125" s="23"/>
      <c r="H125" s="24"/>
      <c r="I125" s="23"/>
      <c r="J125" s="23"/>
      <c r="K125" s="23"/>
      <c r="L125" s="23"/>
      <c r="M125" s="23"/>
      <c r="N125" s="23"/>
      <c r="O125" s="23"/>
      <c r="P125" s="20">
        <f t="shared" si="4"/>
        <v>0</v>
      </c>
      <c r="Q125" s="23"/>
      <c r="R125" s="19">
        <f t="shared" si="5"/>
        <v>0</v>
      </c>
      <c r="S125" s="23"/>
      <c r="T125" s="22"/>
    </row>
    <row r="126" spans="1:20" s="21" customFormat="1" x14ac:dyDescent="0.2">
      <c r="A126" s="23"/>
      <c r="B126" s="23"/>
      <c r="C126" s="23"/>
      <c r="D126" s="23"/>
      <c r="E126" s="23"/>
      <c r="F126" s="23"/>
      <c r="G126" s="23"/>
      <c r="H126" s="24"/>
      <c r="I126" s="23"/>
      <c r="J126" s="23"/>
      <c r="K126" s="23"/>
      <c r="L126" s="23"/>
      <c r="M126" s="23"/>
      <c r="N126" s="23"/>
      <c r="O126" s="23"/>
      <c r="P126" s="20">
        <f t="shared" si="4"/>
        <v>0</v>
      </c>
      <c r="Q126" s="23"/>
      <c r="R126" s="19">
        <f t="shared" si="5"/>
        <v>0</v>
      </c>
      <c r="S126" s="23"/>
      <c r="T126" s="22"/>
    </row>
    <row r="127" spans="1:20" s="21" customFormat="1" x14ac:dyDescent="0.2">
      <c r="A127" s="23"/>
      <c r="B127" s="23"/>
      <c r="C127" s="23"/>
      <c r="D127" s="23"/>
      <c r="E127" s="23"/>
      <c r="F127" s="23"/>
      <c r="G127" s="23"/>
      <c r="H127" s="24"/>
      <c r="I127" s="23"/>
      <c r="J127" s="23"/>
      <c r="K127" s="23"/>
      <c r="L127" s="23"/>
      <c r="M127" s="23"/>
      <c r="N127" s="23"/>
      <c r="O127" s="23"/>
      <c r="P127" s="20">
        <f t="shared" si="4"/>
        <v>0</v>
      </c>
      <c r="Q127" s="23"/>
      <c r="R127" s="19">
        <f t="shared" si="5"/>
        <v>0</v>
      </c>
      <c r="S127" s="23"/>
      <c r="T127" s="22"/>
    </row>
    <row r="128" spans="1:20" s="21" customFormat="1" x14ac:dyDescent="0.2">
      <c r="A128" s="23"/>
      <c r="B128" s="23"/>
      <c r="C128" s="23"/>
      <c r="D128" s="23"/>
      <c r="E128" s="23"/>
      <c r="F128" s="23"/>
      <c r="G128" s="23"/>
      <c r="H128" s="24"/>
      <c r="I128" s="23"/>
      <c r="J128" s="23"/>
      <c r="K128" s="23"/>
      <c r="L128" s="23"/>
      <c r="M128" s="23"/>
      <c r="N128" s="23"/>
      <c r="O128" s="23"/>
      <c r="P128" s="20">
        <f t="shared" si="4"/>
        <v>0</v>
      </c>
      <c r="Q128" s="23"/>
      <c r="R128" s="19">
        <f t="shared" si="5"/>
        <v>0</v>
      </c>
      <c r="S128" s="23"/>
      <c r="T128" s="22"/>
    </row>
    <row r="129" spans="1:20" s="21" customFormat="1" x14ac:dyDescent="0.2">
      <c r="A129" s="23"/>
      <c r="B129" s="23"/>
      <c r="C129" s="23"/>
      <c r="D129" s="23"/>
      <c r="E129" s="23"/>
      <c r="F129" s="23"/>
      <c r="G129" s="23"/>
      <c r="H129" s="24"/>
      <c r="I129" s="23"/>
      <c r="J129" s="23"/>
      <c r="K129" s="23"/>
      <c r="L129" s="23"/>
      <c r="M129" s="23"/>
      <c r="N129" s="23"/>
      <c r="O129" s="23"/>
      <c r="P129" s="20">
        <f t="shared" si="4"/>
        <v>0</v>
      </c>
      <c r="Q129" s="23"/>
      <c r="R129" s="19">
        <f t="shared" si="5"/>
        <v>0</v>
      </c>
      <c r="S129" s="23"/>
      <c r="T129" s="22"/>
    </row>
    <row r="130" spans="1:20" s="21" customFormat="1" x14ac:dyDescent="0.2">
      <c r="A130" s="23"/>
      <c r="B130" s="23"/>
      <c r="C130" s="23"/>
      <c r="D130" s="23"/>
      <c r="E130" s="23"/>
      <c r="F130" s="23"/>
      <c r="G130" s="23"/>
      <c r="H130" s="24"/>
      <c r="I130" s="23"/>
      <c r="J130" s="23"/>
      <c r="K130" s="23"/>
      <c r="L130" s="23"/>
      <c r="M130" s="23"/>
      <c r="N130" s="23"/>
      <c r="O130" s="23"/>
      <c r="P130" s="20">
        <f t="shared" si="4"/>
        <v>0</v>
      </c>
      <c r="Q130" s="23"/>
      <c r="R130" s="19">
        <f t="shared" si="5"/>
        <v>0</v>
      </c>
      <c r="S130" s="23"/>
      <c r="T130" s="22"/>
    </row>
    <row r="131" spans="1:20" s="21" customFormat="1" x14ac:dyDescent="0.2">
      <c r="A131" s="23"/>
      <c r="B131" s="23"/>
      <c r="C131" s="23"/>
      <c r="D131" s="23"/>
      <c r="E131" s="23"/>
      <c r="F131" s="23"/>
      <c r="G131" s="23"/>
      <c r="H131" s="24"/>
      <c r="I131" s="23"/>
      <c r="J131" s="23"/>
      <c r="K131" s="23"/>
      <c r="L131" s="23"/>
      <c r="M131" s="23"/>
      <c r="N131" s="23"/>
      <c r="O131" s="23"/>
      <c r="P131" s="20">
        <f t="shared" si="4"/>
        <v>0</v>
      </c>
      <c r="Q131" s="23"/>
      <c r="R131" s="19">
        <f t="shared" si="5"/>
        <v>0</v>
      </c>
      <c r="S131" s="23"/>
      <c r="T131" s="22"/>
    </row>
    <row r="132" spans="1:20" s="21" customFormat="1" x14ac:dyDescent="0.2">
      <c r="A132" s="23"/>
      <c r="B132" s="23"/>
      <c r="C132" s="23"/>
      <c r="D132" s="23"/>
      <c r="E132" s="23"/>
      <c r="F132" s="23"/>
      <c r="G132" s="23"/>
      <c r="H132" s="24"/>
      <c r="I132" s="23"/>
      <c r="J132" s="23"/>
      <c r="K132" s="23"/>
      <c r="L132" s="23"/>
      <c r="M132" s="23"/>
      <c r="N132" s="23"/>
      <c r="O132" s="23"/>
      <c r="P132" s="20">
        <f t="shared" si="4"/>
        <v>0</v>
      </c>
      <c r="Q132" s="23"/>
      <c r="R132" s="19">
        <f t="shared" si="5"/>
        <v>0</v>
      </c>
      <c r="S132" s="23"/>
      <c r="T132" s="22"/>
    </row>
    <row r="133" spans="1:20" s="21" customFormat="1" x14ac:dyDescent="0.2">
      <c r="A133" s="23"/>
      <c r="B133" s="23"/>
      <c r="C133" s="23"/>
      <c r="D133" s="23"/>
      <c r="E133" s="23"/>
      <c r="F133" s="23"/>
      <c r="G133" s="23"/>
      <c r="H133" s="24"/>
      <c r="I133" s="23"/>
      <c r="J133" s="23"/>
      <c r="K133" s="23"/>
      <c r="L133" s="23"/>
      <c r="M133" s="23"/>
      <c r="N133" s="23"/>
      <c r="O133" s="23"/>
      <c r="P133" s="20">
        <f t="shared" si="4"/>
        <v>0</v>
      </c>
      <c r="Q133" s="23"/>
      <c r="R133" s="19">
        <f t="shared" si="5"/>
        <v>0</v>
      </c>
      <c r="S133" s="23"/>
      <c r="T133" s="22"/>
    </row>
    <row r="134" spans="1:20" s="21" customFormat="1" x14ac:dyDescent="0.2">
      <c r="A134" s="23"/>
      <c r="B134" s="23"/>
      <c r="C134" s="23"/>
      <c r="D134" s="23"/>
      <c r="E134" s="23"/>
      <c r="F134" s="23"/>
      <c r="G134" s="23"/>
      <c r="H134" s="24"/>
      <c r="I134" s="23"/>
      <c r="J134" s="23"/>
      <c r="K134" s="23"/>
      <c r="L134" s="23"/>
      <c r="M134" s="23"/>
      <c r="N134" s="23"/>
      <c r="O134" s="23"/>
      <c r="P134" s="20">
        <f t="shared" si="4"/>
        <v>0</v>
      </c>
      <c r="Q134" s="23"/>
      <c r="R134" s="19">
        <f t="shared" si="5"/>
        <v>0</v>
      </c>
      <c r="S134" s="23"/>
      <c r="T134" s="22"/>
    </row>
    <row r="135" spans="1:20" s="21" customFormat="1" x14ac:dyDescent="0.2">
      <c r="A135" s="23"/>
      <c r="B135" s="23"/>
      <c r="C135" s="23"/>
      <c r="D135" s="23"/>
      <c r="E135" s="23"/>
      <c r="F135" s="23"/>
      <c r="G135" s="23"/>
      <c r="H135" s="24"/>
      <c r="I135" s="23"/>
      <c r="J135" s="23"/>
      <c r="K135" s="23"/>
      <c r="L135" s="23"/>
      <c r="M135" s="23"/>
      <c r="N135" s="23"/>
      <c r="O135" s="23"/>
      <c r="P135" s="20">
        <f t="shared" si="4"/>
        <v>0</v>
      </c>
      <c r="Q135" s="23"/>
      <c r="R135" s="19">
        <f t="shared" si="5"/>
        <v>0</v>
      </c>
      <c r="S135" s="23"/>
      <c r="T135" s="22"/>
    </row>
    <row r="136" spans="1:20" s="21" customFormat="1" x14ac:dyDescent="0.2">
      <c r="A136" s="23"/>
      <c r="B136" s="23"/>
      <c r="C136" s="23"/>
      <c r="D136" s="23"/>
      <c r="E136" s="23"/>
      <c r="F136" s="23"/>
      <c r="G136" s="23"/>
      <c r="H136" s="24"/>
      <c r="I136" s="23"/>
      <c r="J136" s="23"/>
      <c r="K136" s="23"/>
      <c r="L136" s="23"/>
      <c r="M136" s="23"/>
      <c r="N136" s="23"/>
      <c r="O136" s="23"/>
      <c r="P136" s="20">
        <f t="shared" si="4"/>
        <v>0</v>
      </c>
      <c r="Q136" s="23"/>
      <c r="R136" s="19">
        <f t="shared" si="5"/>
        <v>0</v>
      </c>
      <c r="S136" s="23"/>
      <c r="T136" s="22"/>
    </row>
    <row r="137" spans="1:20" s="21" customFormat="1" x14ac:dyDescent="0.2">
      <c r="A137" s="23"/>
      <c r="B137" s="23"/>
      <c r="C137" s="23"/>
      <c r="D137" s="23"/>
      <c r="E137" s="23"/>
      <c r="F137" s="23"/>
      <c r="G137" s="23"/>
      <c r="H137" s="24"/>
      <c r="I137" s="23"/>
      <c r="J137" s="23"/>
      <c r="K137" s="23"/>
      <c r="L137" s="23"/>
      <c r="M137" s="23"/>
      <c r="N137" s="23"/>
      <c r="O137" s="23"/>
      <c r="P137" s="20">
        <f t="shared" si="4"/>
        <v>0</v>
      </c>
      <c r="Q137" s="23"/>
      <c r="R137" s="19">
        <f t="shared" si="5"/>
        <v>0</v>
      </c>
      <c r="S137" s="23"/>
      <c r="T137" s="22"/>
    </row>
    <row r="138" spans="1:20" s="21" customFormat="1" x14ac:dyDescent="0.2">
      <c r="A138" s="23"/>
      <c r="B138" s="23"/>
      <c r="C138" s="23"/>
      <c r="D138" s="23"/>
      <c r="E138" s="23"/>
      <c r="F138" s="23"/>
      <c r="G138" s="23"/>
      <c r="H138" s="24"/>
      <c r="I138" s="23"/>
      <c r="J138" s="23"/>
      <c r="K138" s="23"/>
      <c r="L138" s="23"/>
      <c r="M138" s="23"/>
      <c r="N138" s="23"/>
      <c r="O138" s="23"/>
      <c r="P138" s="20">
        <f t="shared" si="4"/>
        <v>0</v>
      </c>
      <c r="Q138" s="23"/>
      <c r="R138" s="19">
        <f t="shared" si="5"/>
        <v>0</v>
      </c>
      <c r="S138" s="23"/>
      <c r="T138" s="22"/>
    </row>
    <row r="139" spans="1:20" s="21" customFormat="1" x14ac:dyDescent="0.2">
      <c r="A139" s="23"/>
      <c r="B139" s="23"/>
      <c r="C139" s="23"/>
      <c r="D139" s="23"/>
      <c r="E139" s="23"/>
      <c r="F139" s="23"/>
      <c r="G139" s="23"/>
      <c r="H139" s="24"/>
      <c r="I139" s="23"/>
      <c r="J139" s="23"/>
      <c r="K139" s="23"/>
      <c r="L139" s="23"/>
      <c r="M139" s="23"/>
      <c r="N139" s="23"/>
      <c r="O139" s="23"/>
      <c r="P139" s="20">
        <f t="shared" si="4"/>
        <v>0</v>
      </c>
      <c r="Q139" s="23"/>
      <c r="R139" s="19">
        <f t="shared" si="5"/>
        <v>0</v>
      </c>
      <c r="S139" s="23"/>
      <c r="T139" s="22"/>
    </row>
    <row r="140" spans="1:20" s="21" customFormat="1" x14ac:dyDescent="0.2">
      <c r="A140" s="23"/>
      <c r="B140" s="23"/>
      <c r="C140" s="23"/>
      <c r="D140" s="23"/>
      <c r="E140" s="23"/>
      <c r="F140" s="23"/>
      <c r="G140" s="23"/>
      <c r="H140" s="24"/>
      <c r="I140" s="23"/>
      <c r="J140" s="23"/>
      <c r="K140" s="23"/>
      <c r="L140" s="23"/>
      <c r="M140" s="23"/>
      <c r="N140" s="23"/>
      <c r="O140" s="23"/>
      <c r="P140" s="20">
        <f t="shared" si="4"/>
        <v>0</v>
      </c>
      <c r="Q140" s="23"/>
      <c r="R140" s="19">
        <f t="shared" si="5"/>
        <v>0</v>
      </c>
      <c r="S140" s="23"/>
      <c r="T140" s="22"/>
    </row>
    <row r="141" spans="1:20" s="21" customFormat="1" x14ac:dyDescent="0.2">
      <c r="A141" s="23"/>
      <c r="B141" s="23"/>
      <c r="C141" s="23"/>
      <c r="D141" s="23"/>
      <c r="E141" s="23"/>
      <c r="F141" s="23"/>
      <c r="G141" s="23"/>
      <c r="H141" s="24"/>
      <c r="I141" s="23"/>
      <c r="J141" s="23"/>
      <c r="K141" s="23"/>
      <c r="L141" s="23"/>
      <c r="M141" s="23"/>
      <c r="N141" s="23"/>
      <c r="O141" s="23"/>
      <c r="P141" s="20">
        <f t="shared" ref="P141:P204" si="6">SUM(I141:O141)</f>
        <v>0</v>
      </c>
      <c r="Q141" s="23"/>
      <c r="R141" s="19">
        <f t="shared" si="5"/>
        <v>0</v>
      </c>
      <c r="S141" s="23"/>
      <c r="T141" s="22"/>
    </row>
    <row r="142" spans="1:20" s="21" customFormat="1" x14ac:dyDescent="0.2">
      <c r="A142" s="23"/>
      <c r="B142" s="23"/>
      <c r="C142" s="23"/>
      <c r="D142" s="23"/>
      <c r="E142" s="23"/>
      <c r="F142" s="23"/>
      <c r="G142" s="23"/>
      <c r="H142" s="24"/>
      <c r="I142" s="23"/>
      <c r="J142" s="23"/>
      <c r="K142" s="23"/>
      <c r="L142" s="23"/>
      <c r="M142" s="23"/>
      <c r="N142" s="23"/>
      <c r="O142" s="23"/>
      <c r="P142" s="20">
        <f t="shared" si="6"/>
        <v>0</v>
      </c>
      <c r="Q142" s="23"/>
      <c r="R142" s="19">
        <f t="shared" si="5"/>
        <v>0</v>
      </c>
      <c r="S142" s="23"/>
      <c r="T142" s="22"/>
    </row>
    <row r="143" spans="1:20" s="21" customFormat="1" x14ac:dyDescent="0.2">
      <c r="A143" s="23"/>
      <c r="B143" s="23"/>
      <c r="C143" s="23"/>
      <c r="D143" s="23"/>
      <c r="E143" s="23"/>
      <c r="F143" s="23"/>
      <c r="G143" s="23"/>
      <c r="H143" s="24"/>
      <c r="I143" s="23"/>
      <c r="J143" s="23"/>
      <c r="K143" s="23"/>
      <c r="L143" s="23"/>
      <c r="M143" s="23"/>
      <c r="N143" s="23"/>
      <c r="O143" s="23"/>
      <c r="P143" s="20">
        <f t="shared" si="6"/>
        <v>0</v>
      </c>
      <c r="Q143" s="23"/>
      <c r="R143" s="19">
        <f t="shared" si="5"/>
        <v>0</v>
      </c>
      <c r="S143" s="23"/>
      <c r="T143" s="22"/>
    </row>
    <row r="144" spans="1:20" s="21" customFormat="1" x14ac:dyDescent="0.2">
      <c r="A144" s="23"/>
      <c r="B144" s="23"/>
      <c r="C144" s="23"/>
      <c r="D144" s="23"/>
      <c r="E144" s="23"/>
      <c r="F144" s="23"/>
      <c r="G144" s="23"/>
      <c r="H144" s="24"/>
      <c r="I144" s="23"/>
      <c r="J144" s="23"/>
      <c r="K144" s="23"/>
      <c r="L144" s="23"/>
      <c r="M144" s="23"/>
      <c r="N144" s="23"/>
      <c r="O144" s="23"/>
      <c r="P144" s="20">
        <f t="shared" si="6"/>
        <v>0</v>
      </c>
      <c r="Q144" s="23"/>
      <c r="R144" s="19">
        <f t="shared" si="5"/>
        <v>0</v>
      </c>
      <c r="S144" s="23"/>
      <c r="T144" s="22"/>
    </row>
    <row r="145" spans="1:20" s="21" customFormat="1" x14ac:dyDescent="0.2">
      <c r="A145" s="23"/>
      <c r="B145" s="23"/>
      <c r="C145" s="23"/>
      <c r="D145" s="23"/>
      <c r="E145" s="23"/>
      <c r="F145" s="23"/>
      <c r="G145" s="23"/>
      <c r="H145" s="24"/>
      <c r="I145" s="23"/>
      <c r="J145" s="23"/>
      <c r="K145" s="23"/>
      <c r="L145" s="23"/>
      <c r="M145" s="23"/>
      <c r="N145" s="23"/>
      <c r="O145" s="23"/>
      <c r="P145" s="20">
        <f t="shared" si="6"/>
        <v>0</v>
      </c>
      <c r="Q145" s="23"/>
      <c r="R145" s="19">
        <f t="shared" si="5"/>
        <v>0</v>
      </c>
      <c r="S145" s="23"/>
      <c r="T145" s="22"/>
    </row>
    <row r="146" spans="1:20" s="21" customFormat="1" x14ac:dyDescent="0.2">
      <c r="A146" s="23"/>
      <c r="B146" s="23"/>
      <c r="C146" s="23"/>
      <c r="D146" s="23"/>
      <c r="E146" s="23"/>
      <c r="F146" s="23"/>
      <c r="G146" s="23"/>
      <c r="H146" s="24"/>
      <c r="I146" s="23"/>
      <c r="J146" s="23"/>
      <c r="K146" s="23"/>
      <c r="L146" s="23"/>
      <c r="M146" s="23"/>
      <c r="N146" s="23"/>
      <c r="O146" s="23"/>
      <c r="P146" s="20">
        <f t="shared" si="6"/>
        <v>0</v>
      </c>
      <c r="Q146" s="23"/>
      <c r="R146" s="19">
        <f t="shared" si="5"/>
        <v>0</v>
      </c>
      <c r="S146" s="23"/>
      <c r="T146" s="22"/>
    </row>
    <row r="147" spans="1:20" s="21" customFormat="1" x14ac:dyDescent="0.2">
      <c r="A147" s="23"/>
      <c r="B147" s="23"/>
      <c r="C147" s="23"/>
      <c r="D147" s="23"/>
      <c r="E147" s="23"/>
      <c r="F147" s="23"/>
      <c r="G147" s="23"/>
      <c r="H147" s="24"/>
      <c r="I147" s="23"/>
      <c r="J147" s="23"/>
      <c r="K147" s="23"/>
      <c r="L147" s="23"/>
      <c r="M147" s="23"/>
      <c r="N147" s="23"/>
      <c r="O147" s="23"/>
      <c r="P147" s="20">
        <f t="shared" si="6"/>
        <v>0</v>
      </c>
      <c r="Q147" s="23"/>
      <c r="R147" s="19">
        <f t="shared" si="5"/>
        <v>0</v>
      </c>
      <c r="S147" s="23"/>
      <c r="T147" s="22"/>
    </row>
    <row r="148" spans="1:20" s="21" customFormat="1" x14ac:dyDescent="0.2">
      <c r="A148" s="23"/>
      <c r="B148" s="23"/>
      <c r="C148" s="23"/>
      <c r="D148" s="23"/>
      <c r="E148" s="23"/>
      <c r="F148" s="23"/>
      <c r="G148" s="23"/>
      <c r="H148" s="24"/>
      <c r="I148" s="23"/>
      <c r="J148" s="23"/>
      <c r="K148" s="23"/>
      <c r="L148" s="23"/>
      <c r="M148" s="23"/>
      <c r="N148" s="23"/>
      <c r="O148" s="23"/>
      <c r="P148" s="20">
        <f t="shared" si="6"/>
        <v>0</v>
      </c>
      <c r="Q148" s="23"/>
      <c r="R148" s="19">
        <f t="shared" si="5"/>
        <v>0</v>
      </c>
      <c r="S148" s="23"/>
      <c r="T148" s="22"/>
    </row>
    <row r="149" spans="1:20" s="21" customFormat="1" x14ac:dyDescent="0.2">
      <c r="A149" s="23"/>
      <c r="B149" s="23"/>
      <c r="C149" s="23"/>
      <c r="D149" s="23"/>
      <c r="E149" s="23"/>
      <c r="F149" s="23"/>
      <c r="G149" s="23"/>
      <c r="H149" s="24"/>
      <c r="I149" s="23"/>
      <c r="J149" s="23"/>
      <c r="K149" s="23"/>
      <c r="L149" s="23"/>
      <c r="M149" s="23"/>
      <c r="N149" s="23"/>
      <c r="O149" s="23"/>
      <c r="P149" s="20">
        <f t="shared" si="6"/>
        <v>0</v>
      </c>
      <c r="Q149" s="23"/>
      <c r="R149" s="19">
        <f t="shared" si="5"/>
        <v>0</v>
      </c>
      <c r="S149" s="23"/>
      <c r="T149" s="22"/>
    </row>
    <row r="150" spans="1:20" s="21" customFormat="1" x14ac:dyDescent="0.2">
      <c r="A150" s="23"/>
      <c r="B150" s="23"/>
      <c r="C150" s="23"/>
      <c r="D150" s="23"/>
      <c r="E150" s="23"/>
      <c r="F150" s="23"/>
      <c r="G150" s="23"/>
      <c r="H150" s="24"/>
      <c r="I150" s="23"/>
      <c r="J150" s="23"/>
      <c r="K150" s="23"/>
      <c r="L150" s="23"/>
      <c r="M150" s="23"/>
      <c r="N150" s="23"/>
      <c r="O150" s="23"/>
      <c r="P150" s="20">
        <f t="shared" si="6"/>
        <v>0</v>
      </c>
      <c r="Q150" s="23"/>
      <c r="R150" s="19">
        <f t="shared" ref="R150:R213" si="7">P150-Q150</f>
        <v>0</v>
      </c>
      <c r="S150" s="23"/>
      <c r="T150" s="22"/>
    </row>
    <row r="151" spans="1:20" s="21" customFormat="1" x14ac:dyDescent="0.2">
      <c r="A151" s="23"/>
      <c r="B151" s="23"/>
      <c r="C151" s="23"/>
      <c r="D151" s="23"/>
      <c r="E151" s="23"/>
      <c r="F151" s="23"/>
      <c r="G151" s="23"/>
      <c r="H151" s="24"/>
      <c r="I151" s="23"/>
      <c r="J151" s="23"/>
      <c r="K151" s="23"/>
      <c r="L151" s="23"/>
      <c r="M151" s="23"/>
      <c r="N151" s="23"/>
      <c r="O151" s="23"/>
      <c r="P151" s="20">
        <f t="shared" si="6"/>
        <v>0</v>
      </c>
      <c r="Q151" s="23"/>
      <c r="R151" s="19">
        <f t="shared" si="7"/>
        <v>0</v>
      </c>
      <c r="S151" s="23"/>
      <c r="T151" s="22"/>
    </row>
    <row r="152" spans="1:20" s="21" customFormat="1" x14ac:dyDescent="0.2">
      <c r="A152" s="23"/>
      <c r="B152" s="23"/>
      <c r="C152" s="23"/>
      <c r="D152" s="23"/>
      <c r="E152" s="23"/>
      <c r="F152" s="23"/>
      <c r="G152" s="23"/>
      <c r="H152" s="24"/>
      <c r="I152" s="23"/>
      <c r="J152" s="23"/>
      <c r="K152" s="23"/>
      <c r="L152" s="23"/>
      <c r="M152" s="23"/>
      <c r="N152" s="23"/>
      <c r="O152" s="23"/>
      <c r="P152" s="20">
        <f t="shared" si="6"/>
        <v>0</v>
      </c>
      <c r="Q152" s="23"/>
      <c r="R152" s="19">
        <f t="shared" si="7"/>
        <v>0</v>
      </c>
      <c r="S152" s="23"/>
      <c r="T152" s="22"/>
    </row>
    <row r="153" spans="1:20" s="21" customFormat="1" x14ac:dyDescent="0.2">
      <c r="A153" s="23"/>
      <c r="B153" s="23"/>
      <c r="C153" s="23"/>
      <c r="D153" s="23"/>
      <c r="E153" s="23"/>
      <c r="F153" s="23"/>
      <c r="G153" s="23"/>
      <c r="H153" s="24"/>
      <c r="I153" s="23"/>
      <c r="J153" s="23"/>
      <c r="K153" s="23"/>
      <c r="L153" s="23"/>
      <c r="M153" s="23"/>
      <c r="N153" s="23"/>
      <c r="O153" s="23"/>
      <c r="P153" s="20">
        <f t="shared" si="6"/>
        <v>0</v>
      </c>
      <c r="Q153" s="23"/>
      <c r="R153" s="19">
        <f t="shared" si="7"/>
        <v>0</v>
      </c>
      <c r="S153" s="23"/>
      <c r="T153" s="22"/>
    </row>
    <row r="154" spans="1:20" s="21" customFormat="1" x14ac:dyDescent="0.2">
      <c r="A154" s="23"/>
      <c r="B154" s="23"/>
      <c r="C154" s="23"/>
      <c r="D154" s="23"/>
      <c r="E154" s="23"/>
      <c r="F154" s="23"/>
      <c r="G154" s="23"/>
      <c r="H154" s="24"/>
      <c r="I154" s="23"/>
      <c r="J154" s="23"/>
      <c r="K154" s="23"/>
      <c r="L154" s="23"/>
      <c r="M154" s="23"/>
      <c r="N154" s="23"/>
      <c r="O154" s="23"/>
      <c r="P154" s="20">
        <f t="shared" si="6"/>
        <v>0</v>
      </c>
      <c r="Q154" s="23"/>
      <c r="R154" s="19">
        <f t="shared" si="7"/>
        <v>0</v>
      </c>
      <c r="S154" s="23"/>
      <c r="T154" s="22"/>
    </row>
    <row r="155" spans="1:20" s="21" customFormat="1" x14ac:dyDescent="0.2">
      <c r="A155" s="23"/>
      <c r="B155" s="23"/>
      <c r="C155" s="23"/>
      <c r="D155" s="23"/>
      <c r="E155" s="23"/>
      <c r="F155" s="23"/>
      <c r="G155" s="23"/>
      <c r="H155" s="24"/>
      <c r="I155" s="23"/>
      <c r="J155" s="23"/>
      <c r="K155" s="23"/>
      <c r="L155" s="23"/>
      <c r="M155" s="23"/>
      <c r="N155" s="23"/>
      <c r="O155" s="23"/>
      <c r="P155" s="20">
        <f t="shared" si="6"/>
        <v>0</v>
      </c>
      <c r="Q155" s="23"/>
      <c r="R155" s="19">
        <f t="shared" si="7"/>
        <v>0</v>
      </c>
      <c r="S155" s="23"/>
      <c r="T155" s="22"/>
    </row>
    <row r="156" spans="1:20" s="21" customFormat="1" x14ac:dyDescent="0.2">
      <c r="A156" s="23"/>
      <c r="B156" s="23"/>
      <c r="C156" s="23"/>
      <c r="D156" s="23"/>
      <c r="E156" s="23"/>
      <c r="F156" s="23"/>
      <c r="G156" s="23"/>
      <c r="H156" s="24"/>
      <c r="I156" s="23"/>
      <c r="J156" s="23"/>
      <c r="K156" s="23"/>
      <c r="L156" s="23"/>
      <c r="M156" s="23"/>
      <c r="N156" s="23"/>
      <c r="O156" s="23"/>
      <c r="P156" s="20">
        <f t="shared" si="6"/>
        <v>0</v>
      </c>
      <c r="Q156" s="23"/>
      <c r="R156" s="19">
        <f t="shared" si="7"/>
        <v>0</v>
      </c>
      <c r="S156" s="23"/>
      <c r="T156" s="22"/>
    </row>
    <row r="157" spans="1:20" s="21" customFormat="1" x14ac:dyDescent="0.2">
      <c r="A157" s="23"/>
      <c r="B157" s="23"/>
      <c r="C157" s="23"/>
      <c r="D157" s="23"/>
      <c r="E157" s="23"/>
      <c r="F157" s="23"/>
      <c r="G157" s="23"/>
      <c r="H157" s="24"/>
      <c r="I157" s="23"/>
      <c r="J157" s="23"/>
      <c r="K157" s="23"/>
      <c r="L157" s="23"/>
      <c r="M157" s="23"/>
      <c r="N157" s="23"/>
      <c r="O157" s="23"/>
      <c r="P157" s="20">
        <f t="shared" si="6"/>
        <v>0</v>
      </c>
      <c r="Q157" s="23"/>
      <c r="R157" s="19">
        <f t="shared" si="7"/>
        <v>0</v>
      </c>
      <c r="S157" s="23"/>
      <c r="T157" s="22"/>
    </row>
    <row r="158" spans="1:20" s="21" customFormat="1" x14ac:dyDescent="0.2">
      <c r="A158" s="23"/>
      <c r="B158" s="23"/>
      <c r="C158" s="23"/>
      <c r="D158" s="23"/>
      <c r="E158" s="23"/>
      <c r="F158" s="23"/>
      <c r="G158" s="23"/>
      <c r="H158" s="24"/>
      <c r="I158" s="23"/>
      <c r="J158" s="23"/>
      <c r="K158" s="23"/>
      <c r="L158" s="23"/>
      <c r="M158" s="23"/>
      <c r="N158" s="23"/>
      <c r="O158" s="23"/>
      <c r="P158" s="20">
        <f t="shared" si="6"/>
        <v>0</v>
      </c>
      <c r="Q158" s="23"/>
      <c r="R158" s="19">
        <f t="shared" si="7"/>
        <v>0</v>
      </c>
      <c r="S158" s="23"/>
      <c r="T158" s="22"/>
    </row>
    <row r="159" spans="1:20" s="21" customFormat="1" x14ac:dyDescent="0.2">
      <c r="A159" s="23"/>
      <c r="B159" s="23"/>
      <c r="C159" s="23"/>
      <c r="D159" s="23"/>
      <c r="E159" s="23"/>
      <c r="F159" s="23"/>
      <c r="G159" s="23"/>
      <c r="H159" s="24"/>
      <c r="I159" s="23"/>
      <c r="J159" s="23"/>
      <c r="K159" s="23"/>
      <c r="L159" s="23"/>
      <c r="M159" s="23"/>
      <c r="N159" s="23"/>
      <c r="O159" s="23"/>
      <c r="P159" s="20">
        <f t="shared" si="6"/>
        <v>0</v>
      </c>
      <c r="Q159" s="23"/>
      <c r="R159" s="19">
        <f t="shared" si="7"/>
        <v>0</v>
      </c>
      <c r="S159" s="23"/>
      <c r="T159" s="22"/>
    </row>
    <row r="160" spans="1:20" s="21" customFormat="1" x14ac:dyDescent="0.2">
      <c r="A160" s="23"/>
      <c r="B160" s="23"/>
      <c r="C160" s="23"/>
      <c r="D160" s="23"/>
      <c r="E160" s="23"/>
      <c r="F160" s="23"/>
      <c r="G160" s="23"/>
      <c r="H160" s="24"/>
      <c r="I160" s="23"/>
      <c r="J160" s="23"/>
      <c r="K160" s="23"/>
      <c r="L160" s="23"/>
      <c r="M160" s="23"/>
      <c r="N160" s="23"/>
      <c r="O160" s="23"/>
      <c r="P160" s="20">
        <f t="shared" si="6"/>
        <v>0</v>
      </c>
      <c r="Q160" s="23"/>
      <c r="R160" s="19">
        <f t="shared" si="7"/>
        <v>0</v>
      </c>
      <c r="S160" s="23"/>
      <c r="T160" s="22"/>
    </row>
    <row r="161" spans="1:20" s="21" customFormat="1" x14ac:dyDescent="0.2">
      <c r="A161" s="23"/>
      <c r="B161" s="23"/>
      <c r="C161" s="23"/>
      <c r="D161" s="23"/>
      <c r="E161" s="23"/>
      <c r="F161" s="23"/>
      <c r="G161" s="23"/>
      <c r="H161" s="24"/>
      <c r="I161" s="23"/>
      <c r="J161" s="23"/>
      <c r="K161" s="23"/>
      <c r="L161" s="23"/>
      <c r="M161" s="23"/>
      <c r="N161" s="23"/>
      <c r="O161" s="23"/>
      <c r="P161" s="20">
        <f t="shared" si="6"/>
        <v>0</v>
      </c>
      <c r="Q161" s="23"/>
      <c r="R161" s="19">
        <f t="shared" si="7"/>
        <v>0</v>
      </c>
      <c r="S161" s="23"/>
      <c r="T161" s="22"/>
    </row>
    <row r="162" spans="1:20" s="21" customFormat="1" x14ac:dyDescent="0.2">
      <c r="A162" s="23"/>
      <c r="B162" s="23"/>
      <c r="C162" s="23"/>
      <c r="D162" s="23"/>
      <c r="E162" s="23"/>
      <c r="F162" s="23"/>
      <c r="G162" s="23"/>
      <c r="H162" s="24"/>
      <c r="I162" s="23"/>
      <c r="J162" s="23"/>
      <c r="K162" s="23"/>
      <c r="L162" s="23"/>
      <c r="M162" s="23"/>
      <c r="N162" s="23"/>
      <c r="O162" s="23"/>
      <c r="P162" s="20">
        <f t="shared" si="6"/>
        <v>0</v>
      </c>
      <c r="Q162" s="23"/>
      <c r="R162" s="19">
        <f t="shared" si="7"/>
        <v>0</v>
      </c>
      <c r="S162" s="23"/>
      <c r="T162" s="22"/>
    </row>
    <row r="163" spans="1:20" s="21" customFormat="1" x14ac:dyDescent="0.2">
      <c r="A163" s="23"/>
      <c r="B163" s="23"/>
      <c r="C163" s="23"/>
      <c r="D163" s="23"/>
      <c r="E163" s="23"/>
      <c r="F163" s="23"/>
      <c r="G163" s="23"/>
      <c r="H163" s="24"/>
      <c r="I163" s="23"/>
      <c r="J163" s="23"/>
      <c r="K163" s="23"/>
      <c r="L163" s="23"/>
      <c r="M163" s="23"/>
      <c r="N163" s="23"/>
      <c r="O163" s="23"/>
      <c r="P163" s="20">
        <f t="shared" si="6"/>
        <v>0</v>
      </c>
      <c r="Q163" s="23"/>
      <c r="R163" s="19">
        <f t="shared" si="7"/>
        <v>0</v>
      </c>
      <c r="S163" s="23"/>
      <c r="T163" s="22"/>
    </row>
    <row r="164" spans="1:20" s="21" customFormat="1" x14ac:dyDescent="0.2">
      <c r="A164" s="23"/>
      <c r="B164" s="23"/>
      <c r="C164" s="23"/>
      <c r="D164" s="23"/>
      <c r="E164" s="23"/>
      <c r="F164" s="23"/>
      <c r="G164" s="23"/>
      <c r="H164" s="24"/>
      <c r="I164" s="23"/>
      <c r="J164" s="23"/>
      <c r="K164" s="23"/>
      <c r="L164" s="23"/>
      <c r="M164" s="23"/>
      <c r="N164" s="23"/>
      <c r="O164" s="23"/>
      <c r="P164" s="20">
        <f t="shared" si="6"/>
        <v>0</v>
      </c>
      <c r="Q164" s="23"/>
      <c r="R164" s="19">
        <f t="shared" si="7"/>
        <v>0</v>
      </c>
      <c r="S164" s="23"/>
      <c r="T164" s="22"/>
    </row>
    <row r="165" spans="1:20" s="21" customFormat="1" x14ac:dyDescent="0.2">
      <c r="A165" s="23"/>
      <c r="B165" s="23"/>
      <c r="C165" s="23"/>
      <c r="D165" s="23"/>
      <c r="E165" s="23"/>
      <c r="F165" s="23"/>
      <c r="G165" s="23"/>
      <c r="H165" s="24"/>
      <c r="I165" s="23"/>
      <c r="J165" s="23"/>
      <c r="K165" s="23"/>
      <c r="L165" s="23"/>
      <c r="M165" s="23"/>
      <c r="N165" s="23"/>
      <c r="O165" s="23"/>
      <c r="P165" s="20">
        <f t="shared" si="6"/>
        <v>0</v>
      </c>
      <c r="Q165" s="23"/>
      <c r="R165" s="19">
        <f t="shared" si="7"/>
        <v>0</v>
      </c>
      <c r="S165" s="23"/>
      <c r="T165" s="22"/>
    </row>
    <row r="166" spans="1:20" s="21" customFormat="1" x14ac:dyDescent="0.2">
      <c r="A166" s="23"/>
      <c r="B166" s="23"/>
      <c r="C166" s="23"/>
      <c r="D166" s="23"/>
      <c r="E166" s="23"/>
      <c r="F166" s="23"/>
      <c r="G166" s="23"/>
      <c r="H166" s="24"/>
      <c r="I166" s="23"/>
      <c r="J166" s="23"/>
      <c r="K166" s="23"/>
      <c r="L166" s="23"/>
      <c r="M166" s="23"/>
      <c r="N166" s="23"/>
      <c r="O166" s="23"/>
      <c r="P166" s="20">
        <f t="shared" si="6"/>
        <v>0</v>
      </c>
      <c r="Q166" s="23"/>
      <c r="R166" s="19">
        <f t="shared" si="7"/>
        <v>0</v>
      </c>
      <c r="S166" s="23"/>
      <c r="T166" s="22"/>
    </row>
    <row r="167" spans="1:20" s="21" customFormat="1" x14ac:dyDescent="0.2">
      <c r="A167" s="23"/>
      <c r="B167" s="23"/>
      <c r="C167" s="23"/>
      <c r="D167" s="23"/>
      <c r="E167" s="23"/>
      <c r="F167" s="23"/>
      <c r="G167" s="23"/>
      <c r="H167" s="24"/>
      <c r="I167" s="23"/>
      <c r="J167" s="23"/>
      <c r="K167" s="23"/>
      <c r="L167" s="23"/>
      <c r="M167" s="23"/>
      <c r="N167" s="23"/>
      <c r="O167" s="23"/>
      <c r="P167" s="20">
        <f t="shared" si="6"/>
        <v>0</v>
      </c>
      <c r="Q167" s="23"/>
      <c r="R167" s="19">
        <f t="shared" si="7"/>
        <v>0</v>
      </c>
      <c r="S167" s="23"/>
      <c r="T167" s="22"/>
    </row>
    <row r="168" spans="1:20" s="21" customFormat="1" x14ac:dyDescent="0.2">
      <c r="A168" s="23"/>
      <c r="B168" s="23"/>
      <c r="C168" s="23"/>
      <c r="D168" s="23"/>
      <c r="E168" s="23"/>
      <c r="F168" s="23"/>
      <c r="G168" s="23"/>
      <c r="H168" s="24"/>
      <c r="I168" s="23"/>
      <c r="J168" s="23"/>
      <c r="K168" s="23"/>
      <c r="L168" s="23"/>
      <c r="M168" s="23"/>
      <c r="N168" s="23"/>
      <c r="O168" s="23"/>
      <c r="P168" s="20">
        <f t="shared" si="6"/>
        <v>0</v>
      </c>
      <c r="Q168" s="23"/>
      <c r="R168" s="19">
        <f t="shared" si="7"/>
        <v>0</v>
      </c>
      <c r="S168" s="23"/>
      <c r="T168" s="22"/>
    </row>
    <row r="169" spans="1:20" s="21" customFormat="1" x14ac:dyDescent="0.2">
      <c r="A169" s="23"/>
      <c r="B169" s="23"/>
      <c r="C169" s="23"/>
      <c r="D169" s="23"/>
      <c r="E169" s="23"/>
      <c r="F169" s="23"/>
      <c r="G169" s="23"/>
      <c r="H169" s="24"/>
      <c r="I169" s="23"/>
      <c r="J169" s="23"/>
      <c r="K169" s="23"/>
      <c r="L169" s="23"/>
      <c r="M169" s="23"/>
      <c r="N169" s="23"/>
      <c r="O169" s="23"/>
      <c r="P169" s="20">
        <f t="shared" si="6"/>
        <v>0</v>
      </c>
      <c r="Q169" s="23"/>
      <c r="R169" s="19">
        <f t="shared" si="7"/>
        <v>0</v>
      </c>
      <c r="S169" s="23"/>
      <c r="T169" s="22"/>
    </row>
    <row r="170" spans="1:20" s="21" customFormat="1" x14ac:dyDescent="0.2">
      <c r="A170" s="23"/>
      <c r="B170" s="23"/>
      <c r="C170" s="23"/>
      <c r="D170" s="23"/>
      <c r="E170" s="23"/>
      <c r="F170" s="23"/>
      <c r="G170" s="23"/>
      <c r="H170" s="24"/>
      <c r="I170" s="23"/>
      <c r="J170" s="23"/>
      <c r="K170" s="23"/>
      <c r="L170" s="23"/>
      <c r="M170" s="23"/>
      <c r="N170" s="23"/>
      <c r="O170" s="23"/>
      <c r="P170" s="20">
        <f t="shared" si="6"/>
        <v>0</v>
      </c>
      <c r="Q170" s="23"/>
      <c r="R170" s="19">
        <f t="shared" si="7"/>
        <v>0</v>
      </c>
      <c r="S170" s="23"/>
      <c r="T170" s="22"/>
    </row>
    <row r="171" spans="1:20" s="21" customFormat="1" x14ac:dyDescent="0.2">
      <c r="A171" s="23"/>
      <c r="B171" s="23"/>
      <c r="C171" s="23"/>
      <c r="D171" s="23"/>
      <c r="E171" s="23"/>
      <c r="F171" s="23"/>
      <c r="G171" s="23"/>
      <c r="H171" s="24"/>
      <c r="I171" s="23"/>
      <c r="J171" s="23"/>
      <c r="K171" s="23"/>
      <c r="L171" s="23"/>
      <c r="M171" s="23"/>
      <c r="N171" s="23"/>
      <c r="O171" s="23"/>
      <c r="P171" s="20">
        <f t="shared" si="6"/>
        <v>0</v>
      </c>
      <c r="Q171" s="23"/>
      <c r="R171" s="19">
        <f t="shared" si="7"/>
        <v>0</v>
      </c>
      <c r="S171" s="23"/>
      <c r="T171" s="22"/>
    </row>
    <row r="172" spans="1:20" s="21" customFormat="1" x14ac:dyDescent="0.2">
      <c r="A172" s="23"/>
      <c r="B172" s="23"/>
      <c r="C172" s="23"/>
      <c r="D172" s="23"/>
      <c r="E172" s="23"/>
      <c r="F172" s="23"/>
      <c r="G172" s="23"/>
      <c r="H172" s="24"/>
      <c r="I172" s="23"/>
      <c r="J172" s="23"/>
      <c r="K172" s="23"/>
      <c r="L172" s="23"/>
      <c r="M172" s="23"/>
      <c r="N172" s="23"/>
      <c r="O172" s="23"/>
      <c r="P172" s="20">
        <f t="shared" si="6"/>
        <v>0</v>
      </c>
      <c r="Q172" s="23"/>
      <c r="R172" s="19">
        <f t="shared" si="7"/>
        <v>0</v>
      </c>
      <c r="S172" s="23"/>
      <c r="T172" s="22"/>
    </row>
    <row r="173" spans="1:20" s="21" customFormat="1" x14ac:dyDescent="0.2">
      <c r="A173" s="23"/>
      <c r="B173" s="23"/>
      <c r="C173" s="23"/>
      <c r="D173" s="23"/>
      <c r="E173" s="23"/>
      <c r="F173" s="23"/>
      <c r="G173" s="23"/>
      <c r="H173" s="24"/>
      <c r="I173" s="23"/>
      <c r="J173" s="23"/>
      <c r="K173" s="23"/>
      <c r="L173" s="23"/>
      <c r="M173" s="23"/>
      <c r="N173" s="23"/>
      <c r="O173" s="23"/>
      <c r="P173" s="20">
        <f t="shared" si="6"/>
        <v>0</v>
      </c>
      <c r="Q173" s="23"/>
      <c r="R173" s="19">
        <f t="shared" si="7"/>
        <v>0</v>
      </c>
      <c r="S173" s="23"/>
      <c r="T173" s="22"/>
    </row>
    <row r="174" spans="1:20" s="21" customFormat="1" x14ac:dyDescent="0.2">
      <c r="A174" s="23"/>
      <c r="B174" s="23"/>
      <c r="C174" s="23"/>
      <c r="D174" s="23"/>
      <c r="E174" s="23"/>
      <c r="F174" s="23"/>
      <c r="G174" s="23"/>
      <c r="H174" s="24"/>
      <c r="I174" s="23"/>
      <c r="J174" s="23"/>
      <c r="K174" s="23"/>
      <c r="L174" s="23"/>
      <c r="M174" s="23"/>
      <c r="N174" s="23"/>
      <c r="O174" s="23"/>
      <c r="P174" s="20">
        <f t="shared" si="6"/>
        <v>0</v>
      </c>
      <c r="Q174" s="23"/>
      <c r="R174" s="19">
        <f t="shared" si="7"/>
        <v>0</v>
      </c>
      <c r="S174" s="23"/>
      <c r="T174" s="22"/>
    </row>
    <row r="175" spans="1:20" s="21" customFormat="1" x14ac:dyDescent="0.2">
      <c r="A175" s="23"/>
      <c r="B175" s="23"/>
      <c r="C175" s="23"/>
      <c r="D175" s="23"/>
      <c r="E175" s="23"/>
      <c r="F175" s="23"/>
      <c r="G175" s="23"/>
      <c r="H175" s="24"/>
      <c r="I175" s="23"/>
      <c r="J175" s="23"/>
      <c r="K175" s="23"/>
      <c r="L175" s="23"/>
      <c r="M175" s="23"/>
      <c r="N175" s="23"/>
      <c r="O175" s="23"/>
      <c r="P175" s="20">
        <f t="shared" si="6"/>
        <v>0</v>
      </c>
      <c r="Q175" s="23"/>
      <c r="R175" s="19">
        <f t="shared" si="7"/>
        <v>0</v>
      </c>
      <c r="S175" s="23"/>
      <c r="T175" s="22"/>
    </row>
    <row r="176" spans="1:20" s="21" customFormat="1" x14ac:dyDescent="0.2">
      <c r="A176" s="23"/>
      <c r="B176" s="23"/>
      <c r="C176" s="23"/>
      <c r="D176" s="23"/>
      <c r="E176" s="23"/>
      <c r="F176" s="23"/>
      <c r="G176" s="23"/>
      <c r="H176" s="24"/>
      <c r="I176" s="23"/>
      <c r="J176" s="23"/>
      <c r="K176" s="23"/>
      <c r="L176" s="23"/>
      <c r="M176" s="23"/>
      <c r="N176" s="23"/>
      <c r="O176" s="23"/>
      <c r="P176" s="20">
        <f t="shared" si="6"/>
        <v>0</v>
      </c>
      <c r="Q176" s="23"/>
      <c r="R176" s="19">
        <f t="shared" si="7"/>
        <v>0</v>
      </c>
      <c r="S176" s="23"/>
      <c r="T176" s="22"/>
    </row>
    <row r="177" spans="1:20" s="21" customFormat="1" x14ac:dyDescent="0.2">
      <c r="A177" s="23"/>
      <c r="B177" s="23"/>
      <c r="C177" s="23"/>
      <c r="D177" s="23"/>
      <c r="E177" s="23"/>
      <c r="F177" s="23"/>
      <c r="G177" s="23"/>
      <c r="H177" s="24"/>
      <c r="I177" s="23"/>
      <c r="J177" s="23"/>
      <c r="K177" s="23"/>
      <c r="L177" s="23"/>
      <c r="M177" s="23"/>
      <c r="N177" s="23"/>
      <c r="O177" s="23"/>
      <c r="P177" s="20">
        <f t="shared" si="6"/>
        <v>0</v>
      </c>
      <c r="Q177" s="23"/>
      <c r="R177" s="19">
        <f t="shared" si="7"/>
        <v>0</v>
      </c>
      <c r="S177" s="23"/>
      <c r="T177" s="22"/>
    </row>
    <row r="178" spans="1:20" s="21" customFormat="1" x14ac:dyDescent="0.2">
      <c r="A178" s="23"/>
      <c r="B178" s="23"/>
      <c r="C178" s="23"/>
      <c r="D178" s="23"/>
      <c r="E178" s="23"/>
      <c r="F178" s="23"/>
      <c r="G178" s="23"/>
      <c r="H178" s="24"/>
      <c r="I178" s="23"/>
      <c r="J178" s="23"/>
      <c r="K178" s="23"/>
      <c r="L178" s="23"/>
      <c r="M178" s="23"/>
      <c r="N178" s="23"/>
      <c r="O178" s="23"/>
      <c r="P178" s="20">
        <f t="shared" si="6"/>
        <v>0</v>
      </c>
      <c r="Q178" s="23"/>
      <c r="R178" s="19">
        <f t="shared" si="7"/>
        <v>0</v>
      </c>
      <c r="S178" s="23"/>
      <c r="T178" s="22"/>
    </row>
    <row r="179" spans="1:20" s="21" customFormat="1" x14ac:dyDescent="0.2">
      <c r="A179" s="23"/>
      <c r="B179" s="23"/>
      <c r="C179" s="23"/>
      <c r="D179" s="23"/>
      <c r="E179" s="23"/>
      <c r="F179" s="23"/>
      <c r="G179" s="23"/>
      <c r="H179" s="24"/>
      <c r="I179" s="23"/>
      <c r="J179" s="23"/>
      <c r="K179" s="23"/>
      <c r="L179" s="23"/>
      <c r="M179" s="23"/>
      <c r="N179" s="23"/>
      <c r="O179" s="23"/>
      <c r="P179" s="20">
        <f t="shared" si="6"/>
        <v>0</v>
      </c>
      <c r="Q179" s="23"/>
      <c r="R179" s="19">
        <f t="shared" si="7"/>
        <v>0</v>
      </c>
      <c r="S179" s="23"/>
      <c r="T179" s="22"/>
    </row>
    <row r="180" spans="1:20" s="21" customFormat="1" x14ac:dyDescent="0.2">
      <c r="A180" s="23"/>
      <c r="B180" s="23"/>
      <c r="C180" s="23"/>
      <c r="D180" s="23"/>
      <c r="E180" s="23"/>
      <c r="F180" s="23"/>
      <c r="G180" s="23"/>
      <c r="H180" s="24"/>
      <c r="I180" s="23"/>
      <c r="J180" s="23"/>
      <c r="K180" s="23"/>
      <c r="L180" s="23"/>
      <c r="M180" s="23"/>
      <c r="N180" s="23"/>
      <c r="O180" s="23"/>
      <c r="P180" s="20">
        <f t="shared" si="6"/>
        <v>0</v>
      </c>
      <c r="Q180" s="23"/>
      <c r="R180" s="19">
        <f t="shared" si="7"/>
        <v>0</v>
      </c>
      <c r="S180" s="23"/>
      <c r="T180" s="22"/>
    </row>
    <row r="181" spans="1:20" s="21" customFormat="1" x14ac:dyDescent="0.2">
      <c r="A181" s="23"/>
      <c r="B181" s="23"/>
      <c r="C181" s="23"/>
      <c r="D181" s="23"/>
      <c r="E181" s="23"/>
      <c r="F181" s="23"/>
      <c r="G181" s="23"/>
      <c r="H181" s="24"/>
      <c r="I181" s="23"/>
      <c r="J181" s="23"/>
      <c r="K181" s="23"/>
      <c r="L181" s="23"/>
      <c r="M181" s="23"/>
      <c r="N181" s="23"/>
      <c r="O181" s="23"/>
      <c r="P181" s="20">
        <f t="shared" si="6"/>
        <v>0</v>
      </c>
      <c r="Q181" s="23"/>
      <c r="R181" s="19">
        <f t="shared" si="7"/>
        <v>0</v>
      </c>
      <c r="S181" s="23"/>
      <c r="T181" s="22"/>
    </row>
    <row r="182" spans="1:20" s="21" customFormat="1" x14ac:dyDescent="0.2">
      <c r="A182" s="23"/>
      <c r="B182" s="23"/>
      <c r="C182" s="23"/>
      <c r="D182" s="23"/>
      <c r="E182" s="23"/>
      <c r="F182" s="23"/>
      <c r="G182" s="23"/>
      <c r="H182" s="24"/>
      <c r="I182" s="23"/>
      <c r="J182" s="23"/>
      <c r="K182" s="23"/>
      <c r="L182" s="23"/>
      <c r="M182" s="23"/>
      <c r="N182" s="23"/>
      <c r="O182" s="23"/>
      <c r="P182" s="20">
        <f t="shared" si="6"/>
        <v>0</v>
      </c>
      <c r="Q182" s="23"/>
      <c r="R182" s="19">
        <f t="shared" si="7"/>
        <v>0</v>
      </c>
      <c r="S182" s="23"/>
      <c r="T182" s="22"/>
    </row>
    <row r="183" spans="1:20" s="21" customFormat="1" x14ac:dyDescent="0.2">
      <c r="A183" s="23"/>
      <c r="B183" s="23"/>
      <c r="C183" s="23"/>
      <c r="D183" s="23"/>
      <c r="E183" s="23"/>
      <c r="F183" s="23"/>
      <c r="G183" s="23"/>
      <c r="H183" s="24"/>
      <c r="I183" s="23"/>
      <c r="J183" s="23"/>
      <c r="K183" s="23"/>
      <c r="L183" s="23"/>
      <c r="M183" s="23"/>
      <c r="N183" s="23"/>
      <c r="O183" s="23"/>
      <c r="P183" s="20">
        <f t="shared" si="6"/>
        <v>0</v>
      </c>
      <c r="Q183" s="23"/>
      <c r="R183" s="19">
        <f t="shared" si="7"/>
        <v>0</v>
      </c>
      <c r="S183" s="23"/>
      <c r="T183" s="22"/>
    </row>
    <row r="184" spans="1:20" s="21" customFormat="1" x14ac:dyDescent="0.2">
      <c r="A184" s="23"/>
      <c r="B184" s="23"/>
      <c r="C184" s="23"/>
      <c r="D184" s="23"/>
      <c r="E184" s="23"/>
      <c r="F184" s="23"/>
      <c r="G184" s="23"/>
      <c r="H184" s="24"/>
      <c r="I184" s="23"/>
      <c r="J184" s="23"/>
      <c r="K184" s="23"/>
      <c r="L184" s="23"/>
      <c r="M184" s="23"/>
      <c r="N184" s="23"/>
      <c r="O184" s="23"/>
      <c r="P184" s="20">
        <f t="shared" si="6"/>
        <v>0</v>
      </c>
      <c r="Q184" s="23"/>
      <c r="R184" s="19">
        <f t="shared" si="7"/>
        <v>0</v>
      </c>
      <c r="S184" s="23"/>
      <c r="T184" s="22"/>
    </row>
    <row r="185" spans="1:20" s="21" customFormat="1" x14ac:dyDescent="0.2">
      <c r="A185" s="23"/>
      <c r="B185" s="23"/>
      <c r="C185" s="23"/>
      <c r="D185" s="23"/>
      <c r="E185" s="23"/>
      <c r="F185" s="23"/>
      <c r="G185" s="23"/>
      <c r="H185" s="24"/>
      <c r="I185" s="23"/>
      <c r="J185" s="23"/>
      <c r="K185" s="23"/>
      <c r="L185" s="23"/>
      <c r="M185" s="23"/>
      <c r="N185" s="23"/>
      <c r="O185" s="23"/>
      <c r="P185" s="20">
        <f t="shared" si="6"/>
        <v>0</v>
      </c>
      <c r="Q185" s="23"/>
      <c r="R185" s="19">
        <f t="shared" si="7"/>
        <v>0</v>
      </c>
      <c r="S185" s="23"/>
      <c r="T185" s="22"/>
    </row>
    <row r="186" spans="1:20" s="21" customFormat="1" x14ac:dyDescent="0.2">
      <c r="A186" s="23"/>
      <c r="B186" s="23"/>
      <c r="C186" s="23"/>
      <c r="D186" s="23"/>
      <c r="E186" s="23"/>
      <c r="F186" s="23"/>
      <c r="G186" s="23"/>
      <c r="H186" s="24"/>
      <c r="I186" s="23"/>
      <c r="J186" s="23"/>
      <c r="K186" s="23"/>
      <c r="L186" s="23"/>
      <c r="M186" s="23"/>
      <c r="N186" s="23"/>
      <c r="O186" s="23"/>
      <c r="P186" s="20">
        <f t="shared" si="6"/>
        <v>0</v>
      </c>
      <c r="Q186" s="23"/>
      <c r="R186" s="19">
        <f t="shared" si="7"/>
        <v>0</v>
      </c>
      <c r="S186" s="23"/>
      <c r="T186" s="22"/>
    </row>
    <row r="187" spans="1:20" s="21" customFormat="1" x14ac:dyDescent="0.2">
      <c r="A187" s="23"/>
      <c r="B187" s="23"/>
      <c r="C187" s="23"/>
      <c r="D187" s="23"/>
      <c r="E187" s="23"/>
      <c r="F187" s="23"/>
      <c r="G187" s="23"/>
      <c r="H187" s="24"/>
      <c r="I187" s="23"/>
      <c r="J187" s="23"/>
      <c r="K187" s="23"/>
      <c r="L187" s="23"/>
      <c r="M187" s="23"/>
      <c r="N187" s="23"/>
      <c r="O187" s="23"/>
      <c r="P187" s="20">
        <f t="shared" si="6"/>
        <v>0</v>
      </c>
      <c r="Q187" s="23"/>
      <c r="R187" s="19">
        <f t="shared" si="7"/>
        <v>0</v>
      </c>
      <c r="S187" s="23"/>
      <c r="T187" s="22"/>
    </row>
    <row r="188" spans="1:20" s="21" customFormat="1" x14ac:dyDescent="0.2">
      <c r="A188" s="23"/>
      <c r="B188" s="23"/>
      <c r="C188" s="23"/>
      <c r="D188" s="23"/>
      <c r="E188" s="23"/>
      <c r="F188" s="23"/>
      <c r="G188" s="23"/>
      <c r="H188" s="24"/>
      <c r="I188" s="23"/>
      <c r="J188" s="23"/>
      <c r="K188" s="23"/>
      <c r="L188" s="23"/>
      <c r="M188" s="23"/>
      <c r="N188" s="23"/>
      <c r="O188" s="23"/>
      <c r="P188" s="20">
        <f t="shared" si="6"/>
        <v>0</v>
      </c>
      <c r="Q188" s="23"/>
      <c r="R188" s="19">
        <f t="shared" si="7"/>
        <v>0</v>
      </c>
      <c r="S188" s="23"/>
      <c r="T188" s="22"/>
    </row>
    <row r="189" spans="1:20" s="21" customFormat="1" x14ac:dyDescent="0.2">
      <c r="A189" s="23"/>
      <c r="B189" s="23"/>
      <c r="C189" s="23"/>
      <c r="D189" s="23"/>
      <c r="E189" s="23"/>
      <c r="F189" s="23"/>
      <c r="G189" s="23"/>
      <c r="H189" s="24"/>
      <c r="I189" s="23"/>
      <c r="J189" s="23"/>
      <c r="K189" s="23"/>
      <c r="L189" s="23"/>
      <c r="M189" s="23"/>
      <c r="N189" s="23"/>
      <c r="O189" s="23"/>
      <c r="P189" s="20">
        <f t="shared" si="6"/>
        <v>0</v>
      </c>
      <c r="Q189" s="23"/>
      <c r="R189" s="19">
        <f t="shared" si="7"/>
        <v>0</v>
      </c>
      <c r="S189" s="23"/>
      <c r="T189" s="22"/>
    </row>
    <row r="190" spans="1:20" s="21" customFormat="1" x14ac:dyDescent="0.2">
      <c r="A190" s="23"/>
      <c r="B190" s="23"/>
      <c r="C190" s="23"/>
      <c r="D190" s="23"/>
      <c r="E190" s="23"/>
      <c r="F190" s="23"/>
      <c r="G190" s="23"/>
      <c r="H190" s="24"/>
      <c r="I190" s="23"/>
      <c r="J190" s="23"/>
      <c r="K190" s="23"/>
      <c r="L190" s="23"/>
      <c r="M190" s="23"/>
      <c r="N190" s="23"/>
      <c r="O190" s="23"/>
      <c r="P190" s="20">
        <f t="shared" si="6"/>
        <v>0</v>
      </c>
      <c r="Q190" s="23"/>
      <c r="R190" s="19">
        <f t="shared" si="7"/>
        <v>0</v>
      </c>
      <c r="S190" s="23"/>
      <c r="T190" s="22"/>
    </row>
    <row r="191" spans="1:20" s="21" customFormat="1" x14ac:dyDescent="0.2">
      <c r="A191" s="23"/>
      <c r="B191" s="23"/>
      <c r="C191" s="23"/>
      <c r="D191" s="23"/>
      <c r="E191" s="23"/>
      <c r="F191" s="23"/>
      <c r="G191" s="23"/>
      <c r="H191" s="24"/>
      <c r="I191" s="23"/>
      <c r="J191" s="23"/>
      <c r="K191" s="23"/>
      <c r="L191" s="23"/>
      <c r="M191" s="23"/>
      <c r="N191" s="23"/>
      <c r="O191" s="23"/>
      <c r="P191" s="20">
        <f t="shared" si="6"/>
        <v>0</v>
      </c>
      <c r="Q191" s="23"/>
      <c r="R191" s="19">
        <f t="shared" si="7"/>
        <v>0</v>
      </c>
      <c r="S191" s="23"/>
      <c r="T191" s="22"/>
    </row>
    <row r="192" spans="1:20" s="21" customFormat="1" x14ac:dyDescent="0.2">
      <c r="A192" s="23"/>
      <c r="B192" s="23"/>
      <c r="C192" s="23"/>
      <c r="D192" s="23"/>
      <c r="E192" s="23"/>
      <c r="F192" s="23"/>
      <c r="G192" s="23"/>
      <c r="H192" s="24"/>
      <c r="I192" s="23"/>
      <c r="J192" s="23"/>
      <c r="K192" s="23"/>
      <c r="L192" s="23"/>
      <c r="M192" s="23"/>
      <c r="N192" s="23"/>
      <c r="O192" s="23"/>
      <c r="P192" s="20">
        <f t="shared" si="6"/>
        <v>0</v>
      </c>
      <c r="Q192" s="23"/>
      <c r="R192" s="19">
        <f t="shared" si="7"/>
        <v>0</v>
      </c>
      <c r="S192" s="23"/>
      <c r="T192" s="22"/>
    </row>
    <row r="193" spans="1:20" s="21" customFormat="1" x14ac:dyDescent="0.2">
      <c r="A193" s="23"/>
      <c r="B193" s="23"/>
      <c r="C193" s="23"/>
      <c r="D193" s="23"/>
      <c r="E193" s="23"/>
      <c r="F193" s="23"/>
      <c r="G193" s="23"/>
      <c r="H193" s="24"/>
      <c r="I193" s="23"/>
      <c r="J193" s="23"/>
      <c r="K193" s="23"/>
      <c r="L193" s="23"/>
      <c r="M193" s="23"/>
      <c r="N193" s="23"/>
      <c r="O193" s="23"/>
      <c r="P193" s="20">
        <f t="shared" si="6"/>
        <v>0</v>
      </c>
      <c r="Q193" s="23"/>
      <c r="R193" s="19">
        <f t="shared" si="7"/>
        <v>0</v>
      </c>
      <c r="S193" s="23"/>
      <c r="T193" s="22"/>
    </row>
    <row r="194" spans="1:20" s="21" customFormat="1" x14ac:dyDescent="0.2">
      <c r="A194" s="23"/>
      <c r="B194" s="23"/>
      <c r="C194" s="23"/>
      <c r="D194" s="23"/>
      <c r="E194" s="23"/>
      <c r="F194" s="23"/>
      <c r="G194" s="23"/>
      <c r="H194" s="24"/>
      <c r="I194" s="23"/>
      <c r="J194" s="23"/>
      <c r="K194" s="23"/>
      <c r="L194" s="23"/>
      <c r="M194" s="23"/>
      <c r="N194" s="23"/>
      <c r="O194" s="23"/>
      <c r="P194" s="20">
        <f t="shared" si="6"/>
        <v>0</v>
      </c>
      <c r="Q194" s="23"/>
      <c r="R194" s="19">
        <f t="shared" si="7"/>
        <v>0</v>
      </c>
      <c r="S194" s="23"/>
      <c r="T194" s="22"/>
    </row>
    <row r="195" spans="1:20" s="21" customFormat="1" x14ac:dyDescent="0.2">
      <c r="A195" s="23"/>
      <c r="B195" s="23"/>
      <c r="C195" s="23"/>
      <c r="D195" s="23"/>
      <c r="E195" s="23"/>
      <c r="F195" s="23"/>
      <c r="G195" s="23"/>
      <c r="H195" s="24"/>
      <c r="I195" s="23"/>
      <c r="J195" s="23"/>
      <c r="K195" s="23"/>
      <c r="L195" s="23"/>
      <c r="M195" s="23"/>
      <c r="N195" s="23"/>
      <c r="O195" s="23"/>
      <c r="P195" s="20">
        <f t="shared" si="6"/>
        <v>0</v>
      </c>
      <c r="Q195" s="23"/>
      <c r="R195" s="19">
        <f t="shared" si="7"/>
        <v>0</v>
      </c>
      <c r="S195" s="23"/>
      <c r="T195" s="22"/>
    </row>
    <row r="196" spans="1:20" s="21" customFormat="1" x14ac:dyDescent="0.2">
      <c r="A196" s="23"/>
      <c r="B196" s="23"/>
      <c r="C196" s="23"/>
      <c r="D196" s="23"/>
      <c r="E196" s="23"/>
      <c r="F196" s="23"/>
      <c r="G196" s="23"/>
      <c r="H196" s="24"/>
      <c r="I196" s="23"/>
      <c r="J196" s="23"/>
      <c r="K196" s="23"/>
      <c r="L196" s="23"/>
      <c r="M196" s="23"/>
      <c r="N196" s="23"/>
      <c r="O196" s="23"/>
      <c r="P196" s="20">
        <f t="shared" si="6"/>
        <v>0</v>
      </c>
      <c r="Q196" s="23"/>
      <c r="R196" s="19">
        <f t="shared" si="7"/>
        <v>0</v>
      </c>
      <c r="S196" s="23"/>
      <c r="T196" s="22"/>
    </row>
    <row r="197" spans="1:20" s="21" customFormat="1" x14ac:dyDescent="0.2">
      <c r="A197" s="23"/>
      <c r="B197" s="23"/>
      <c r="C197" s="23"/>
      <c r="D197" s="23"/>
      <c r="E197" s="23"/>
      <c r="F197" s="23"/>
      <c r="G197" s="23"/>
      <c r="H197" s="24"/>
      <c r="I197" s="23"/>
      <c r="J197" s="23"/>
      <c r="K197" s="23"/>
      <c r="L197" s="23"/>
      <c r="M197" s="23"/>
      <c r="N197" s="23"/>
      <c r="O197" s="23"/>
      <c r="P197" s="20">
        <f t="shared" si="6"/>
        <v>0</v>
      </c>
      <c r="Q197" s="23"/>
      <c r="R197" s="19">
        <f t="shared" si="7"/>
        <v>0</v>
      </c>
      <c r="S197" s="23"/>
      <c r="T197" s="22"/>
    </row>
    <row r="198" spans="1:20" s="21" customFormat="1" x14ac:dyDescent="0.2">
      <c r="A198" s="23"/>
      <c r="B198" s="23"/>
      <c r="C198" s="23"/>
      <c r="D198" s="23"/>
      <c r="E198" s="23"/>
      <c r="F198" s="23"/>
      <c r="G198" s="23"/>
      <c r="H198" s="24"/>
      <c r="I198" s="23"/>
      <c r="J198" s="23"/>
      <c r="K198" s="23"/>
      <c r="L198" s="23"/>
      <c r="M198" s="23"/>
      <c r="N198" s="23"/>
      <c r="O198" s="23"/>
      <c r="P198" s="20">
        <f t="shared" si="6"/>
        <v>0</v>
      </c>
      <c r="Q198" s="23"/>
      <c r="R198" s="19">
        <f t="shared" si="7"/>
        <v>0</v>
      </c>
      <c r="S198" s="23"/>
      <c r="T198" s="22"/>
    </row>
    <row r="199" spans="1:20" s="21" customFormat="1" x14ac:dyDescent="0.2">
      <c r="A199" s="23"/>
      <c r="B199" s="23"/>
      <c r="C199" s="23"/>
      <c r="D199" s="23"/>
      <c r="E199" s="23"/>
      <c r="F199" s="23"/>
      <c r="G199" s="23"/>
      <c r="H199" s="24"/>
      <c r="I199" s="23"/>
      <c r="J199" s="23"/>
      <c r="K199" s="23"/>
      <c r="L199" s="23"/>
      <c r="M199" s="23"/>
      <c r="N199" s="23"/>
      <c r="O199" s="23"/>
      <c r="P199" s="20">
        <f t="shared" si="6"/>
        <v>0</v>
      </c>
      <c r="Q199" s="23"/>
      <c r="R199" s="19">
        <f t="shared" si="7"/>
        <v>0</v>
      </c>
      <c r="S199" s="23"/>
      <c r="T199" s="22"/>
    </row>
    <row r="200" spans="1:20" s="21" customFormat="1" x14ac:dyDescent="0.2">
      <c r="A200" s="23"/>
      <c r="B200" s="23"/>
      <c r="C200" s="23"/>
      <c r="D200" s="23"/>
      <c r="E200" s="23"/>
      <c r="F200" s="23"/>
      <c r="G200" s="23"/>
      <c r="H200" s="24"/>
      <c r="I200" s="23"/>
      <c r="J200" s="23"/>
      <c r="K200" s="23"/>
      <c r="L200" s="23"/>
      <c r="M200" s="23"/>
      <c r="N200" s="23"/>
      <c r="O200" s="23"/>
      <c r="P200" s="20">
        <f t="shared" si="6"/>
        <v>0</v>
      </c>
      <c r="Q200" s="23"/>
      <c r="R200" s="19">
        <f t="shared" si="7"/>
        <v>0</v>
      </c>
      <c r="S200" s="23"/>
      <c r="T200" s="22"/>
    </row>
    <row r="201" spans="1:20" s="21" customFormat="1" x14ac:dyDescent="0.2">
      <c r="A201" s="23"/>
      <c r="B201" s="23"/>
      <c r="C201" s="23"/>
      <c r="D201" s="23"/>
      <c r="E201" s="23"/>
      <c r="F201" s="23"/>
      <c r="G201" s="23"/>
      <c r="H201" s="24"/>
      <c r="I201" s="23"/>
      <c r="J201" s="23"/>
      <c r="K201" s="23"/>
      <c r="L201" s="23"/>
      <c r="M201" s="23"/>
      <c r="N201" s="23"/>
      <c r="O201" s="23"/>
      <c r="P201" s="20">
        <f t="shared" si="6"/>
        <v>0</v>
      </c>
      <c r="Q201" s="23"/>
      <c r="R201" s="19">
        <f t="shared" si="7"/>
        <v>0</v>
      </c>
      <c r="S201" s="23"/>
      <c r="T201" s="22"/>
    </row>
    <row r="202" spans="1:20" s="21" customFormat="1" x14ac:dyDescent="0.2">
      <c r="A202" s="23"/>
      <c r="B202" s="23"/>
      <c r="C202" s="23"/>
      <c r="D202" s="23"/>
      <c r="E202" s="23"/>
      <c r="F202" s="23"/>
      <c r="G202" s="23"/>
      <c r="H202" s="24"/>
      <c r="I202" s="23"/>
      <c r="J202" s="23"/>
      <c r="K202" s="23"/>
      <c r="L202" s="23"/>
      <c r="M202" s="23"/>
      <c r="N202" s="23"/>
      <c r="O202" s="23"/>
      <c r="P202" s="20">
        <f t="shared" si="6"/>
        <v>0</v>
      </c>
      <c r="Q202" s="23"/>
      <c r="R202" s="19">
        <f t="shared" si="7"/>
        <v>0</v>
      </c>
      <c r="S202" s="23"/>
      <c r="T202" s="22"/>
    </row>
    <row r="203" spans="1:20" s="21" customFormat="1" x14ac:dyDescent="0.2">
      <c r="A203" s="23"/>
      <c r="B203" s="23"/>
      <c r="C203" s="23"/>
      <c r="D203" s="23"/>
      <c r="E203" s="23"/>
      <c r="F203" s="23"/>
      <c r="G203" s="23"/>
      <c r="H203" s="24"/>
      <c r="I203" s="23"/>
      <c r="J203" s="23"/>
      <c r="K203" s="23"/>
      <c r="L203" s="23"/>
      <c r="M203" s="23"/>
      <c r="N203" s="23"/>
      <c r="O203" s="23"/>
      <c r="P203" s="20">
        <f t="shared" si="6"/>
        <v>0</v>
      </c>
      <c r="Q203" s="23"/>
      <c r="R203" s="19">
        <f t="shared" si="7"/>
        <v>0</v>
      </c>
      <c r="S203" s="23"/>
      <c r="T203" s="22"/>
    </row>
    <row r="204" spans="1:20" s="21" customFormat="1" x14ac:dyDescent="0.2">
      <c r="A204" s="23"/>
      <c r="B204" s="23"/>
      <c r="C204" s="23"/>
      <c r="D204" s="23"/>
      <c r="E204" s="23"/>
      <c r="F204" s="23"/>
      <c r="G204" s="23"/>
      <c r="H204" s="24"/>
      <c r="I204" s="23"/>
      <c r="J204" s="23"/>
      <c r="K204" s="23"/>
      <c r="L204" s="23"/>
      <c r="M204" s="23"/>
      <c r="N204" s="23"/>
      <c r="O204" s="23"/>
      <c r="P204" s="20">
        <f t="shared" si="6"/>
        <v>0</v>
      </c>
      <c r="Q204" s="23"/>
      <c r="R204" s="19">
        <f t="shared" si="7"/>
        <v>0</v>
      </c>
      <c r="S204" s="23"/>
      <c r="T204" s="22"/>
    </row>
    <row r="205" spans="1:20" s="21" customFormat="1" x14ac:dyDescent="0.2">
      <c r="A205" s="23"/>
      <c r="B205" s="23"/>
      <c r="C205" s="23"/>
      <c r="D205" s="23"/>
      <c r="E205" s="23"/>
      <c r="F205" s="23"/>
      <c r="G205" s="23"/>
      <c r="H205" s="24"/>
      <c r="I205" s="23"/>
      <c r="J205" s="23"/>
      <c r="K205" s="23"/>
      <c r="L205" s="23"/>
      <c r="M205" s="23"/>
      <c r="N205" s="23"/>
      <c r="O205" s="23"/>
      <c r="P205" s="20">
        <f t="shared" ref="P205:P268" si="8">SUM(I205:O205)</f>
        <v>0</v>
      </c>
      <c r="Q205" s="23"/>
      <c r="R205" s="19">
        <f t="shared" si="7"/>
        <v>0</v>
      </c>
      <c r="S205" s="23"/>
      <c r="T205" s="22"/>
    </row>
    <row r="206" spans="1:20" s="21" customFormat="1" x14ac:dyDescent="0.2">
      <c r="A206" s="23"/>
      <c r="B206" s="23"/>
      <c r="C206" s="23"/>
      <c r="D206" s="23"/>
      <c r="E206" s="23"/>
      <c r="F206" s="23"/>
      <c r="G206" s="23"/>
      <c r="H206" s="24"/>
      <c r="I206" s="23"/>
      <c r="J206" s="23"/>
      <c r="K206" s="23"/>
      <c r="L206" s="23"/>
      <c r="M206" s="23"/>
      <c r="N206" s="23"/>
      <c r="O206" s="23"/>
      <c r="P206" s="20">
        <f t="shared" si="8"/>
        <v>0</v>
      </c>
      <c r="Q206" s="23"/>
      <c r="R206" s="19">
        <f t="shared" si="7"/>
        <v>0</v>
      </c>
      <c r="S206" s="23"/>
      <c r="T206" s="22"/>
    </row>
    <row r="207" spans="1:20" s="21" customFormat="1" x14ac:dyDescent="0.2">
      <c r="A207" s="23"/>
      <c r="B207" s="23"/>
      <c r="C207" s="23"/>
      <c r="D207" s="23"/>
      <c r="E207" s="23"/>
      <c r="F207" s="23"/>
      <c r="G207" s="23"/>
      <c r="H207" s="24"/>
      <c r="I207" s="23"/>
      <c r="J207" s="23"/>
      <c r="K207" s="23"/>
      <c r="L207" s="23"/>
      <c r="M207" s="23"/>
      <c r="N207" s="23"/>
      <c r="O207" s="23"/>
      <c r="P207" s="20">
        <f t="shared" si="8"/>
        <v>0</v>
      </c>
      <c r="Q207" s="23"/>
      <c r="R207" s="19">
        <f t="shared" si="7"/>
        <v>0</v>
      </c>
      <c r="S207" s="23"/>
      <c r="T207" s="22"/>
    </row>
    <row r="208" spans="1:20" s="21" customFormat="1" x14ac:dyDescent="0.2">
      <c r="A208" s="23"/>
      <c r="B208" s="23"/>
      <c r="C208" s="23"/>
      <c r="D208" s="23"/>
      <c r="E208" s="23"/>
      <c r="F208" s="23"/>
      <c r="G208" s="23"/>
      <c r="H208" s="24"/>
      <c r="I208" s="23"/>
      <c r="J208" s="23"/>
      <c r="K208" s="23"/>
      <c r="L208" s="23"/>
      <c r="M208" s="23"/>
      <c r="N208" s="23"/>
      <c r="O208" s="23"/>
      <c r="P208" s="20">
        <f t="shared" si="8"/>
        <v>0</v>
      </c>
      <c r="Q208" s="23"/>
      <c r="R208" s="19">
        <f t="shared" si="7"/>
        <v>0</v>
      </c>
      <c r="S208" s="23"/>
      <c r="T208" s="22"/>
    </row>
    <row r="209" spans="1:20" s="21" customFormat="1" x14ac:dyDescent="0.2">
      <c r="A209" s="23"/>
      <c r="B209" s="23"/>
      <c r="C209" s="23"/>
      <c r="D209" s="23"/>
      <c r="E209" s="23"/>
      <c r="F209" s="23"/>
      <c r="G209" s="23"/>
      <c r="H209" s="24"/>
      <c r="I209" s="23"/>
      <c r="J209" s="23"/>
      <c r="K209" s="23"/>
      <c r="L209" s="23"/>
      <c r="M209" s="23"/>
      <c r="N209" s="23"/>
      <c r="O209" s="23"/>
      <c r="P209" s="20">
        <f t="shared" si="8"/>
        <v>0</v>
      </c>
      <c r="Q209" s="23"/>
      <c r="R209" s="19">
        <f t="shared" si="7"/>
        <v>0</v>
      </c>
      <c r="S209" s="23"/>
      <c r="T209" s="22"/>
    </row>
    <row r="210" spans="1:20" s="21" customFormat="1" x14ac:dyDescent="0.2">
      <c r="A210" s="23"/>
      <c r="B210" s="23"/>
      <c r="C210" s="23"/>
      <c r="D210" s="23"/>
      <c r="E210" s="23"/>
      <c r="F210" s="23"/>
      <c r="G210" s="23"/>
      <c r="H210" s="24"/>
      <c r="I210" s="23"/>
      <c r="J210" s="23"/>
      <c r="K210" s="23"/>
      <c r="L210" s="23"/>
      <c r="M210" s="23"/>
      <c r="N210" s="23"/>
      <c r="O210" s="23"/>
      <c r="P210" s="20">
        <f t="shared" si="8"/>
        <v>0</v>
      </c>
      <c r="Q210" s="23"/>
      <c r="R210" s="19">
        <f t="shared" si="7"/>
        <v>0</v>
      </c>
      <c r="S210" s="23"/>
      <c r="T210" s="22"/>
    </row>
    <row r="211" spans="1:20" s="21" customFormat="1" x14ac:dyDescent="0.2">
      <c r="A211" s="23"/>
      <c r="B211" s="23"/>
      <c r="C211" s="23"/>
      <c r="D211" s="23"/>
      <c r="E211" s="23"/>
      <c r="F211" s="23"/>
      <c r="G211" s="23"/>
      <c r="H211" s="24"/>
      <c r="I211" s="23"/>
      <c r="J211" s="23"/>
      <c r="K211" s="23"/>
      <c r="L211" s="23"/>
      <c r="M211" s="23"/>
      <c r="N211" s="23"/>
      <c r="O211" s="23"/>
      <c r="P211" s="20">
        <f t="shared" si="8"/>
        <v>0</v>
      </c>
      <c r="Q211" s="23"/>
      <c r="R211" s="19">
        <f t="shared" si="7"/>
        <v>0</v>
      </c>
      <c r="S211" s="23"/>
      <c r="T211" s="22"/>
    </row>
    <row r="212" spans="1:20" s="21" customFormat="1" x14ac:dyDescent="0.2">
      <c r="A212" s="23"/>
      <c r="B212" s="23"/>
      <c r="C212" s="23"/>
      <c r="D212" s="23"/>
      <c r="E212" s="23"/>
      <c r="F212" s="23"/>
      <c r="G212" s="23"/>
      <c r="H212" s="24"/>
      <c r="I212" s="23"/>
      <c r="J212" s="23"/>
      <c r="K212" s="23"/>
      <c r="L212" s="23"/>
      <c r="M212" s="23"/>
      <c r="N212" s="23"/>
      <c r="O212" s="23"/>
      <c r="P212" s="20">
        <f t="shared" si="8"/>
        <v>0</v>
      </c>
      <c r="Q212" s="23"/>
      <c r="R212" s="19">
        <f t="shared" si="7"/>
        <v>0</v>
      </c>
      <c r="S212" s="23"/>
      <c r="T212" s="22"/>
    </row>
    <row r="213" spans="1:20" s="21" customFormat="1" x14ac:dyDescent="0.2">
      <c r="A213" s="23"/>
      <c r="B213" s="23"/>
      <c r="C213" s="23"/>
      <c r="D213" s="23"/>
      <c r="E213" s="23"/>
      <c r="F213" s="23"/>
      <c r="G213" s="23"/>
      <c r="H213" s="24"/>
      <c r="I213" s="23"/>
      <c r="J213" s="23"/>
      <c r="K213" s="23"/>
      <c r="L213" s="23"/>
      <c r="M213" s="23"/>
      <c r="N213" s="23"/>
      <c r="O213" s="23"/>
      <c r="P213" s="20">
        <f t="shared" si="8"/>
        <v>0</v>
      </c>
      <c r="Q213" s="23"/>
      <c r="R213" s="19">
        <f t="shared" si="7"/>
        <v>0</v>
      </c>
      <c r="S213" s="23"/>
      <c r="T213" s="22"/>
    </row>
    <row r="214" spans="1:20" s="21" customFormat="1" x14ac:dyDescent="0.2">
      <c r="A214" s="23"/>
      <c r="B214" s="23"/>
      <c r="C214" s="23"/>
      <c r="D214" s="23"/>
      <c r="E214" s="23"/>
      <c r="F214" s="23"/>
      <c r="G214" s="23"/>
      <c r="H214" s="24"/>
      <c r="I214" s="23"/>
      <c r="J214" s="23"/>
      <c r="K214" s="23"/>
      <c r="L214" s="23"/>
      <c r="M214" s="23"/>
      <c r="N214" s="23"/>
      <c r="O214" s="23"/>
      <c r="P214" s="20">
        <f t="shared" si="8"/>
        <v>0</v>
      </c>
      <c r="Q214" s="23"/>
      <c r="R214" s="19">
        <f t="shared" ref="R214:R277" si="9">P214-Q214</f>
        <v>0</v>
      </c>
      <c r="S214" s="23"/>
      <c r="T214" s="22"/>
    </row>
    <row r="215" spans="1:20" s="21" customFormat="1" x14ac:dyDescent="0.2">
      <c r="A215" s="23"/>
      <c r="B215" s="23"/>
      <c r="C215" s="23"/>
      <c r="D215" s="23"/>
      <c r="E215" s="23"/>
      <c r="F215" s="23"/>
      <c r="G215" s="23"/>
      <c r="H215" s="24"/>
      <c r="I215" s="23"/>
      <c r="J215" s="23"/>
      <c r="K215" s="23"/>
      <c r="L215" s="23"/>
      <c r="M215" s="23"/>
      <c r="N215" s="23"/>
      <c r="O215" s="23"/>
      <c r="P215" s="20">
        <f t="shared" si="8"/>
        <v>0</v>
      </c>
      <c r="Q215" s="23"/>
      <c r="R215" s="19">
        <f t="shared" si="9"/>
        <v>0</v>
      </c>
      <c r="S215" s="23"/>
      <c r="T215" s="22"/>
    </row>
    <row r="216" spans="1:20" s="21" customFormat="1" x14ac:dyDescent="0.2">
      <c r="A216" s="23"/>
      <c r="B216" s="23"/>
      <c r="C216" s="23"/>
      <c r="D216" s="23"/>
      <c r="E216" s="23"/>
      <c r="F216" s="23"/>
      <c r="G216" s="23"/>
      <c r="H216" s="24"/>
      <c r="I216" s="23"/>
      <c r="J216" s="23"/>
      <c r="K216" s="23"/>
      <c r="L216" s="23"/>
      <c r="M216" s="23"/>
      <c r="N216" s="23"/>
      <c r="O216" s="23"/>
      <c r="P216" s="20">
        <f t="shared" si="8"/>
        <v>0</v>
      </c>
      <c r="Q216" s="23"/>
      <c r="R216" s="19">
        <f t="shared" si="9"/>
        <v>0</v>
      </c>
      <c r="S216" s="23"/>
      <c r="T216" s="22"/>
    </row>
    <row r="217" spans="1:20" s="21" customFormat="1" x14ac:dyDescent="0.2">
      <c r="A217" s="23"/>
      <c r="B217" s="23"/>
      <c r="C217" s="23"/>
      <c r="D217" s="23"/>
      <c r="E217" s="23"/>
      <c r="F217" s="23"/>
      <c r="G217" s="23"/>
      <c r="H217" s="24"/>
      <c r="I217" s="23"/>
      <c r="J217" s="23"/>
      <c r="K217" s="23"/>
      <c r="L217" s="23"/>
      <c r="M217" s="23"/>
      <c r="N217" s="23"/>
      <c r="O217" s="23"/>
      <c r="P217" s="20">
        <f t="shared" si="8"/>
        <v>0</v>
      </c>
      <c r="Q217" s="23"/>
      <c r="R217" s="19">
        <f t="shared" si="9"/>
        <v>0</v>
      </c>
      <c r="S217" s="23"/>
      <c r="T217" s="22"/>
    </row>
    <row r="218" spans="1:20" s="21" customFormat="1" x14ac:dyDescent="0.2">
      <c r="A218" s="23"/>
      <c r="B218" s="23"/>
      <c r="C218" s="23"/>
      <c r="D218" s="23"/>
      <c r="E218" s="23"/>
      <c r="F218" s="23"/>
      <c r="G218" s="23"/>
      <c r="H218" s="24"/>
      <c r="I218" s="23"/>
      <c r="J218" s="23"/>
      <c r="K218" s="23"/>
      <c r="L218" s="23"/>
      <c r="M218" s="23"/>
      <c r="N218" s="23"/>
      <c r="O218" s="23"/>
      <c r="P218" s="20">
        <f t="shared" si="8"/>
        <v>0</v>
      </c>
      <c r="Q218" s="23"/>
      <c r="R218" s="19">
        <f t="shared" si="9"/>
        <v>0</v>
      </c>
      <c r="S218" s="23"/>
      <c r="T218" s="22"/>
    </row>
    <row r="219" spans="1:20" s="21" customFormat="1" x14ac:dyDescent="0.2">
      <c r="A219" s="23"/>
      <c r="B219" s="23"/>
      <c r="C219" s="23"/>
      <c r="D219" s="23"/>
      <c r="E219" s="23"/>
      <c r="F219" s="23"/>
      <c r="G219" s="23"/>
      <c r="H219" s="24"/>
      <c r="I219" s="23"/>
      <c r="J219" s="23"/>
      <c r="K219" s="23"/>
      <c r="L219" s="23"/>
      <c r="M219" s="23"/>
      <c r="N219" s="23"/>
      <c r="O219" s="23"/>
      <c r="P219" s="20">
        <f t="shared" si="8"/>
        <v>0</v>
      </c>
      <c r="Q219" s="23"/>
      <c r="R219" s="19">
        <f t="shared" si="9"/>
        <v>0</v>
      </c>
      <c r="S219" s="23"/>
      <c r="T219" s="22"/>
    </row>
    <row r="220" spans="1:20" s="21" customFormat="1" x14ac:dyDescent="0.2">
      <c r="A220" s="23"/>
      <c r="B220" s="23"/>
      <c r="C220" s="23"/>
      <c r="D220" s="23"/>
      <c r="E220" s="23"/>
      <c r="F220" s="23"/>
      <c r="G220" s="23"/>
      <c r="H220" s="24"/>
      <c r="I220" s="23"/>
      <c r="J220" s="23"/>
      <c r="K220" s="23"/>
      <c r="L220" s="23"/>
      <c r="M220" s="23"/>
      <c r="N220" s="23"/>
      <c r="O220" s="23"/>
      <c r="P220" s="20">
        <f t="shared" si="8"/>
        <v>0</v>
      </c>
      <c r="Q220" s="23"/>
      <c r="R220" s="19">
        <f t="shared" si="9"/>
        <v>0</v>
      </c>
      <c r="S220" s="23"/>
      <c r="T220" s="22"/>
    </row>
    <row r="221" spans="1:20" s="21" customFormat="1" x14ac:dyDescent="0.2">
      <c r="A221" s="23"/>
      <c r="B221" s="23"/>
      <c r="C221" s="23"/>
      <c r="D221" s="23"/>
      <c r="E221" s="23"/>
      <c r="F221" s="23"/>
      <c r="G221" s="23"/>
      <c r="H221" s="24"/>
      <c r="I221" s="23"/>
      <c r="J221" s="23"/>
      <c r="K221" s="23"/>
      <c r="L221" s="23"/>
      <c r="M221" s="23"/>
      <c r="N221" s="23"/>
      <c r="O221" s="23"/>
      <c r="P221" s="20">
        <f t="shared" si="8"/>
        <v>0</v>
      </c>
      <c r="Q221" s="23"/>
      <c r="R221" s="19">
        <f t="shared" si="9"/>
        <v>0</v>
      </c>
      <c r="S221" s="23"/>
      <c r="T221" s="22"/>
    </row>
    <row r="222" spans="1:20" s="21" customFormat="1" x14ac:dyDescent="0.2">
      <c r="A222" s="23"/>
      <c r="B222" s="23"/>
      <c r="C222" s="23"/>
      <c r="D222" s="23"/>
      <c r="E222" s="23"/>
      <c r="F222" s="23"/>
      <c r="G222" s="23"/>
      <c r="H222" s="24"/>
      <c r="I222" s="23"/>
      <c r="J222" s="23"/>
      <c r="K222" s="23"/>
      <c r="L222" s="23"/>
      <c r="M222" s="23"/>
      <c r="N222" s="23"/>
      <c r="O222" s="23"/>
      <c r="P222" s="20">
        <f t="shared" si="8"/>
        <v>0</v>
      </c>
      <c r="Q222" s="23"/>
      <c r="R222" s="19">
        <f t="shared" si="9"/>
        <v>0</v>
      </c>
      <c r="S222" s="23"/>
      <c r="T222" s="22"/>
    </row>
    <row r="223" spans="1:20" s="21" customFormat="1" x14ac:dyDescent="0.2">
      <c r="A223" s="23"/>
      <c r="B223" s="23"/>
      <c r="C223" s="23"/>
      <c r="D223" s="23"/>
      <c r="E223" s="23"/>
      <c r="F223" s="23"/>
      <c r="G223" s="23"/>
      <c r="H223" s="24"/>
      <c r="I223" s="23"/>
      <c r="J223" s="23"/>
      <c r="K223" s="23"/>
      <c r="L223" s="23"/>
      <c r="M223" s="23"/>
      <c r="N223" s="23"/>
      <c r="O223" s="23"/>
      <c r="P223" s="20">
        <f t="shared" si="8"/>
        <v>0</v>
      </c>
      <c r="Q223" s="23"/>
      <c r="R223" s="19">
        <f t="shared" si="9"/>
        <v>0</v>
      </c>
      <c r="S223" s="23"/>
      <c r="T223" s="22"/>
    </row>
    <row r="224" spans="1:20" s="21" customFormat="1" x14ac:dyDescent="0.2">
      <c r="A224" s="23"/>
      <c r="B224" s="23"/>
      <c r="C224" s="23"/>
      <c r="D224" s="23"/>
      <c r="E224" s="23"/>
      <c r="F224" s="23"/>
      <c r="G224" s="23"/>
      <c r="H224" s="24"/>
      <c r="I224" s="23"/>
      <c r="J224" s="23"/>
      <c r="K224" s="23"/>
      <c r="L224" s="23"/>
      <c r="M224" s="23"/>
      <c r="N224" s="23"/>
      <c r="O224" s="23"/>
      <c r="P224" s="20">
        <f t="shared" si="8"/>
        <v>0</v>
      </c>
      <c r="Q224" s="23"/>
      <c r="R224" s="19">
        <f t="shared" si="9"/>
        <v>0</v>
      </c>
      <c r="S224" s="23"/>
      <c r="T224" s="22"/>
    </row>
    <row r="225" spans="1:20" s="21" customFormat="1" x14ac:dyDescent="0.2">
      <c r="A225" s="23"/>
      <c r="B225" s="23"/>
      <c r="C225" s="23"/>
      <c r="D225" s="23"/>
      <c r="E225" s="23"/>
      <c r="F225" s="23"/>
      <c r="G225" s="23"/>
      <c r="H225" s="24"/>
      <c r="I225" s="23"/>
      <c r="J225" s="23"/>
      <c r="K225" s="23"/>
      <c r="L225" s="23"/>
      <c r="M225" s="23"/>
      <c r="N225" s="23"/>
      <c r="O225" s="23"/>
      <c r="P225" s="20">
        <f t="shared" si="8"/>
        <v>0</v>
      </c>
      <c r="Q225" s="23"/>
      <c r="R225" s="19">
        <f t="shared" si="9"/>
        <v>0</v>
      </c>
      <c r="S225" s="23"/>
      <c r="T225" s="22"/>
    </row>
    <row r="226" spans="1:20" s="21" customFormat="1" x14ac:dyDescent="0.2">
      <c r="A226" s="23"/>
      <c r="B226" s="23"/>
      <c r="C226" s="23"/>
      <c r="D226" s="23"/>
      <c r="E226" s="23"/>
      <c r="F226" s="23"/>
      <c r="G226" s="23"/>
      <c r="H226" s="24"/>
      <c r="I226" s="23"/>
      <c r="J226" s="23"/>
      <c r="K226" s="23"/>
      <c r="L226" s="23"/>
      <c r="M226" s="23"/>
      <c r="N226" s="23"/>
      <c r="O226" s="23"/>
      <c r="P226" s="20">
        <f t="shared" si="8"/>
        <v>0</v>
      </c>
      <c r="Q226" s="23"/>
      <c r="R226" s="19">
        <f t="shared" si="9"/>
        <v>0</v>
      </c>
      <c r="S226" s="23"/>
      <c r="T226" s="22"/>
    </row>
    <row r="227" spans="1:20" s="21" customFormat="1" x14ac:dyDescent="0.2">
      <c r="A227" s="23"/>
      <c r="B227" s="23"/>
      <c r="C227" s="23"/>
      <c r="D227" s="23"/>
      <c r="E227" s="23"/>
      <c r="F227" s="23"/>
      <c r="G227" s="23"/>
      <c r="H227" s="24"/>
      <c r="I227" s="23"/>
      <c r="J227" s="23"/>
      <c r="K227" s="23"/>
      <c r="L227" s="23"/>
      <c r="M227" s="23"/>
      <c r="N227" s="23"/>
      <c r="O227" s="23"/>
      <c r="P227" s="20">
        <f t="shared" si="8"/>
        <v>0</v>
      </c>
      <c r="Q227" s="23"/>
      <c r="R227" s="19">
        <f t="shared" si="9"/>
        <v>0</v>
      </c>
      <c r="S227" s="23"/>
      <c r="T227" s="22"/>
    </row>
    <row r="228" spans="1:20" s="21" customFormat="1" x14ac:dyDescent="0.2">
      <c r="A228" s="23"/>
      <c r="B228" s="23"/>
      <c r="C228" s="23"/>
      <c r="D228" s="23"/>
      <c r="E228" s="23"/>
      <c r="F228" s="23"/>
      <c r="G228" s="23"/>
      <c r="H228" s="24"/>
      <c r="I228" s="23"/>
      <c r="J228" s="23"/>
      <c r="K228" s="23"/>
      <c r="L228" s="23"/>
      <c r="M228" s="23"/>
      <c r="N228" s="23"/>
      <c r="O228" s="23"/>
      <c r="P228" s="20">
        <f t="shared" si="8"/>
        <v>0</v>
      </c>
      <c r="Q228" s="23"/>
      <c r="R228" s="19">
        <f t="shared" si="9"/>
        <v>0</v>
      </c>
      <c r="S228" s="23"/>
      <c r="T228" s="22"/>
    </row>
    <row r="229" spans="1:20" s="21" customFormat="1" x14ac:dyDescent="0.2">
      <c r="A229" s="23"/>
      <c r="B229" s="23"/>
      <c r="C229" s="23"/>
      <c r="D229" s="23"/>
      <c r="E229" s="23"/>
      <c r="F229" s="23"/>
      <c r="G229" s="23"/>
      <c r="H229" s="24"/>
      <c r="I229" s="23"/>
      <c r="J229" s="23"/>
      <c r="K229" s="23"/>
      <c r="L229" s="23"/>
      <c r="M229" s="23"/>
      <c r="N229" s="23"/>
      <c r="O229" s="23"/>
      <c r="P229" s="20">
        <f t="shared" si="8"/>
        <v>0</v>
      </c>
      <c r="Q229" s="23"/>
      <c r="R229" s="19">
        <f t="shared" si="9"/>
        <v>0</v>
      </c>
      <c r="S229" s="23"/>
      <c r="T229" s="22"/>
    </row>
    <row r="230" spans="1:20" s="21" customFormat="1" x14ac:dyDescent="0.2">
      <c r="A230" s="23"/>
      <c r="B230" s="23"/>
      <c r="C230" s="23"/>
      <c r="D230" s="23"/>
      <c r="E230" s="23"/>
      <c r="F230" s="23"/>
      <c r="G230" s="23"/>
      <c r="H230" s="24"/>
      <c r="I230" s="23"/>
      <c r="J230" s="23"/>
      <c r="K230" s="23"/>
      <c r="L230" s="23"/>
      <c r="M230" s="23"/>
      <c r="N230" s="23"/>
      <c r="O230" s="23"/>
      <c r="P230" s="20">
        <f t="shared" si="8"/>
        <v>0</v>
      </c>
      <c r="Q230" s="23"/>
      <c r="R230" s="19">
        <f t="shared" si="9"/>
        <v>0</v>
      </c>
      <c r="S230" s="23"/>
      <c r="T230" s="22"/>
    </row>
    <row r="231" spans="1:20" s="21" customFormat="1" x14ac:dyDescent="0.2">
      <c r="A231" s="23"/>
      <c r="B231" s="23"/>
      <c r="C231" s="23"/>
      <c r="D231" s="23"/>
      <c r="E231" s="23"/>
      <c r="F231" s="23"/>
      <c r="G231" s="23"/>
      <c r="H231" s="24"/>
      <c r="I231" s="23"/>
      <c r="J231" s="23"/>
      <c r="K231" s="23"/>
      <c r="L231" s="23"/>
      <c r="M231" s="23"/>
      <c r="N231" s="23"/>
      <c r="O231" s="23"/>
      <c r="P231" s="20">
        <f t="shared" si="8"/>
        <v>0</v>
      </c>
      <c r="Q231" s="23"/>
      <c r="R231" s="19">
        <f t="shared" si="9"/>
        <v>0</v>
      </c>
      <c r="S231" s="23"/>
      <c r="T231" s="22"/>
    </row>
    <row r="232" spans="1:20" s="21" customFormat="1" x14ac:dyDescent="0.2">
      <c r="A232" s="23"/>
      <c r="B232" s="23"/>
      <c r="C232" s="23"/>
      <c r="D232" s="23"/>
      <c r="E232" s="23"/>
      <c r="F232" s="23"/>
      <c r="G232" s="23"/>
      <c r="H232" s="24"/>
      <c r="I232" s="23"/>
      <c r="J232" s="23"/>
      <c r="K232" s="23"/>
      <c r="L232" s="23"/>
      <c r="M232" s="23"/>
      <c r="N232" s="23"/>
      <c r="O232" s="23"/>
      <c r="P232" s="20">
        <f t="shared" si="8"/>
        <v>0</v>
      </c>
      <c r="Q232" s="23"/>
      <c r="R232" s="19">
        <f t="shared" si="9"/>
        <v>0</v>
      </c>
      <c r="S232" s="23"/>
      <c r="T232" s="22"/>
    </row>
    <row r="233" spans="1:20" s="21" customFormat="1" x14ac:dyDescent="0.2">
      <c r="A233" s="23"/>
      <c r="B233" s="23"/>
      <c r="C233" s="23"/>
      <c r="D233" s="23"/>
      <c r="E233" s="23"/>
      <c r="F233" s="23"/>
      <c r="G233" s="23"/>
      <c r="H233" s="24"/>
      <c r="I233" s="23"/>
      <c r="J233" s="23"/>
      <c r="K233" s="23"/>
      <c r="L233" s="23"/>
      <c r="M233" s="23"/>
      <c r="N233" s="23"/>
      <c r="O233" s="23"/>
      <c r="P233" s="20">
        <f t="shared" si="8"/>
        <v>0</v>
      </c>
      <c r="Q233" s="23"/>
      <c r="R233" s="19">
        <f t="shared" si="9"/>
        <v>0</v>
      </c>
      <c r="S233" s="23"/>
      <c r="T233" s="22"/>
    </row>
    <row r="234" spans="1:20" s="21" customFormat="1" x14ac:dyDescent="0.2">
      <c r="A234" s="23"/>
      <c r="B234" s="23"/>
      <c r="C234" s="23"/>
      <c r="D234" s="23"/>
      <c r="E234" s="23"/>
      <c r="F234" s="23"/>
      <c r="G234" s="23"/>
      <c r="H234" s="24"/>
      <c r="I234" s="23"/>
      <c r="J234" s="23"/>
      <c r="K234" s="23"/>
      <c r="L234" s="23"/>
      <c r="M234" s="23"/>
      <c r="N234" s="23"/>
      <c r="O234" s="23"/>
      <c r="P234" s="20">
        <f t="shared" si="8"/>
        <v>0</v>
      </c>
      <c r="Q234" s="23"/>
      <c r="R234" s="19">
        <f t="shared" si="9"/>
        <v>0</v>
      </c>
      <c r="S234" s="23"/>
      <c r="T234" s="22"/>
    </row>
    <row r="235" spans="1:20" s="21" customFormat="1" x14ac:dyDescent="0.2">
      <c r="A235" s="23"/>
      <c r="B235" s="23"/>
      <c r="C235" s="23"/>
      <c r="D235" s="23"/>
      <c r="E235" s="23"/>
      <c r="F235" s="23"/>
      <c r="G235" s="23"/>
      <c r="H235" s="24"/>
      <c r="I235" s="23"/>
      <c r="J235" s="23"/>
      <c r="K235" s="23"/>
      <c r="L235" s="23"/>
      <c r="M235" s="23"/>
      <c r="N235" s="23"/>
      <c r="O235" s="23"/>
      <c r="P235" s="20">
        <f t="shared" si="8"/>
        <v>0</v>
      </c>
      <c r="Q235" s="23"/>
      <c r="R235" s="19">
        <f t="shared" si="9"/>
        <v>0</v>
      </c>
      <c r="S235" s="23"/>
      <c r="T235" s="22"/>
    </row>
    <row r="236" spans="1:20" s="21" customFormat="1" x14ac:dyDescent="0.2">
      <c r="A236" s="23"/>
      <c r="B236" s="23"/>
      <c r="C236" s="23"/>
      <c r="D236" s="23"/>
      <c r="E236" s="23"/>
      <c r="F236" s="23"/>
      <c r="G236" s="23"/>
      <c r="H236" s="24"/>
      <c r="I236" s="23"/>
      <c r="J236" s="23"/>
      <c r="K236" s="23"/>
      <c r="L236" s="23"/>
      <c r="M236" s="23"/>
      <c r="N236" s="23"/>
      <c r="O236" s="23"/>
      <c r="P236" s="20">
        <f t="shared" si="8"/>
        <v>0</v>
      </c>
      <c r="Q236" s="23"/>
      <c r="R236" s="19">
        <f t="shared" si="9"/>
        <v>0</v>
      </c>
      <c r="S236" s="23"/>
      <c r="T236" s="22"/>
    </row>
    <row r="237" spans="1:20" s="21" customFormat="1" x14ac:dyDescent="0.2">
      <c r="A237" s="23"/>
      <c r="B237" s="23"/>
      <c r="C237" s="23"/>
      <c r="D237" s="23"/>
      <c r="E237" s="23"/>
      <c r="F237" s="23"/>
      <c r="G237" s="23"/>
      <c r="H237" s="24"/>
      <c r="I237" s="23"/>
      <c r="J237" s="23"/>
      <c r="K237" s="23"/>
      <c r="L237" s="23"/>
      <c r="M237" s="23"/>
      <c r="N237" s="23"/>
      <c r="O237" s="23"/>
      <c r="P237" s="20">
        <f t="shared" si="8"/>
        <v>0</v>
      </c>
      <c r="Q237" s="23"/>
      <c r="R237" s="19">
        <f t="shared" si="9"/>
        <v>0</v>
      </c>
      <c r="S237" s="23"/>
      <c r="T237" s="22"/>
    </row>
    <row r="238" spans="1:20" s="21" customFormat="1" x14ac:dyDescent="0.2">
      <c r="A238" s="23"/>
      <c r="B238" s="23"/>
      <c r="C238" s="23"/>
      <c r="D238" s="23"/>
      <c r="E238" s="23"/>
      <c r="F238" s="23"/>
      <c r="G238" s="23"/>
      <c r="H238" s="24"/>
      <c r="I238" s="23"/>
      <c r="J238" s="23"/>
      <c r="K238" s="23"/>
      <c r="L238" s="23"/>
      <c r="M238" s="23"/>
      <c r="N238" s="23"/>
      <c r="O238" s="23"/>
      <c r="P238" s="20">
        <f t="shared" si="8"/>
        <v>0</v>
      </c>
      <c r="Q238" s="23"/>
      <c r="R238" s="19">
        <f t="shared" si="9"/>
        <v>0</v>
      </c>
      <c r="S238" s="23"/>
      <c r="T238" s="22"/>
    </row>
    <row r="239" spans="1:20" s="21" customFormat="1" x14ac:dyDescent="0.2">
      <c r="A239" s="23"/>
      <c r="B239" s="23"/>
      <c r="C239" s="23"/>
      <c r="D239" s="23"/>
      <c r="E239" s="23"/>
      <c r="F239" s="23"/>
      <c r="G239" s="23"/>
      <c r="H239" s="24"/>
      <c r="I239" s="23"/>
      <c r="J239" s="23"/>
      <c r="K239" s="23"/>
      <c r="L239" s="23"/>
      <c r="M239" s="23"/>
      <c r="N239" s="23"/>
      <c r="O239" s="23"/>
      <c r="P239" s="20">
        <f t="shared" si="8"/>
        <v>0</v>
      </c>
      <c r="Q239" s="23"/>
      <c r="R239" s="19">
        <f t="shared" si="9"/>
        <v>0</v>
      </c>
      <c r="S239" s="23"/>
      <c r="T239" s="22"/>
    </row>
    <row r="240" spans="1:20" s="21" customFormat="1" x14ac:dyDescent="0.2">
      <c r="A240" s="23"/>
      <c r="B240" s="23"/>
      <c r="C240" s="23"/>
      <c r="D240" s="23"/>
      <c r="E240" s="23"/>
      <c r="F240" s="23"/>
      <c r="G240" s="23"/>
      <c r="H240" s="24"/>
      <c r="I240" s="23"/>
      <c r="J240" s="23"/>
      <c r="K240" s="23"/>
      <c r="L240" s="23"/>
      <c r="M240" s="23"/>
      <c r="N240" s="23"/>
      <c r="O240" s="23"/>
      <c r="P240" s="20">
        <f t="shared" si="8"/>
        <v>0</v>
      </c>
      <c r="Q240" s="23"/>
      <c r="R240" s="19">
        <f t="shared" si="9"/>
        <v>0</v>
      </c>
      <c r="S240" s="23"/>
      <c r="T240" s="22"/>
    </row>
    <row r="241" spans="1:20" s="21" customFormat="1" x14ac:dyDescent="0.2">
      <c r="A241" s="23"/>
      <c r="B241" s="23"/>
      <c r="C241" s="23"/>
      <c r="D241" s="23"/>
      <c r="E241" s="23"/>
      <c r="F241" s="23"/>
      <c r="G241" s="23"/>
      <c r="H241" s="24"/>
      <c r="I241" s="23"/>
      <c r="J241" s="23"/>
      <c r="K241" s="23"/>
      <c r="L241" s="23"/>
      <c r="M241" s="23"/>
      <c r="N241" s="23"/>
      <c r="O241" s="23"/>
      <c r="P241" s="20">
        <f t="shared" si="8"/>
        <v>0</v>
      </c>
      <c r="Q241" s="23"/>
      <c r="R241" s="19">
        <f t="shared" si="9"/>
        <v>0</v>
      </c>
      <c r="S241" s="23"/>
      <c r="T241" s="22"/>
    </row>
    <row r="242" spans="1:20" s="21" customFormat="1" x14ac:dyDescent="0.2">
      <c r="A242" s="23"/>
      <c r="B242" s="23"/>
      <c r="C242" s="23"/>
      <c r="D242" s="23"/>
      <c r="E242" s="23"/>
      <c r="F242" s="23"/>
      <c r="G242" s="23"/>
      <c r="H242" s="24"/>
      <c r="I242" s="23"/>
      <c r="J242" s="23"/>
      <c r="K242" s="23"/>
      <c r="L242" s="23"/>
      <c r="M242" s="23"/>
      <c r="N242" s="23"/>
      <c r="O242" s="23"/>
      <c r="P242" s="20">
        <f t="shared" si="8"/>
        <v>0</v>
      </c>
      <c r="Q242" s="23"/>
      <c r="R242" s="19">
        <f t="shared" si="9"/>
        <v>0</v>
      </c>
      <c r="S242" s="23"/>
      <c r="T242" s="22"/>
    </row>
    <row r="243" spans="1:20" s="21" customFormat="1" x14ac:dyDescent="0.2">
      <c r="A243" s="23"/>
      <c r="B243" s="23"/>
      <c r="C243" s="23"/>
      <c r="D243" s="23"/>
      <c r="E243" s="23"/>
      <c r="F243" s="23"/>
      <c r="G243" s="23"/>
      <c r="H243" s="24"/>
      <c r="I243" s="23"/>
      <c r="J243" s="23"/>
      <c r="K243" s="23"/>
      <c r="L243" s="23"/>
      <c r="M243" s="23"/>
      <c r="N243" s="23"/>
      <c r="O243" s="23"/>
      <c r="P243" s="20">
        <f t="shared" si="8"/>
        <v>0</v>
      </c>
      <c r="Q243" s="23"/>
      <c r="R243" s="19">
        <f t="shared" si="9"/>
        <v>0</v>
      </c>
      <c r="S243" s="23"/>
      <c r="T243" s="22"/>
    </row>
    <row r="244" spans="1:20" s="21" customFormat="1" x14ac:dyDescent="0.2">
      <c r="A244" s="23"/>
      <c r="B244" s="23"/>
      <c r="C244" s="23"/>
      <c r="D244" s="23"/>
      <c r="E244" s="23"/>
      <c r="F244" s="23"/>
      <c r="G244" s="23"/>
      <c r="H244" s="24"/>
      <c r="I244" s="23"/>
      <c r="J244" s="23"/>
      <c r="K244" s="23"/>
      <c r="L244" s="23"/>
      <c r="M244" s="23"/>
      <c r="N244" s="23"/>
      <c r="O244" s="23"/>
      <c r="P244" s="20">
        <f t="shared" si="8"/>
        <v>0</v>
      </c>
      <c r="Q244" s="23"/>
      <c r="R244" s="19">
        <f t="shared" si="9"/>
        <v>0</v>
      </c>
      <c r="S244" s="23"/>
      <c r="T244" s="22"/>
    </row>
    <row r="245" spans="1:20" s="21" customFormat="1" x14ac:dyDescent="0.2">
      <c r="A245" s="23"/>
      <c r="B245" s="23"/>
      <c r="C245" s="23"/>
      <c r="D245" s="23"/>
      <c r="E245" s="23"/>
      <c r="F245" s="23"/>
      <c r="G245" s="23"/>
      <c r="H245" s="24"/>
      <c r="I245" s="23"/>
      <c r="J245" s="23"/>
      <c r="K245" s="23"/>
      <c r="L245" s="23"/>
      <c r="M245" s="23"/>
      <c r="N245" s="23"/>
      <c r="O245" s="23"/>
      <c r="P245" s="20">
        <f t="shared" si="8"/>
        <v>0</v>
      </c>
      <c r="Q245" s="23"/>
      <c r="R245" s="19">
        <f t="shared" si="9"/>
        <v>0</v>
      </c>
      <c r="S245" s="23"/>
      <c r="T245" s="22"/>
    </row>
    <row r="246" spans="1:20" s="21" customFormat="1" x14ac:dyDescent="0.2">
      <c r="A246" s="23"/>
      <c r="B246" s="23"/>
      <c r="C246" s="23"/>
      <c r="D246" s="23"/>
      <c r="E246" s="23"/>
      <c r="F246" s="23"/>
      <c r="G246" s="23"/>
      <c r="H246" s="24"/>
      <c r="I246" s="23"/>
      <c r="J246" s="23"/>
      <c r="K246" s="23"/>
      <c r="L246" s="23"/>
      <c r="M246" s="23"/>
      <c r="N246" s="23"/>
      <c r="O246" s="23"/>
      <c r="P246" s="20">
        <f t="shared" si="8"/>
        <v>0</v>
      </c>
      <c r="Q246" s="23"/>
      <c r="R246" s="19">
        <f t="shared" si="9"/>
        <v>0</v>
      </c>
      <c r="S246" s="23"/>
      <c r="T246" s="22"/>
    </row>
    <row r="247" spans="1:20" s="21" customFormat="1" x14ac:dyDescent="0.2">
      <c r="A247" s="23"/>
      <c r="B247" s="23"/>
      <c r="C247" s="23"/>
      <c r="D247" s="23"/>
      <c r="E247" s="23"/>
      <c r="F247" s="23"/>
      <c r="G247" s="23"/>
      <c r="H247" s="24"/>
      <c r="I247" s="23"/>
      <c r="J247" s="23"/>
      <c r="K247" s="23"/>
      <c r="L247" s="23"/>
      <c r="M247" s="23"/>
      <c r="N247" s="23"/>
      <c r="O247" s="23"/>
      <c r="P247" s="20">
        <f t="shared" si="8"/>
        <v>0</v>
      </c>
      <c r="Q247" s="23"/>
      <c r="R247" s="19">
        <f t="shared" si="9"/>
        <v>0</v>
      </c>
      <c r="S247" s="23"/>
      <c r="T247" s="22"/>
    </row>
    <row r="248" spans="1:20" s="21" customFormat="1" x14ac:dyDescent="0.2">
      <c r="A248" s="23"/>
      <c r="B248" s="23"/>
      <c r="C248" s="23"/>
      <c r="D248" s="23"/>
      <c r="E248" s="23"/>
      <c r="F248" s="23"/>
      <c r="G248" s="23"/>
      <c r="H248" s="24"/>
      <c r="I248" s="23"/>
      <c r="J248" s="23"/>
      <c r="K248" s="23"/>
      <c r="L248" s="23"/>
      <c r="M248" s="23"/>
      <c r="N248" s="23"/>
      <c r="O248" s="23"/>
      <c r="P248" s="20">
        <f t="shared" si="8"/>
        <v>0</v>
      </c>
      <c r="Q248" s="23"/>
      <c r="R248" s="19">
        <f t="shared" si="9"/>
        <v>0</v>
      </c>
      <c r="S248" s="23"/>
      <c r="T248" s="22"/>
    </row>
    <row r="249" spans="1:20" s="21" customFormat="1" x14ac:dyDescent="0.2">
      <c r="A249" s="23"/>
      <c r="B249" s="23"/>
      <c r="C249" s="23"/>
      <c r="D249" s="23"/>
      <c r="E249" s="23"/>
      <c r="F249" s="23"/>
      <c r="G249" s="23"/>
      <c r="H249" s="24"/>
      <c r="I249" s="23"/>
      <c r="J249" s="23"/>
      <c r="K249" s="23"/>
      <c r="L249" s="23"/>
      <c r="M249" s="23"/>
      <c r="N249" s="23"/>
      <c r="O249" s="23"/>
      <c r="P249" s="20">
        <f t="shared" si="8"/>
        <v>0</v>
      </c>
      <c r="Q249" s="23"/>
      <c r="R249" s="19">
        <f t="shared" si="9"/>
        <v>0</v>
      </c>
      <c r="S249" s="23"/>
      <c r="T249" s="22"/>
    </row>
    <row r="250" spans="1:20" s="21" customFormat="1" x14ac:dyDescent="0.2">
      <c r="A250" s="23"/>
      <c r="B250" s="23"/>
      <c r="C250" s="23"/>
      <c r="D250" s="23"/>
      <c r="E250" s="23"/>
      <c r="F250" s="23"/>
      <c r="G250" s="23"/>
      <c r="H250" s="24"/>
      <c r="I250" s="23"/>
      <c r="J250" s="23"/>
      <c r="K250" s="23"/>
      <c r="L250" s="23"/>
      <c r="M250" s="23"/>
      <c r="N250" s="23"/>
      <c r="O250" s="23"/>
      <c r="P250" s="20">
        <f t="shared" si="8"/>
        <v>0</v>
      </c>
      <c r="Q250" s="23"/>
      <c r="R250" s="19">
        <f t="shared" si="9"/>
        <v>0</v>
      </c>
      <c r="S250" s="23"/>
      <c r="T250" s="22"/>
    </row>
    <row r="251" spans="1:20" s="21" customFormat="1" x14ac:dyDescent="0.2">
      <c r="A251" s="23"/>
      <c r="B251" s="23"/>
      <c r="C251" s="23"/>
      <c r="D251" s="23"/>
      <c r="E251" s="23"/>
      <c r="F251" s="23"/>
      <c r="G251" s="23"/>
      <c r="H251" s="24"/>
      <c r="I251" s="23"/>
      <c r="J251" s="23"/>
      <c r="K251" s="23"/>
      <c r="L251" s="23"/>
      <c r="M251" s="23"/>
      <c r="N251" s="23"/>
      <c r="O251" s="23"/>
      <c r="P251" s="20">
        <f t="shared" si="8"/>
        <v>0</v>
      </c>
      <c r="Q251" s="23"/>
      <c r="R251" s="19">
        <f t="shared" si="9"/>
        <v>0</v>
      </c>
      <c r="S251" s="23"/>
      <c r="T251" s="22"/>
    </row>
    <row r="252" spans="1:20" s="21" customFormat="1" x14ac:dyDescent="0.2">
      <c r="A252" s="23"/>
      <c r="B252" s="23"/>
      <c r="C252" s="23"/>
      <c r="D252" s="23"/>
      <c r="E252" s="23"/>
      <c r="F252" s="23"/>
      <c r="G252" s="23"/>
      <c r="H252" s="24"/>
      <c r="I252" s="23"/>
      <c r="J252" s="23"/>
      <c r="K252" s="23"/>
      <c r="L252" s="23"/>
      <c r="M252" s="23"/>
      <c r="N252" s="23"/>
      <c r="O252" s="23"/>
      <c r="P252" s="20">
        <f t="shared" si="8"/>
        <v>0</v>
      </c>
      <c r="Q252" s="23"/>
      <c r="R252" s="19">
        <f t="shared" si="9"/>
        <v>0</v>
      </c>
      <c r="S252" s="23"/>
      <c r="T252" s="22"/>
    </row>
    <row r="253" spans="1:20" s="21" customFormat="1" x14ac:dyDescent="0.2">
      <c r="A253" s="23"/>
      <c r="B253" s="23"/>
      <c r="C253" s="23"/>
      <c r="D253" s="23"/>
      <c r="E253" s="23"/>
      <c r="F253" s="23"/>
      <c r="G253" s="23"/>
      <c r="H253" s="24"/>
      <c r="I253" s="23"/>
      <c r="J253" s="23"/>
      <c r="K253" s="23"/>
      <c r="L253" s="23"/>
      <c r="M253" s="23"/>
      <c r="N253" s="23"/>
      <c r="O253" s="23"/>
      <c r="P253" s="20">
        <f t="shared" si="8"/>
        <v>0</v>
      </c>
      <c r="Q253" s="23"/>
      <c r="R253" s="19">
        <f t="shared" si="9"/>
        <v>0</v>
      </c>
      <c r="S253" s="23"/>
      <c r="T253" s="22"/>
    </row>
    <row r="254" spans="1:20" s="21" customFormat="1" x14ac:dyDescent="0.2">
      <c r="A254" s="23"/>
      <c r="B254" s="23"/>
      <c r="C254" s="23"/>
      <c r="D254" s="23"/>
      <c r="E254" s="23"/>
      <c r="F254" s="23"/>
      <c r="G254" s="23"/>
      <c r="H254" s="24"/>
      <c r="I254" s="23"/>
      <c r="J254" s="23"/>
      <c r="K254" s="23"/>
      <c r="L254" s="23"/>
      <c r="M254" s="23"/>
      <c r="N254" s="23"/>
      <c r="O254" s="23"/>
      <c r="P254" s="20">
        <f t="shared" si="8"/>
        <v>0</v>
      </c>
      <c r="Q254" s="23"/>
      <c r="R254" s="19">
        <f t="shared" si="9"/>
        <v>0</v>
      </c>
      <c r="S254" s="23"/>
      <c r="T254" s="22"/>
    </row>
    <row r="255" spans="1:20" s="21" customFormat="1" x14ac:dyDescent="0.2">
      <c r="A255" s="23"/>
      <c r="B255" s="23"/>
      <c r="C255" s="23"/>
      <c r="D255" s="23"/>
      <c r="E255" s="23"/>
      <c r="F255" s="23"/>
      <c r="G255" s="23"/>
      <c r="H255" s="24"/>
      <c r="I255" s="23"/>
      <c r="J255" s="23"/>
      <c r="K255" s="23"/>
      <c r="L255" s="23"/>
      <c r="M255" s="23"/>
      <c r="N255" s="23"/>
      <c r="O255" s="23"/>
      <c r="P255" s="20">
        <f t="shared" si="8"/>
        <v>0</v>
      </c>
      <c r="Q255" s="23"/>
      <c r="R255" s="19">
        <f t="shared" si="9"/>
        <v>0</v>
      </c>
      <c r="S255" s="23"/>
      <c r="T255" s="22"/>
    </row>
    <row r="256" spans="1:20" s="21" customFormat="1" x14ac:dyDescent="0.2">
      <c r="A256" s="23"/>
      <c r="B256" s="23"/>
      <c r="C256" s="23"/>
      <c r="D256" s="23"/>
      <c r="E256" s="23"/>
      <c r="F256" s="23"/>
      <c r="G256" s="23"/>
      <c r="H256" s="24"/>
      <c r="I256" s="23"/>
      <c r="J256" s="23"/>
      <c r="K256" s="23"/>
      <c r="L256" s="23"/>
      <c r="M256" s="23"/>
      <c r="N256" s="23"/>
      <c r="O256" s="23"/>
      <c r="P256" s="20">
        <f t="shared" si="8"/>
        <v>0</v>
      </c>
      <c r="Q256" s="23"/>
      <c r="R256" s="19">
        <f t="shared" si="9"/>
        <v>0</v>
      </c>
      <c r="S256" s="23"/>
      <c r="T256" s="22"/>
    </row>
    <row r="257" spans="1:20" s="21" customFormat="1" x14ac:dyDescent="0.2">
      <c r="A257" s="23"/>
      <c r="B257" s="23"/>
      <c r="C257" s="23"/>
      <c r="D257" s="23"/>
      <c r="E257" s="23"/>
      <c r="F257" s="23"/>
      <c r="G257" s="23"/>
      <c r="H257" s="24"/>
      <c r="I257" s="23"/>
      <c r="J257" s="23"/>
      <c r="K257" s="23"/>
      <c r="L257" s="23"/>
      <c r="M257" s="23"/>
      <c r="N257" s="23"/>
      <c r="O257" s="23"/>
      <c r="P257" s="20">
        <f t="shared" si="8"/>
        <v>0</v>
      </c>
      <c r="Q257" s="23"/>
      <c r="R257" s="19">
        <f t="shared" si="9"/>
        <v>0</v>
      </c>
      <c r="S257" s="23"/>
      <c r="T257" s="22"/>
    </row>
    <row r="258" spans="1:20" s="21" customFormat="1" x14ac:dyDescent="0.2">
      <c r="A258" s="23"/>
      <c r="B258" s="23"/>
      <c r="C258" s="23"/>
      <c r="D258" s="23"/>
      <c r="E258" s="23"/>
      <c r="F258" s="23"/>
      <c r="G258" s="23"/>
      <c r="H258" s="24"/>
      <c r="I258" s="23"/>
      <c r="J258" s="23"/>
      <c r="K258" s="23"/>
      <c r="L258" s="23"/>
      <c r="M258" s="23"/>
      <c r="N258" s="23"/>
      <c r="O258" s="23"/>
      <c r="P258" s="20">
        <f t="shared" si="8"/>
        <v>0</v>
      </c>
      <c r="Q258" s="23"/>
      <c r="R258" s="19">
        <f t="shared" si="9"/>
        <v>0</v>
      </c>
      <c r="S258" s="23"/>
      <c r="T258" s="22"/>
    </row>
    <row r="259" spans="1:20" s="21" customFormat="1" x14ac:dyDescent="0.2">
      <c r="A259" s="23"/>
      <c r="B259" s="23"/>
      <c r="C259" s="23"/>
      <c r="D259" s="23"/>
      <c r="E259" s="23"/>
      <c r="F259" s="23"/>
      <c r="G259" s="23"/>
      <c r="H259" s="24"/>
      <c r="I259" s="23"/>
      <c r="J259" s="23"/>
      <c r="K259" s="23"/>
      <c r="L259" s="23"/>
      <c r="M259" s="23"/>
      <c r="N259" s="23"/>
      <c r="O259" s="23"/>
      <c r="P259" s="20">
        <f t="shared" si="8"/>
        <v>0</v>
      </c>
      <c r="Q259" s="23"/>
      <c r="R259" s="19">
        <f t="shared" si="9"/>
        <v>0</v>
      </c>
      <c r="S259" s="23"/>
      <c r="T259" s="22"/>
    </row>
    <row r="260" spans="1:20" s="21" customFormat="1" x14ac:dyDescent="0.2">
      <c r="A260" s="23"/>
      <c r="B260" s="23"/>
      <c r="C260" s="23"/>
      <c r="D260" s="23"/>
      <c r="E260" s="23"/>
      <c r="F260" s="23"/>
      <c r="G260" s="23"/>
      <c r="H260" s="24"/>
      <c r="I260" s="23"/>
      <c r="J260" s="23"/>
      <c r="K260" s="23"/>
      <c r="L260" s="23"/>
      <c r="M260" s="23"/>
      <c r="N260" s="23"/>
      <c r="O260" s="23"/>
      <c r="P260" s="20">
        <f t="shared" si="8"/>
        <v>0</v>
      </c>
      <c r="Q260" s="23"/>
      <c r="R260" s="19">
        <f t="shared" si="9"/>
        <v>0</v>
      </c>
      <c r="S260" s="23"/>
      <c r="T260" s="22"/>
    </row>
    <row r="261" spans="1:20" s="21" customFormat="1" x14ac:dyDescent="0.2">
      <c r="A261" s="23"/>
      <c r="B261" s="23"/>
      <c r="C261" s="23"/>
      <c r="D261" s="23"/>
      <c r="E261" s="23"/>
      <c r="F261" s="23"/>
      <c r="G261" s="23"/>
      <c r="H261" s="24"/>
      <c r="I261" s="23"/>
      <c r="J261" s="23"/>
      <c r="K261" s="23"/>
      <c r="L261" s="23"/>
      <c r="M261" s="23"/>
      <c r="N261" s="23"/>
      <c r="O261" s="23"/>
      <c r="P261" s="20">
        <f t="shared" si="8"/>
        <v>0</v>
      </c>
      <c r="Q261" s="23"/>
      <c r="R261" s="19">
        <f t="shared" si="9"/>
        <v>0</v>
      </c>
      <c r="S261" s="23"/>
      <c r="T261" s="22"/>
    </row>
    <row r="262" spans="1:20" s="21" customFormat="1" x14ac:dyDescent="0.2">
      <c r="A262" s="23"/>
      <c r="B262" s="23"/>
      <c r="C262" s="23"/>
      <c r="D262" s="23"/>
      <c r="E262" s="23"/>
      <c r="F262" s="23"/>
      <c r="G262" s="23"/>
      <c r="H262" s="24"/>
      <c r="I262" s="23"/>
      <c r="J262" s="23"/>
      <c r="K262" s="23"/>
      <c r="L262" s="23"/>
      <c r="M262" s="23"/>
      <c r="N262" s="23"/>
      <c r="O262" s="23"/>
      <c r="P262" s="20">
        <f t="shared" si="8"/>
        <v>0</v>
      </c>
      <c r="Q262" s="23"/>
      <c r="R262" s="19">
        <f t="shared" si="9"/>
        <v>0</v>
      </c>
      <c r="S262" s="23"/>
      <c r="T262" s="22"/>
    </row>
    <row r="263" spans="1:20" s="21" customFormat="1" x14ac:dyDescent="0.2">
      <c r="A263" s="23"/>
      <c r="B263" s="23"/>
      <c r="C263" s="23"/>
      <c r="D263" s="23"/>
      <c r="E263" s="23"/>
      <c r="F263" s="23"/>
      <c r="G263" s="23"/>
      <c r="H263" s="24"/>
      <c r="I263" s="23"/>
      <c r="J263" s="23"/>
      <c r="K263" s="23"/>
      <c r="L263" s="23"/>
      <c r="M263" s="23"/>
      <c r="N263" s="23"/>
      <c r="O263" s="23"/>
      <c r="P263" s="20">
        <f t="shared" si="8"/>
        <v>0</v>
      </c>
      <c r="Q263" s="23"/>
      <c r="R263" s="19">
        <f t="shared" si="9"/>
        <v>0</v>
      </c>
      <c r="S263" s="23"/>
      <c r="T263" s="22"/>
    </row>
    <row r="264" spans="1:20" s="21" customFormat="1" x14ac:dyDescent="0.2">
      <c r="A264" s="23"/>
      <c r="B264" s="23"/>
      <c r="C264" s="23"/>
      <c r="D264" s="23"/>
      <c r="E264" s="23"/>
      <c r="F264" s="23"/>
      <c r="G264" s="23"/>
      <c r="H264" s="24"/>
      <c r="I264" s="23"/>
      <c r="J264" s="23"/>
      <c r="K264" s="23"/>
      <c r="L264" s="23"/>
      <c r="M264" s="23"/>
      <c r="N264" s="23"/>
      <c r="O264" s="23"/>
      <c r="P264" s="20">
        <f t="shared" si="8"/>
        <v>0</v>
      </c>
      <c r="Q264" s="23"/>
      <c r="R264" s="19">
        <f t="shared" si="9"/>
        <v>0</v>
      </c>
      <c r="S264" s="23"/>
      <c r="T264" s="22"/>
    </row>
    <row r="265" spans="1:20" s="21" customFormat="1" x14ac:dyDescent="0.2">
      <c r="A265" s="23"/>
      <c r="B265" s="23"/>
      <c r="C265" s="23"/>
      <c r="D265" s="23"/>
      <c r="E265" s="23"/>
      <c r="F265" s="23"/>
      <c r="G265" s="23"/>
      <c r="H265" s="24"/>
      <c r="I265" s="23"/>
      <c r="J265" s="23"/>
      <c r="K265" s="23"/>
      <c r="L265" s="23"/>
      <c r="M265" s="23"/>
      <c r="N265" s="23"/>
      <c r="O265" s="23"/>
      <c r="P265" s="20">
        <f t="shared" si="8"/>
        <v>0</v>
      </c>
      <c r="Q265" s="23"/>
      <c r="R265" s="19">
        <f t="shared" si="9"/>
        <v>0</v>
      </c>
      <c r="S265" s="23"/>
      <c r="T265" s="22"/>
    </row>
    <row r="266" spans="1:20" s="21" customFormat="1" x14ac:dyDescent="0.2">
      <c r="A266" s="23"/>
      <c r="B266" s="23"/>
      <c r="C266" s="23"/>
      <c r="D266" s="23"/>
      <c r="E266" s="23"/>
      <c r="F266" s="23"/>
      <c r="G266" s="23"/>
      <c r="H266" s="24"/>
      <c r="I266" s="23"/>
      <c r="J266" s="23"/>
      <c r="K266" s="23"/>
      <c r="L266" s="23"/>
      <c r="M266" s="23"/>
      <c r="N266" s="23"/>
      <c r="O266" s="23"/>
      <c r="P266" s="20">
        <f t="shared" si="8"/>
        <v>0</v>
      </c>
      <c r="Q266" s="23"/>
      <c r="R266" s="19">
        <f t="shared" si="9"/>
        <v>0</v>
      </c>
      <c r="S266" s="23"/>
      <c r="T266" s="22"/>
    </row>
    <row r="267" spans="1:20" s="21" customFormat="1" x14ac:dyDescent="0.2">
      <c r="A267" s="23"/>
      <c r="B267" s="23"/>
      <c r="C267" s="23"/>
      <c r="D267" s="23"/>
      <c r="E267" s="23"/>
      <c r="F267" s="23"/>
      <c r="G267" s="23"/>
      <c r="H267" s="24"/>
      <c r="I267" s="23"/>
      <c r="J267" s="23"/>
      <c r="K267" s="23"/>
      <c r="L267" s="23"/>
      <c r="M267" s="23"/>
      <c r="N267" s="23"/>
      <c r="O267" s="23"/>
      <c r="P267" s="20">
        <f t="shared" si="8"/>
        <v>0</v>
      </c>
      <c r="Q267" s="23"/>
      <c r="R267" s="19">
        <f t="shared" si="9"/>
        <v>0</v>
      </c>
      <c r="S267" s="23"/>
      <c r="T267" s="22"/>
    </row>
    <row r="268" spans="1:20" s="21" customFormat="1" x14ac:dyDescent="0.2">
      <c r="A268" s="23"/>
      <c r="B268" s="23"/>
      <c r="C268" s="23"/>
      <c r="D268" s="23"/>
      <c r="E268" s="23"/>
      <c r="F268" s="23"/>
      <c r="G268" s="23"/>
      <c r="H268" s="24"/>
      <c r="I268" s="23"/>
      <c r="J268" s="23"/>
      <c r="K268" s="23"/>
      <c r="L268" s="23"/>
      <c r="M268" s="23"/>
      <c r="N268" s="23"/>
      <c r="O268" s="23"/>
      <c r="P268" s="20">
        <f t="shared" si="8"/>
        <v>0</v>
      </c>
      <c r="Q268" s="23"/>
      <c r="R268" s="19">
        <f t="shared" si="9"/>
        <v>0</v>
      </c>
      <c r="S268" s="23"/>
      <c r="T268" s="22"/>
    </row>
    <row r="269" spans="1:20" s="21" customFormat="1" x14ac:dyDescent="0.2">
      <c r="A269" s="23"/>
      <c r="B269" s="23"/>
      <c r="C269" s="23"/>
      <c r="D269" s="23"/>
      <c r="E269" s="23"/>
      <c r="F269" s="23"/>
      <c r="G269" s="23"/>
      <c r="H269" s="24"/>
      <c r="I269" s="23"/>
      <c r="J269" s="23"/>
      <c r="K269" s="23"/>
      <c r="L269" s="23"/>
      <c r="M269" s="23"/>
      <c r="N269" s="23"/>
      <c r="O269" s="23"/>
      <c r="P269" s="20">
        <f t="shared" ref="P269:P332" si="10">SUM(I269:O269)</f>
        <v>0</v>
      </c>
      <c r="Q269" s="23"/>
      <c r="R269" s="19">
        <f t="shared" si="9"/>
        <v>0</v>
      </c>
      <c r="S269" s="23"/>
      <c r="T269" s="22"/>
    </row>
    <row r="270" spans="1:20" s="21" customFormat="1" x14ac:dyDescent="0.2">
      <c r="A270" s="23"/>
      <c r="B270" s="23"/>
      <c r="C270" s="23"/>
      <c r="D270" s="23"/>
      <c r="E270" s="23"/>
      <c r="F270" s="23"/>
      <c r="G270" s="23"/>
      <c r="H270" s="24"/>
      <c r="I270" s="23"/>
      <c r="J270" s="23"/>
      <c r="K270" s="23"/>
      <c r="L270" s="23"/>
      <c r="M270" s="23"/>
      <c r="N270" s="23"/>
      <c r="O270" s="23"/>
      <c r="P270" s="20">
        <f t="shared" si="10"/>
        <v>0</v>
      </c>
      <c r="Q270" s="23"/>
      <c r="R270" s="19">
        <f t="shared" si="9"/>
        <v>0</v>
      </c>
      <c r="S270" s="23"/>
      <c r="T270" s="22"/>
    </row>
    <row r="271" spans="1:20" s="21" customFormat="1" x14ac:dyDescent="0.2">
      <c r="A271" s="23"/>
      <c r="B271" s="23"/>
      <c r="C271" s="23"/>
      <c r="D271" s="23"/>
      <c r="E271" s="23"/>
      <c r="F271" s="23"/>
      <c r="G271" s="23"/>
      <c r="H271" s="24"/>
      <c r="I271" s="23"/>
      <c r="J271" s="23"/>
      <c r="K271" s="23"/>
      <c r="L271" s="23"/>
      <c r="M271" s="23"/>
      <c r="N271" s="23"/>
      <c r="O271" s="23"/>
      <c r="P271" s="20">
        <f t="shared" si="10"/>
        <v>0</v>
      </c>
      <c r="Q271" s="23"/>
      <c r="R271" s="19">
        <f t="shared" si="9"/>
        <v>0</v>
      </c>
      <c r="S271" s="23"/>
      <c r="T271" s="22"/>
    </row>
    <row r="272" spans="1:20" s="21" customFormat="1" x14ac:dyDescent="0.2">
      <c r="A272" s="23"/>
      <c r="B272" s="23"/>
      <c r="C272" s="23"/>
      <c r="D272" s="23"/>
      <c r="E272" s="23"/>
      <c r="F272" s="23"/>
      <c r="G272" s="23"/>
      <c r="H272" s="24"/>
      <c r="I272" s="23"/>
      <c r="J272" s="23"/>
      <c r="K272" s="23"/>
      <c r="L272" s="23"/>
      <c r="M272" s="23"/>
      <c r="N272" s="23"/>
      <c r="O272" s="23"/>
      <c r="P272" s="20">
        <f t="shared" si="10"/>
        <v>0</v>
      </c>
      <c r="Q272" s="23"/>
      <c r="R272" s="19">
        <f t="shared" si="9"/>
        <v>0</v>
      </c>
      <c r="S272" s="23"/>
      <c r="T272" s="22"/>
    </row>
    <row r="273" spans="1:20" s="21" customFormat="1" x14ac:dyDescent="0.2">
      <c r="A273" s="23"/>
      <c r="B273" s="23"/>
      <c r="C273" s="23"/>
      <c r="D273" s="23"/>
      <c r="E273" s="23"/>
      <c r="F273" s="23"/>
      <c r="G273" s="23"/>
      <c r="H273" s="24"/>
      <c r="I273" s="23"/>
      <c r="J273" s="23"/>
      <c r="K273" s="23"/>
      <c r="L273" s="23"/>
      <c r="M273" s="23"/>
      <c r="N273" s="23"/>
      <c r="O273" s="23"/>
      <c r="P273" s="20">
        <f t="shared" si="10"/>
        <v>0</v>
      </c>
      <c r="Q273" s="23"/>
      <c r="R273" s="19">
        <f t="shared" si="9"/>
        <v>0</v>
      </c>
      <c r="S273" s="23"/>
      <c r="T273" s="22"/>
    </row>
    <row r="274" spans="1:20" s="21" customFormat="1" x14ac:dyDescent="0.2">
      <c r="A274" s="23"/>
      <c r="B274" s="23"/>
      <c r="C274" s="23"/>
      <c r="D274" s="23"/>
      <c r="E274" s="23"/>
      <c r="F274" s="23"/>
      <c r="G274" s="23"/>
      <c r="H274" s="24"/>
      <c r="I274" s="23"/>
      <c r="J274" s="23"/>
      <c r="K274" s="23"/>
      <c r="L274" s="23"/>
      <c r="M274" s="23"/>
      <c r="N274" s="23"/>
      <c r="O274" s="23"/>
      <c r="P274" s="20">
        <f t="shared" si="10"/>
        <v>0</v>
      </c>
      <c r="Q274" s="23"/>
      <c r="R274" s="19">
        <f t="shared" si="9"/>
        <v>0</v>
      </c>
      <c r="S274" s="23"/>
      <c r="T274" s="22"/>
    </row>
    <row r="275" spans="1:20" s="21" customFormat="1" x14ac:dyDescent="0.2">
      <c r="A275" s="23"/>
      <c r="B275" s="23"/>
      <c r="C275" s="23"/>
      <c r="D275" s="23"/>
      <c r="E275" s="23"/>
      <c r="F275" s="23"/>
      <c r="G275" s="23"/>
      <c r="H275" s="24"/>
      <c r="I275" s="23"/>
      <c r="J275" s="23"/>
      <c r="K275" s="23"/>
      <c r="L275" s="23"/>
      <c r="M275" s="23"/>
      <c r="N275" s="23"/>
      <c r="O275" s="23"/>
      <c r="P275" s="20">
        <f t="shared" si="10"/>
        <v>0</v>
      </c>
      <c r="Q275" s="23"/>
      <c r="R275" s="19">
        <f t="shared" si="9"/>
        <v>0</v>
      </c>
      <c r="S275" s="23"/>
      <c r="T275" s="22"/>
    </row>
    <row r="276" spans="1:20" s="21" customFormat="1" x14ac:dyDescent="0.2">
      <c r="A276" s="23"/>
      <c r="B276" s="23"/>
      <c r="C276" s="23"/>
      <c r="D276" s="23"/>
      <c r="E276" s="23"/>
      <c r="F276" s="23"/>
      <c r="G276" s="23"/>
      <c r="H276" s="24"/>
      <c r="I276" s="23"/>
      <c r="J276" s="23"/>
      <c r="K276" s="23"/>
      <c r="L276" s="23"/>
      <c r="M276" s="23"/>
      <c r="N276" s="23"/>
      <c r="O276" s="23"/>
      <c r="P276" s="20">
        <f t="shared" si="10"/>
        <v>0</v>
      </c>
      <c r="Q276" s="23"/>
      <c r="R276" s="19">
        <f t="shared" si="9"/>
        <v>0</v>
      </c>
      <c r="S276" s="23"/>
      <c r="T276" s="22"/>
    </row>
    <row r="277" spans="1:20" s="21" customFormat="1" x14ac:dyDescent="0.2">
      <c r="A277" s="23"/>
      <c r="B277" s="23"/>
      <c r="C277" s="23"/>
      <c r="D277" s="23"/>
      <c r="E277" s="23"/>
      <c r="F277" s="23"/>
      <c r="G277" s="23"/>
      <c r="H277" s="24"/>
      <c r="I277" s="23"/>
      <c r="J277" s="23"/>
      <c r="K277" s="23"/>
      <c r="L277" s="23"/>
      <c r="M277" s="23"/>
      <c r="N277" s="23"/>
      <c r="O277" s="23"/>
      <c r="P277" s="20">
        <f t="shared" si="10"/>
        <v>0</v>
      </c>
      <c r="Q277" s="23"/>
      <c r="R277" s="19">
        <f t="shared" si="9"/>
        <v>0</v>
      </c>
      <c r="S277" s="23"/>
      <c r="T277" s="22"/>
    </row>
    <row r="278" spans="1:20" s="21" customFormat="1" x14ac:dyDescent="0.2">
      <c r="A278" s="23"/>
      <c r="B278" s="23"/>
      <c r="C278" s="23"/>
      <c r="D278" s="23"/>
      <c r="E278" s="23"/>
      <c r="F278" s="23"/>
      <c r="G278" s="23"/>
      <c r="H278" s="24"/>
      <c r="I278" s="23"/>
      <c r="J278" s="23"/>
      <c r="K278" s="23"/>
      <c r="L278" s="23"/>
      <c r="M278" s="23"/>
      <c r="N278" s="23"/>
      <c r="O278" s="23"/>
      <c r="P278" s="20">
        <f t="shared" si="10"/>
        <v>0</v>
      </c>
      <c r="Q278" s="23"/>
      <c r="R278" s="19">
        <f t="shared" ref="R278:R341" si="11">P278-Q278</f>
        <v>0</v>
      </c>
      <c r="S278" s="23"/>
      <c r="T278" s="22"/>
    </row>
    <row r="279" spans="1:20" s="21" customFormat="1" x14ac:dyDescent="0.2">
      <c r="A279" s="23"/>
      <c r="B279" s="23"/>
      <c r="C279" s="23"/>
      <c r="D279" s="23"/>
      <c r="E279" s="23"/>
      <c r="F279" s="23"/>
      <c r="G279" s="23"/>
      <c r="H279" s="24"/>
      <c r="I279" s="23"/>
      <c r="J279" s="23"/>
      <c r="K279" s="23"/>
      <c r="L279" s="23"/>
      <c r="M279" s="23"/>
      <c r="N279" s="23"/>
      <c r="O279" s="23"/>
      <c r="P279" s="20">
        <f t="shared" si="10"/>
        <v>0</v>
      </c>
      <c r="Q279" s="23"/>
      <c r="R279" s="19">
        <f t="shared" si="11"/>
        <v>0</v>
      </c>
      <c r="S279" s="23"/>
      <c r="T279" s="22"/>
    </row>
    <row r="280" spans="1:20" s="21" customFormat="1" x14ac:dyDescent="0.2">
      <c r="A280" s="23"/>
      <c r="B280" s="23"/>
      <c r="C280" s="23"/>
      <c r="D280" s="23"/>
      <c r="E280" s="23"/>
      <c r="F280" s="23"/>
      <c r="G280" s="23"/>
      <c r="H280" s="24"/>
      <c r="I280" s="23"/>
      <c r="J280" s="23"/>
      <c r="K280" s="23"/>
      <c r="L280" s="23"/>
      <c r="M280" s="23"/>
      <c r="N280" s="23"/>
      <c r="O280" s="23"/>
      <c r="P280" s="20">
        <f t="shared" si="10"/>
        <v>0</v>
      </c>
      <c r="Q280" s="23"/>
      <c r="R280" s="19">
        <f t="shared" si="11"/>
        <v>0</v>
      </c>
      <c r="S280" s="23"/>
      <c r="T280" s="22"/>
    </row>
    <row r="281" spans="1:20" s="21" customFormat="1" x14ac:dyDescent="0.2">
      <c r="A281" s="23"/>
      <c r="B281" s="23"/>
      <c r="C281" s="23"/>
      <c r="D281" s="23"/>
      <c r="E281" s="23"/>
      <c r="F281" s="23"/>
      <c r="G281" s="23"/>
      <c r="H281" s="24"/>
      <c r="I281" s="23"/>
      <c r="J281" s="23"/>
      <c r="K281" s="23"/>
      <c r="L281" s="23"/>
      <c r="M281" s="23"/>
      <c r="N281" s="23"/>
      <c r="O281" s="23"/>
      <c r="P281" s="20">
        <f t="shared" si="10"/>
        <v>0</v>
      </c>
      <c r="Q281" s="23"/>
      <c r="R281" s="19">
        <f t="shared" si="11"/>
        <v>0</v>
      </c>
      <c r="S281" s="23"/>
      <c r="T281" s="22"/>
    </row>
    <row r="282" spans="1:20" s="21" customFormat="1" x14ac:dyDescent="0.2">
      <c r="A282" s="23"/>
      <c r="B282" s="23"/>
      <c r="C282" s="23"/>
      <c r="D282" s="23"/>
      <c r="E282" s="23"/>
      <c r="F282" s="23"/>
      <c r="G282" s="23"/>
      <c r="H282" s="24"/>
      <c r="I282" s="23"/>
      <c r="J282" s="23"/>
      <c r="K282" s="23"/>
      <c r="L282" s="23"/>
      <c r="M282" s="23"/>
      <c r="N282" s="23"/>
      <c r="O282" s="23"/>
      <c r="P282" s="20">
        <f t="shared" si="10"/>
        <v>0</v>
      </c>
      <c r="Q282" s="23"/>
      <c r="R282" s="19">
        <f t="shared" si="11"/>
        <v>0</v>
      </c>
      <c r="S282" s="23"/>
      <c r="T282" s="22"/>
    </row>
    <row r="283" spans="1:20" s="21" customFormat="1" x14ac:dyDescent="0.2">
      <c r="A283" s="23"/>
      <c r="B283" s="23"/>
      <c r="C283" s="23"/>
      <c r="D283" s="23"/>
      <c r="E283" s="23"/>
      <c r="F283" s="23"/>
      <c r="G283" s="23"/>
      <c r="H283" s="24"/>
      <c r="I283" s="23"/>
      <c r="J283" s="23"/>
      <c r="K283" s="23"/>
      <c r="L283" s="23"/>
      <c r="M283" s="23"/>
      <c r="N283" s="23"/>
      <c r="O283" s="23"/>
      <c r="P283" s="20">
        <f t="shared" si="10"/>
        <v>0</v>
      </c>
      <c r="Q283" s="23"/>
      <c r="R283" s="19">
        <f t="shared" si="11"/>
        <v>0</v>
      </c>
      <c r="S283" s="23"/>
      <c r="T283" s="22"/>
    </row>
    <row r="284" spans="1:20" s="21" customFormat="1" x14ac:dyDescent="0.2">
      <c r="A284" s="23"/>
      <c r="B284" s="23"/>
      <c r="C284" s="23"/>
      <c r="D284" s="23"/>
      <c r="E284" s="23"/>
      <c r="F284" s="23"/>
      <c r="G284" s="23"/>
      <c r="H284" s="24"/>
      <c r="I284" s="23"/>
      <c r="J284" s="23"/>
      <c r="K284" s="23"/>
      <c r="L284" s="23"/>
      <c r="M284" s="23"/>
      <c r="N284" s="23"/>
      <c r="O284" s="23"/>
      <c r="P284" s="20">
        <f t="shared" si="10"/>
        <v>0</v>
      </c>
      <c r="Q284" s="23"/>
      <c r="R284" s="19">
        <f t="shared" si="11"/>
        <v>0</v>
      </c>
      <c r="S284" s="23"/>
      <c r="T284" s="22"/>
    </row>
    <row r="285" spans="1:20" s="21" customFormat="1" x14ac:dyDescent="0.2">
      <c r="A285" s="23"/>
      <c r="B285" s="23"/>
      <c r="C285" s="23"/>
      <c r="D285" s="23"/>
      <c r="E285" s="23"/>
      <c r="F285" s="23"/>
      <c r="G285" s="23"/>
      <c r="H285" s="24"/>
      <c r="I285" s="23"/>
      <c r="J285" s="23"/>
      <c r="K285" s="23"/>
      <c r="L285" s="23"/>
      <c r="M285" s="23"/>
      <c r="N285" s="23"/>
      <c r="O285" s="23"/>
      <c r="P285" s="20">
        <f t="shared" si="10"/>
        <v>0</v>
      </c>
      <c r="Q285" s="23"/>
      <c r="R285" s="19">
        <f t="shared" si="11"/>
        <v>0</v>
      </c>
      <c r="S285" s="23"/>
      <c r="T285" s="22"/>
    </row>
    <row r="286" spans="1:20" s="21" customFormat="1" x14ac:dyDescent="0.2">
      <c r="A286" s="23"/>
      <c r="B286" s="23"/>
      <c r="C286" s="23"/>
      <c r="D286" s="23"/>
      <c r="E286" s="23"/>
      <c r="F286" s="23"/>
      <c r="G286" s="23"/>
      <c r="H286" s="24"/>
      <c r="I286" s="23"/>
      <c r="J286" s="23"/>
      <c r="K286" s="23"/>
      <c r="L286" s="23"/>
      <c r="M286" s="23"/>
      <c r="N286" s="23"/>
      <c r="O286" s="23"/>
      <c r="P286" s="20">
        <f t="shared" si="10"/>
        <v>0</v>
      </c>
      <c r="Q286" s="23"/>
      <c r="R286" s="19">
        <f t="shared" si="11"/>
        <v>0</v>
      </c>
      <c r="S286" s="23"/>
      <c r="T286" s="22"/>
    </row>
    <row r="287" spans="1:20" s="21" customFormat="1" x14ac:dyDescent="0.2">
      <c r="A287" s="23"/>
      <c r="B287" s="23"/>
      <c r="C287" s="23"/>
      <c r="D287" s="23"/>
      <c r="E287" s="23"/>
      <c r="F287" s="23"/>
      <c r="G287" s="23"/>
      <c r="H287" s="24"/>
      <c r="I287" s="23"/>
      <c r="J287" s="23"/>
      <c r="K287" s="23"/>
      <c r="L287" s="23"/>
      <c r="M287" s="23"/>
      <c r="N287" s="23"/>
      <c r="O287" s="23"/>
      <c r="P287" s="20">
        <f t="shared" si="10"/>
        <v>0</v>
      </c>
      <c r="Q287" s="23"/>
      <c r="R287" s="19">
        <f t="shared" si="11"/>
        <v>0</v>
      </c>
      <c r="S287" s="23"/>
      <c r="T287" s="22"/>
    </row>
    <row r="288" spans="1:20" s="21" customFormat="1" x14ac:dyDescent="0.2">
      <c r="A288" s="23"/>
      <c r="B288" s="23"/>
      <c r="C288" s="23"/>
      <c r="D288" s="23"/>
      <c r="E288" s="23"/>
      <c r="F288" s="23"/>
      <c r="G288" s="23"/>
      <c r="H288" s="24"/>
      <c r="I288" s="23"/>
      <c r="J288" s="23"/>
      <c r="K288" s="23"/>
      <c r="L288" s="23"/>
      <c r="M288" s="23"/>
      <c r="N288" s="23"/>
      <c r="O288" s="23"/>
      <c r="P288" s="20">
        <f t="shared" si="10"/>
        <v>0</v>
      </c>
      <c r="Q288" s="23"/>
      <c r="R288" s="19">
        <f t="shared" si="11"/>
        <v>0</v>
      </c>
      <c r="S288" s="23"/>
      <c r="T288" s="22"/>
    </row>
    <row r="289" spans="1:20" s="21" customFormat="1" x14ac:dyDescent="0.2">
      <c r="A289" s="23"/>
      <c r="B289" s="23"/>
      <c r="C289" s="23"/>
      <c r="D289" s="23"/>
      <c r="E289" s="23"/>
      <c r="F289" s="23"/>
      <c r="G289" s="23"/>
      <c r="H289" s="24"/>
      <c r="I289" s="23"/>
      <c r="J289" s="23"/>
      <c r="K289" s="23"/>
      <c r="L289" s="23"/>
      <c r="M289" s="23"/>
      <c r="N289" s="23"/>
      <c r="O289" s="23"/>
      <c r="P289" s="20">
        <f t="shared" si="10"/>
        <v>0</v>
      </c>
      <c r="Q289" s="23"/>
      <c r="R289" s="19">
        <f t="shared" si="11"/>
        <v>0</v>
      </c>
      <c r="S289" s="23"/>
      <c r="T289" s="22"/>
    </row>
    <row r="290" spans="1:20" s="21" customFormat="1" x14ac:dyDescent="0.2">
      <c r="A290" s="23"/>
      <c r="B290" s="23"/>
      <c r="C290" s="23"/>
      <c r="D290" s="23"/>
      <c r="E290" s="23"/>
      <c r="F290" s="23"/>
      <c r="G290" s="23"/>
      <c r="H290" s="24"/>
      <c r="I290" s="23"/>
      <c r="J290" s="23"/>
      <c r="K290" s="23"/>
      <c r="L290" s="23"/>
      <c r="M290" s="23"/>
      <c r="N290" s="23"/>
      <c r="O290" s="23"/>
      <c r="P290" s="20">
        <f t="shared" si="10"/>
        <v>0</v>
      </c>
      <c r="Q290" s="23"/>
      <c r="R290" s="19">
        <f t="shared" si="11"/>
        <v>0</v>
      </c>
      <c r="S290" s="23"/>
      <c r="T290" s="22"/>
    </row>
    <row r="291" spans="1:20" s="21" customFormat="1" x14ac:dyDescent="0.2">
      <c r="A291" s="23"/>
      <c r="B291" s="23"/>
      <c r="C291" s="23"/>
      <c r="D291" s="23"/>
      <c r="E291" s="23"/>
      <c r="F291" s="23"/>
      <c r="G291" s="23"/>
      <c r="H291" s="24"/>
      <c r="I291" s="23"/>
      <c r="J291" s="23"/>
      <c r="K291" s="23"/>
      <c r="L291" s="23"/>
      <c r="M291" s="23"/>
      <c r="N291" s="23"/>
      <c r="O291" s="23"/>
      <c r="P291" s="20">
        <f t="shared" si="10"/>
        <v>0</v>
      </c>
      <c r="Q291" s="23"/>
      <c r="R291" s="19">
        <f t="shared" si="11"/>
        <v>0</v>
      </c>
      <c r="S291" s="23"/>
      <c r="T291" s="22"/>
    </row>
    <row r="292" spans="1:20" s="21" customFormat="1" x14ac:dyDescent="0.2">
      <c r="A292" s="23"/>
      <c r="B292" s="23"/>
      <c r="C292" s="23"/>
      <c r="D292" s="23"/>
      <c r="E292" s="23"/>
      <c r="F292" s="23"/>
      <c r="G292" s="23"/>
      <c r="H292" s="24"/>
      <c r="I292" s="23"/>
      <c r="J292" s="23"/>
      <c r="K292" s="23"/>
      <c r="L292" s="23"/>
      <c r="M292" s="23"/>
      <c r="N292" s="23"/>
      <c r="O292" s="23"/>
      <c r="P292" s="20">
        <f t="shared" si="10"/>
        <v>0</v>
      </c>
      <c r="Q292" s="23"/>
      <c r="R292" s="19">
        <f t="shared" si="11"/>
        <v>0</v>
      </c>
      <c r="S292" s="23"/>
      <c r="T292" s="22"/>
    </row>
    <row r="293" spans="1:20" s="21" customFormat="1" x14ac:dyDescent="0.2">
      <c r="A293" s="23"/>
      <c r="B293" s="23"/>
      <c r="C293" s="23"/>
      <c r="D293" s="23"/>
      <c r="E293" s="23"/>
      <c r="F293" s="23"/>
      <c r="G293" s="23"/>
      <c r="H293" s="24"/>
      <c r="I293" s="23"/>
      <c r="J293" s="23"/>
      <c r="K293" s="23"/>
      <c r="L293" s="23"/>
      <c r="M293" s="23"/>
      <c r="N293" s="23"/>
      <c r="O293" s="23"/>
      <c r="P293" s="20">
        <f t="shared" si="10"/>
        <v>0</v>
      </c>
      <c r="Q293" s="23"/>
      <c r="R293" s="19">
        <f t="shared" si="11"/>
        <v>0</v>
      </c>
      <c r="S293" s="23"/>
      <c r="T293" s="22"/>
    </row>
    <row r="294" spans="1:20" s="21" customFormat="1" x14ac:dyDescent="0.2">
      <c r="A294" s="23"/>
      <c r="B294" s="23"/>
      <c r="C294" s="23"/>
      <c r="D294" s="23"/>
      <c r="E294" s="23"/>
      <c r="F294" s="23"/>
      <c r="G294" s="23"/>
      <c r="H294" s="24"/>
      <c r="I294" s="23"/>
      <c r="J294" s="23"/>
      <c r="K294" s="23"/>
      <c r="L294" s="23"/>
      <c r="M294" s="23"/>
      <c r="N294" s="23"/>
      <c r="O294" s="23"/>
      <c r="P294" s="20">
        <f t="shared" si="10"/>
        <v>0</v>
      </c>
      <c r="Q294" s="23"/>
      <c r="R294" s="19">
        <f t="shared" si="11"/>
        <v>0</v>
      </c>
      <c r="S294" s="23"/>
      <c r="T294" s="22"/>
    </row>
    <row r="295" spans="1:20" s="21" customFormat="1" x14ac:dyDescent="0.2">
      <c r="A295" s="23"/>
      <c r="B295" s="23"/>
      <c r="C295" s="23"/>
      <c r="D295" s="23"/>
      <c r="E295" s="23"/>
      <c r="F295" s="23"/>
      <c r="G295" s="23"/>
      <c r="H295" s="24"/>
      <c r="I295" s="23"/>
      <c r="J295" s="23"/>
      <c r="K295" s="23"/>
      <c r="L295" s="23"/>
      <c r="M295" s="23"/>
      <c r="N295" s="23"/>
      <c r="O295" s="23"/>
      <c r="P295" s="20">
        <f t="shared" si="10"/>
        <v>0</v>
      </c>
      <c r="Q295" s="23"/>
      <c r="R295" s="19">
        <f t="shared" si="11"/>
        <v>0</v>
      </c>
      <c r="S295" s="23"/>
      <c r="T295" s="22"/>
    </row>
    <row r="296" spans="1:20" s="21" customFormat="1" x14ac:dyDescent="0.2">
      <c r="A296" s="23"/>
      <c r="B296" s="23"/>
      <c r="C296" s="23"/>
      <c r="D296" s="23"/>
      <c r="E296" s="23"/>
      <c r="F296" s="23"/>
      <c r="G296" s="23"/>
      <c r="H296" s="24"/>
      <c r="I296" s="23"/>
      <c r="J296" s="23"/>
      <c r="K296" s="23"/>
      <c r="L296" s="23"/>
      <c r="M296" s="23"/>
      <c r="N296" s="23"/>
      <c r="O296" s="23"/>
      <c r="P296" s="20">
        <f t="shared" si="10"/>
        <v>0</v>
      </c>
      <c r="Q296" s="23"/>
      <c r="R296" s="19">
        <f t="shared" si="11"/>
        <v>0</v>
      </c>
      <c r="S296" s="23"/>
      <c r="T296" s="22"/>
    </row>
    <row r="297" spans="1:20" s="21" customFormat="1" x14ac:dyDescent="0.2">
      <c r="A297" s="23"/>
      <c r="B297" s="23"/>
      <c r="C297" s="23"/>
      <c r="D297" s="23"/>
      <c r="E297" s="23"/>
      <c r="F297" s="23"/>
      <c r="G297" s="23"/>
      <c r="H297" s="24"/>
      <c r="I297" s="23"/>
      <c r="J297" s="23"/>
      <c r="K297" s="23"/>
      <c r="L297" s="23"/>
      <c r="M297" s="23"/>
      <c r="N297" s="23"/>
      <c r="O297" s="23"/>
      <c r="P297" s="20">
        <f t="shared" si="10"/>
        <v>0</v>
      </c>
      <c r="Q297" s="23"/>
      <c r="R297" s="19">
        <f t="shared" si="11"/>
        <v>0</v>
      </c>
      <c r="S297" s="23"/>
      <c r="T297" s="22"/>
    </row>
    <row r="298" spans="1:20" s="21" customFormat="1" x14ac:dyDescent="0.2">
      <c r="A298" s="23"/>
      <c r="B298" s="23"/>
      <c r="C298" s="23"/>
      <c r="D298" s="23"/>
      <c r="E298" s="23"/>
      <c r="F298" s="23"/>
      <c r="G298" s="23"/>
      <c r="H298" s="24"/>
      <c r="I298" s="23"/>
      <c r="J298" s="23"/>
      <c r="K298" s="23"/>
      <c r="L298" s="23"/>
      <c r="M298" s="23"/>
      <c r="N298" s="23"/>
      <c r="O298" s="23"/>
      <c r="P298" s="20">
        <f t="shared" si="10"/>
        <v>0</v>
      </c>
      <c r="Q298" s="23"/>
      <c r="R298" s="19">
        <f t="shared" si="11"/>
        <v>0</v>
      </c>
      <c r="S298" s="23"/>
      <c r="T298" s="22"/>
    </row>
    <row r="299" spans="1:20" s="21" customFormat="1" x14ac:dyDescent="0.2">
      <c r="A299" s="23"/>
      <c r="B299" s="23"/>
      <c r="C299" s="23"/>
      <c r="D299" s="23"/>
      <c r="E299" s="23"/>
      <c r="F299" s="23"/>
      <c r="G299" s="23"/>
      <c r="H299" s="24"/>
      <c r="I299" s="23"/>
      <c r="J299" s="23"/>
      <c r="K299" s="23"/>
      <c r="L299" s="23"/>
      <c r="M299" s="23"/>
      <c r="N299" s="23"/>
      <c r="O299" s="23"/>
      <c r="P299" s="20">
        <f t="shared" si="10"/>
        <v>0</v>
      </c>
      <c r="Q299" s="23"/>
      <c r="R299" s="19">
        <f t="shared" si="11"/>
        <v>0</v>
      </c>
      <c r="S299" s="23"/>
      <c r="T299" s="22"/>
    </row>
    <row r="300" spans="1:20" s="21" customFormat="1" x14ac:dyDescent="0.2">
      <c r="A300" s="23"/>
      <c r="B300" s="23"/>
      <c r="C300" s="23"/>
      <c r="D300" s="23"/>
      <c r="E300" s="23"/>
      <c r="F300" s="23"/>
      <c r="G300" s="23"/>
      <c r="H300" s="24"/>
      <c r="I300" s="23"/>
      <c r="J300" s="23"/>
      <c r="K300" s="23"/>
      <c r="L300" s="23"/>
      <c r="M300" s="23"/>
      <c r="N300" s="23"/>
      <c r="O300" s="23"/>
      <c r="P300" s="20">
        <f t="shared" si="10"/>
        <v>0</v>
      </c>
      <c r="Q300" s="23"/>
      <c r="R300" s="19">
        <f t="shared" si="11"/>
        <v>0</v>
      </c>
      <c r="S300" s="23"/>
      <c r="T300" s="22"/>
    </row>
    <row r="301" spans="1:20" s="21" customFormat="1" x14ac:dyDescent="0.2">
      <c r="A301" s="23"/>
      <c r="B301" s="23"/>
      <c r="C301" s="23"/>
      <c r="D301" s="23"/>
      <c r="E301" s="23"/>
      <c r="F301" s="23"/>
      <c r="G301" s="23"/>
      <c r="H301" s="24"/>
      <c r="I301" s="23"/>
      <c r="J301" s="23"/>
      <c r="K301" s="23"/>
      <c r="L301" s="23"/>
      <c r="M301" s="23"/>
      <c r="N301" s="23"/>
      <c r="O301" s="23"/>
      <c r="P301" s="20">
        <f t="shared" si="10"/>
        <v>0</v>
      </c>
      <c r="Q301" s="23"/>
      <c r="R301" s="19">
        <f t="shared" si="11"/>
        <v>0</v>
      </c>
      <c r="S301" s="23"/>
      <c r="T301" s="22"/>
    </row>
    <row r="302" spans="1:20" s="21" customFormat="1" x14ac:dyDescent="0.2">
      <c r="A302" s="23"/>
      <c r="B302" s="23"/>
      <c r="C302" s="23"/>
      <c r="D302" s="23"/>
      <c r="E302" s="23"/>
      <c r="F302" s="23"/>
      <c r="G302" s="23"/>
      <c r="H302" s="24"/>
      <c r="I302" s="23"/>
      <c r="J302" s="23"/>
      <c r="K302" s="23"/>
      <c r="L302" s="23"/>
      <c r="M302" s="23"/>
      <c r="N302" s="23"/>
      <c r="O302" s="23"/>
      <c r="P302" s="20">
        <f t="shared" si="10"/>
        <v>0</v>
      </c>
      <c r="Q302" s="23"/>
      <c r="R302" s="19">
        <f t="shared" si="11"/>
        <v>0</v>
      </c>
      <c r="S302" s="23"/>
      <c r="T302" s="22"/>
    </row>
    <row r="303" spans="1:20" s="21" customFormat="1" x14ac:dyDescent="0.2">
      <c r="A303" s="23"/>
      <c r="B303" s="23"/>
      <c r="C303" s="23"/>
      <c r="D303" s="23"/>
      <c r="E303" s="23"/>
      <c r="F303" s="23"/>
      <c r="G303" s="23"/>
      <c r="H303" s="24"/>
      <c r="I303" s="23"/>
      <c r="J303" s="23"/>
      <c r="K303" s="23"/>
      <c r="L303" s="23"/>
      <c r="M303" s="23"/>
      <c r="N303" s="23"/>
      <c r="O303" s="23"/>
      <c r="P303" s="20">
        <f t="shared" si="10"/>
        <v>0</v>
      </c>
      <c r="Q303" s="23"/>
      <c r="R303" s="19">
        <f t="shared" si="11"/>
        <v>0</v>
      </c>
      <c r="S303" s="23"/>
      <c r="T303" s="22"/>
    </row>
    <row r="304" spans="1:20" s="21" customFormat="1" x14ac:dyDescent="0.2">
      <c r="A304" s="23"/>
      <c r="B304" s="23"/>
      <c r="C304" s="23"/>
      <c r="D304" s="23"/>
      <c r="E304" s="23"/>
      <c r="F304" s="23"/>
      <c r="G304" s="23"/>
      <c r="H304" s="24"/>
      <c r="I304" s="23"/>
      <c r="J304" s="23"/>
      <c r="K304" s="23"/>
      <c r="L304" s="23"/>
      <c r="M304" s="23"/>
      <c r="N304" s="23"/>
      <c r="O304" s="23"/>
      <c r="P304" s="20">
        <f t="shared" si="10"/>
        <v>0</v>
      </c>
      <c r="Q304" s="23"/>
      <c r="R304" s="19">
        <f t="shared" si="11"/>
        <v>0</v>
      </c>
      <c r="S304" s="23"/>
      <c r="T304" s="22"/>
    </row>
    <row r="305" spans="1:20" s="21" customFormat="1" x14ac:dyDescent="0.2">
      <c r="A305" s="23"/>
      <c r="B305" s="23"/>
      <c r="C305" s="23"/>
      <c r="D305" s="23"/>
      <c r="E305" s="23"/>
      <c r="F305" s="23"/>
      <c r="G305" s="23"/>
      <c r="H305" s="24"/>
      <c r="I305" s="23"/>
      <c r="J305" s="23"/>
      <c r="K305" s="23"/>
      <c r="L305" s="23"/>
      <c r="M305" s="23"/>
      <c r="N305" s="23"/>
      <c r="O305" s="23"/>
      <c r="P305" s="20">
        <f t="shared" si="10"/>
        <v>0</v>
      </c>
      <c r="Q305" s="23"/>
      <c r="R305" s="19">
        <f t="shared" si="11"/>
        <v>0</v>
      </c>
      <c r="S305" s="23"/>
      <c r="T305" s="22"/>
    </row>
    <row r="306" spans="1:20" s="21" customFormat="1" x14ac:dyDescent="0.2">
      <c r="A306" s="23"/>
      <c r="B306" s="23"/>
      <c r="C306" s="23"/>
      <c r="D306" s="23"/>
      <c r="E306" s="23"/>
      <c r="F306" s="23"/>
      <c r="G306" s="23"/>
      <c r="H306" s="24"/>
      <c r="I306" s="23"/>
      <c r="J306" s="23"/>
      <c r="K306" s="23"/>
      <c r="L306" s="23"/>
      <c r="M306" s="23"/>
      <c r="N306" s="23"/>
      <c r="O306" s="23"/>
      <c r="P306" s="20">
        <f t="shared" si="10"/>
        <v>0</v>
      </c>
      <c r="Q306" s="23"/>
      <c r="R306" s="19">
        <f t="shared" si="11"/>
        <v>0</v>
      </c>
      <c r="S306" s="23"/>
      <c r="T306" s="22"/>
    </row>
    <row r="307" spans="1:20" s="21" customFormat="1" x14ac:dyDescent="0.2">
      <c r="A307" s="23"/>
      <c r="B307" s="23"/>
      <c r="C307" s="23"/>
      <c r="D307" s="23"/>
      <c r="E307" s="23"/>
      <c r="F307" s="23"/>
      <c r="G307" s="23"/>
      <c r="H307" s="24"/>
      <c r="I307" s="23"/>
      <c r="J307" s="23"/>
      <c r="K307" s="23"/>
      <c r="L307" s="23"/>
      <c r="M307" s="23"/>
      <c r="N307" s="23"/>
      <c r="O307" s="23"/>
      <c r="P307" s="20">
        <f t="shared" si="10"/>
        <v>0</v>
      </c>
      <c r="Q307" s="23"/>
      <c r="R307" s="19">
        <f t="shared" si="11"/>
        <v>0</v>
      </c>
      <c r="S307" s="23"/>
      <c r="T307" s="22"/>
    </row>
    <row r="308" spans="1:20" s="21" customFormat="1" x14ac:dyDescent="0.2">
      <c r="A308" s="23"/>
      <c r="B308" s="23"/>
      <c r="C308" s="23"/>
      <c r="D308" s="23"/>
      <c r="E308" s="23"/>
      <c r="F308" s="23"/>
      <c r="G308" s="23"/>
      <c r="H308" s="24"/>
      <c r="I308" s="23"/>
      <c r="J308" s="23"/>
      <c r="K308" s="23"/>
      <c r="L308" s="23"/>
      <c r="M308" s="23"/>
      <c r="N308" s="23"/>
      <c r="O308" s="23"/>
      <c r="P308" s="20">
        <f t="shared" si="10"/>
        <v>0</v>
      </c>
      <c r="Q308" s="23"/>
      <c r="R308" s="19">
        <f t="shared" si="11"/>
        <v>0</v>
      </c>
      <c r="S308" s="23"/>
      <c r="T308" s="22"/>
    </row>
    <row r="309" spans="1:20" s="21" customFormat="1" x14ac:dyDescent="0.2">
      <c r="A309" s="23"/>
      <c r="B309" s="23"/>
      <c r="C309" s="23"/>
      <c r="D309" s="23"/>
      <c r="E309" s="23"/>
      <c r="F309" s="23"/>
      <c r="G309" s="23"/>
      <c r="H309" s="24"/>
      <c r="I309" s="23"/>
      <c r="J309" s="23"/>
      <c r="K309" s="23"/>
      <c r="L309" s="23"/>
      <c r="M309" s="23"/>
      <c r="N309" s="23"/>
      <c r="O309" s="23"/>
      <c r="P309" s="20">
        <f t="shared" si="10"/>
        <v>0</v>
      </c>
      <c r="Q309" s="23"/>
      <c r="R309" s="19">
        <f t="shared" si="11"/>
        <v>0</v>
      </c>
      <c r="S309" s="23"/>
      <c r="T309" s="22"/>
    </row>
    <row r="310" spans="1:20" s="21" customFormat="1" x14ac:dyDescent="0.2">
      <c r="A310" s="23"/>
      <c r="B310" s="23"/>
      <c r="C310" s="23"/>
      <c r="D310" s="23"/>
      <c r="E310" s="23"/>
      <c r="F310" s="23"/>
      <c r="G310" s="23"/>
      <c r="H310" s="24"/>
      <c r="I310" s="23"/>
      <c r="J310" s="23"/>
      <c r="K310" s="23"/>
      <c r="L310" s="23"/>
      <c r="M310" s="23"/>
      <c r="N310" s="23"/>
      <c r="O310" s="23"/>
      <c r="P310" s="20">
        <f t="shared" si="10"/>
        <v>0</v>
      </c>
      <c r="Q310" s="23"/>
      <c r="R310" s="19">
        <f t="shared" si="11"/>
        <v>0</v>
      </c>
      <c r="S310" s="23"/>
      <c r="T310" s="22"/>
    </row>
    <row r="311" spans="1:20" s="21" customFormat="1" x14ac:dyDescent="0.2">
      <c r="A311" s="23"/>
      <c r="B311" s="23"/>
      <c r="C311" s="23"/>
      <c r="D311" s="23"/>
      <c r="E311" s="23"/>
      <c r="F311" s="23"/>
      <c r="G311" s="23"/>
      <c r="H311" s="24"/>
      <c r="I311" s="23"/>
      <c r="J311" s="23"/>
      <c r="K311" s="23"/>
      <c r="L311" s="23"/>
      <c r="M311" s="23"/>
      <c r="N311" s="23"/>
      <c r="O311" s="23"/>
      <c r="P311" s="20">
        <f t="shared" si="10"/>
        <v>0</v>
      </c>
      <c r="Q311" s="23"/>
      <c r="R311" s="19">
        <f t="shared" si="11"/>
        <v>0</v>
      </c>
      <c r="S311" s="23"/>
      <c r="T311" s="22"/>
    </row>
    <row r="312" spans="1:20" s="21" customFormat="1" x14ac:dyDescent="0.2">
      <c r="A312" s="23"/>
      <c r="B312" s="23"/>
      <c r="C312" s="23"/>
      <c r="D312" s="23"/>
      <c r="E312" s="23"/>
      <c r="F312" s="23"/>
      <c r="G312" s="23"/>
      <c r="H312" s="24"/>
      <c r="I312" s="23"/>
      <c r="J312" s="23"/>
      <c r="K312" s="23"/>
      <c r="L312" s="23"/>
      <c r="M312" s="23"/>
      <c r="N312" s="23"/>
      <c r="O312" s="23"/>
      <c r="P312" s="20">
        <f t="shared" si="10"/>
        <v>0</v>
      </c>
      <c r="Q312" s="23"/>
      <c r="R312" s="19">
        <f t="shared" si="11"/>
        <v>0</v>
      </c>
      <c r="S312" s="23"/>
      <c r="T312" s="22"/>
    </row>
    <row r="313" spans="1:20" s="21" customFormat="1" x14ac:dyDescent="0.2">
      <c r="A313" s="23"/>
      <c r="B313" s="23"/>
      <c r="C313" s="23"/>
      <c r="D313" s="23"/>
      <c r="E313" s="23"/>
      <c r="F313" s="23"/>
      <c r="G313" s="23"/>
      <c r="H313" s="24"/>
      <c r="I313" s="23"/>
      <c r="J313" s="23"/>
      <c r="K313" s="23"/>
      <c r="L313" s="23"/>
      <c r="M313" s="23"/>
      <c r="N313" s="23"/>
      <c r="O313" s="23"/>
      <c r="P313" s="20">
        <f t="shared" si="10"/>
        <v>0</v>
      </c>
      <c r="Q313" s="23"/>
      <c r="R313" s="19">
        <f t="shared" si="11"/>
        <v>0</v>
      </c>
      <c r="S313" s="23"/>
      <c r="T313" s="22"/>
    </row>
    <row r="314" spans="1:20" s="21" customFormat="1" x14ac:dyDescent="0.2">
      <c r="A314" s="23"/>
      <c r="B314" s="23"/>
      <c r="C314" s="23"/>
      <c r="D314" s="23"/>
      <c r="E314" s="23"/>
      <c r="F314" s="23"/>
      <c r="G314" s="23"/>
      <c r="H314" s="24"/>
      <c r="I314" s="23"/>
      <c r="J314" s="23"/>
      <c r="K314" s="23"/>
      <c r="L314" s="23"/>
      <c r="M314" s="23"/>
      <c r="N314" s="23"/>
      <c r="O314" s="23"/>
      <c r="P314" s="20">
        <f t="shared" si="10"/>
        <v>0</v>
      </c>
      <c r="Q314" s="23"/>
      <c r="R314" s="19">
        <f t="shared" si="11"/>
        <v>0</v>
      </c>
      <c r="S314" s="23"/>
      <c r="T314" s="22"/>
    </row>
    <row r="315" spans="1:20" s="21" customFormat="1" x14ac:dyDescent="0.2">
      <c r="A315" s="23"/>
      <c r="B315" s="23"/>
      <c r="C315" s="23"/>
      <c r="D315" s="23"/>
      <c r="E315" s="23"/>
      <c r="F315" s="23"/>
      <c r="G315" s="23"/>
      <c r="H315" s="24"/>
      <c r="I315" s="23"/>
      <c r="J315" s="23"/>
      <c r="K315" s="23"/>
      <c r="L315" s="23"/>
      <c r="M315" s="23"/>
      <c r="N315" s="23"/>
      <c r="O315" s="23"/>
      <c r="P315" s="20">
        <f t="shared" si="10"/>
        <v>0</v>
      </c>
      <c r="Q315" s="23"/>
      <c r="R315" s="19">
        <f t="shared" si="11"/>
        <v>0</v>
      </c>
      <c r="S315" s="23"/>
      <c r="T315" s="22"/>
    </row>
    <row r="316" spans="1:20" s="21" customFormat="1" x14ac:dyDescent="0.2">
      <c r="A316" s="23"/>
      <c r="B316" s="23"/>
      <c r="C316" s="23"/>
      <c r="D316" s="23"/>
      <c r="E316" s="23"/>
      <c r="F316" s="23"/>
      <c r="G316" s="23"/>
      <c r="H316" s="24"/>
      <c r="I316" s="23"/>
      <c r="J316" s="23"/>
      <c r="K316" s="23"/>
      <c r="L316" s="23"/>
      <c r="M316" s="23"/>
      <c r="N316" s="23"/>
      <c r="O316" s="23"/>
      <c r="P316" s="20">
        <f t="shared" si="10"/>
        <v>0</v>
      </c>
      <c r="Q316" s="23"/>
      <c r="R316" s="19">
        <f t="shared" si="11"/>
        <v>0</v>
      </c>
      <c r="S316" s="23"/>
      <c r="T316" s="22"/>
    </row>
    <row r="317" spans="1:20" s="21" customFormat="1" x14ac:dyDescent="0.2">
      <c r="A317" s="23"/>
      <c r="B317" s="23"/>
      <c r="C317" s="23"/>
      <c r="D317" s="23"/>
      <c r="E317" s="23"/>
      <c r="F317" s="23"/>
      <c r="G317" s="23"/>
      <c r="H317" s="24"/>
      <c r="I317" s="23"/>
      <c r="J317" s="23"/>
      <c r="K317" s="23"/>
      <c r="L317" s="23"/>
      <c r="M317" s="23"/>
      <c r="N317" s="23"/>
      <c r="O317" s="23"/>
      <c r="P317" s="20">
        <f t="shared" si="10"/>
        <v>0</v>
      </c>
      <c r="Q317" s="23"/>
      <c r="R317" s="19">
        <f t="shared" si="11"/>
        <v>0</v>
      </c>
      <c r="S317" s="23"/>
      <c r="T317" s="22"/>
    </row>
    <row r="318" spans="1:20" s="21" customFormat="1" x14ac:dyDescent="0.2">
      <c r="A318" s="23"/>
      <c r="B318" s="23"/>
      <c r="C318" s="23"/>
      <c r="D318" s="23"/>
      <c r="E318" s="23"/>
      <c r="F318" s="23"/>
      <c r="G318" s="23"/>
      <c r="H318" s="24"/>
      <c r="I318" s="23"/>
      <c r="J318" s="23"/>
      <c r="K318" s="23"/>
      <c r="L318" s="23"/>
      <c r="M318" s="23"/>
      <c r="N318" s="23"/>
      <c r="O318" s="23"/>
      <c r="P318" s="20">
        <f t="shared" si="10"/>
        <v>0</v>
      </c>
      <c r="Q318" s="23"/>
      <c r="R318" s="19">
        <f t="shared" si="11"/>
        <v>0</v>
      </c>
      <c r="S318" s="23"/>
      <c r="T318" s="22"/>
    </row>
    <row r="319" spans="1:20" s="21" customFormat="1" x14ac:dyDescent="0.2">
      <c r="A319" s="23"/>
      <c r="B319" s="23"/>
      <c r="C319" s="23"/>
      <c r="D319" s="23"/>
      <c r="E319" s="23"/>
      <c r="F319" s="23"/>
      <c r="G319" s="23"/>
      <c r="H319" s="24"/>
      <c r="I319" s="23"/>
      <c r="J319" s="23"/>
      <c r="K319" s="23"/>
      <c r="L319" s="23"/>
      <c r="M319" s="23"/>
      <c r="N319" s="23"/>
      <c r="O319" s="23"/>
      <c r="P319" s="20">
        <f t="shared" si="10"/>
        <v>0</v>
      </c>
      <c r="Q319" s="23"/>
      <c r="R319" s="19">
        <f t="shared" si="11"/>
        <v>0</v>
      </c>
      <c r="S319" s="23"/>
      <c r="T319" s="22"/>
    </row>
    <row r="320" spans="1:20" s="21" customFormat="1" x14ac:dyDescent="0.2">
      <c r="A320" s="23"/>
      <c r="B320" s="23"/>
      <c r="C320" s="23"/>
      <c r="D320" s="23"/>
      <c r="E320" s="23"/>
      <c r="F320" s="23"/>
      <c r="G320" s="23"/>
      <c r="H320" s="24"/>
      <c r="I320" s="23"/>
      <c r="J320" s="23"/>
      <c r="K320" s="23"/>
      <c r="L320" s="23"/>
      <c r="M320" s="23"/>
      <c r="N320" s="23"/>
      <c r="O320" s="23"/>
      <c r="P320" s="20">
        <f t="shared" si="10"/>
        <v>0</v>
      </c>
      <c r="Q320" s="23"/>
      <c r="R320" s="19">
        <f t="shared" si="11"/>
        <v>0</v>
      </c>
      <c r="S320" s="23"/>
      <c r="T320" s="22"/>
    </row>
    <row r="321" spans="1:20" s="21" customFormat="1" x14ac:dyDescent="0.2">
      <c r="A321" s="23"/>
      <c r="B321" s="23"/>
      <c r="C321" s="23"/>
      <c r="D321" s="23"/>
      <c r="E321" s="23"/>
      <c r="F321" s="23"/>
      <c r="G321" s="23"/>
      <c r="H321" s="24"/>
      <c r="I321" s="23"/>
      <c r="J321" s="23"/>
      <c r="K321" s="23"/>
      <c r="L321" s="23"/>
      <c r="M321" s="23"/>
      <c r="N321" s="23"/>
      <c r="O321" s="23"/>
      <c r="P321" s="20">
        <f t="shared" si="10"/>
        <v>0</v>
      </c>
      <c r="Q321" s="23"/>
      <c r="R321" s="19">
        <f t="shared" si="11"/>
        <v>0</v>
      </c>
      <c r="S321" s="23"/>
      <c r="T321" s="22"/>
    </row>
    <row r="322" spans="1:20" s="21" customFormat="1" x14ac:dyDescent="0.2">
      <c r="A322" s="23"/>
      <c r="B322" s="23"/>
      <c r="C322" s="23"/>
      <c r="D322" s="23"/>
      <c r="E322" s="23"/>
      <c r="F322" s="23"/>
      <c r="G322" s="23"/>
      <c r="H322" s="24"/>
      <c r="I322" s="23"/>
      <c r="J322" s="23"/>
      <c r="K322" s="23"/>
      <c r="L322" s="23"/>
      <c r="M322" s="23"/>
      <c r="N322" s="23"/>
      <c r="O322" s="23"/>
      <c r="P322" s="20">
        <f t="shared" si="10"/>
        <v>0</v>
      </c>
      <c r="Q322" s="23"/>
      <c r="R322" s="19">
        <f t="shared" si="11"/>
        <v>0</v>
      </c>
      <c r="S322" s="23"/>
      <c r="T322" s="22"/>
    </row>
    <row r="323" spans="1:20" s="21" customFormat="1" x14ac:dyDescent="0.2">
      <c r="A323" s="23"/>
      <c r="B323" s="23"/>
      <c r="C323" s="23"/>
      <c r="D323" s="23"/>
      <c r="E323" s="23"/>
      <c r="F323" s="23"/>
      <c r="G323" s="23"/>
      <c r="H323" s="24"/>
      <c r="I323" s="23"/>
      <c r="J323" s="23"/>
      <c r="K323" s="23"/>
      <c r="L323" s="23"/>
      <c r="M323" s="23"/>
      <c r="N323" s="23"/>
      <c r="O323" s="23"/>
      <c r="P323" s="20">
        <f t="shared" si="10"/>
        <v>0</v>
      </c>
      <c r="Q323" s="23"/>
      <c r="R323" s="19">
        <f t="shared" si="11"/>
        <v>0</v>
      </c>
      <c r="S323" s="23"/>
      <c r="T323" s="22"/>
    </row>
    <row r="324" spans="1:20" s="21" customFormat="1" x14ac:dyDescent="0.2">
      <c r="A324" s="23"/>
      <c r="B324" s="23"/>
      <c r="C324" s="23"/>
      <c r="D324" s="23"/>
      <c r="E324" s="23"/>
      <c r="F324" s="23"/>
      <c r="G324" s="23"/>
      <c r="H324" s="24"/>
      <c r="I324" s="23"/>
      <c r="J324" s="23"/>
      <c r="K324" s="23"/>
      <c r="L324" s="23"/>
      <c r="M324" s="23"/>
      <c r="N324" s="23"/>
      <c r="O324" s="23"/>
      <c r="P324" s="20">
        <f t="shared" si="10"/>
        <v>0</v>
      </c>
      <c r="Q324" s="23"/>
      <c r="R324" s="19">
        <f t="shared" si="11"/>
        <v>0</v>
      </c>
      <c r="S324" s="23"/>
      <c r="T324" s="22"/>
    </row>
    <row r="325" spans="1:20" s="21" customFormat="1" x14ac:dyDescent="0.2">
      <c r="A325" s="23"/>
      <c r="B325" s="23"/>
      <c r="C325" s="23"/>
      <c r="D325" s="23"/>
      <c r="E325" s="23"/>
      <c r="F325" s="23"/>
      <c r="G325" s="23"/>
      <c r="H325" s="24"/>
      <c r="I325" s="23"/>
      <c r="J325" s="23"/>
      <c r="K325" s="23"/>
      <c r="L325" s="23"/>
      <c r="M325" s="23"/>
      <c r="N325" s="23"/>
      <c r="O325" s="23"/>
      <c r="P325" s="20">
        <f t="shared" si="10"/>
        <v>0</v>
      </c>
      <c r="Q325" s="23"/>
      <c r="R325" s="19">
        <f t="shared" si="11"/>
        <v>0</v>
      </c>
      <c r="S325" s="23"/>
      <c r="T325" s="22"/>
    </row>
    <row r="326" spans="1:20" s="21" customFormat="1" x14ac:dyDescent="0.2">
      <c r="A326" s="23"/>
      <c r="B326" s="23"/>
      <c r="C326" s="23"/>
      <c r="D326" s="23"/>
      <c r="E326" s="23"/>
      <c r="F326" s="23"/>
      <c r="G326" s="23"/>
      <c r="H326" s="24"/>
      <c r="I326" s="23"/>
      <c r="J326" s="23"/>
      <c r="K326" s="23"/>
      <c r="L326" s="23"/>
      <c r="M326" s="23"/>
      <c r="N326" s="23"/>
      <c r="O326" s="23"/>
      <c r="P326" s="20">
        <f t="shared" si="10"/>
        <v>0</v>
      </c>
      <c r="Q326" s="23"/>
      <c r="R326" s="19">
        <f t="shared" si="11"/>
        <v>0</v>
      </c>
      <c r="S326" s="23"/>
      <c r="T326" s="22"/>
    </row>
    <row r="327" spans="1:20" s="21" customFormat="1" x14ac:dyDescent="0.2">
      <c r="A327" s="23"/>
      <c r="B327" s="23"/>
      <c r="C327" s="23"/>
      <c r="D327" s="23"/>
      <c r="E327" s="23"/>
      <c r="F327" s="23"/>
      <c r="G327" s="23"/>
      <c r="H327" s="24"/>
      <c r="I327" s="23"/>
      <c r="J327" s="23"/>
      <c r="K327" s="23"/>
      <c r="L327" s="23"/>
      <c r="M327" s="23"/>
      <c r="N327" s="23"/>
      <c r="O327" s="23"/>
      <c r="P327" s="20">
        <f t="shared" si="10"/>
        <v>0</v>
      </c>
      <c r="Q327" s="23"/>
      <c r="R327" s="19">
        <f t="shared" si="11"/>
        <v>0</v>
      </c>
      <c r="S327" s="23"/>
      <c r="T327" s="22"/>
    </row>
    <row r="328" spans="1:20" s="21" customFormat="1" x14ac:dyDescent="0.2">
      <c r="A328" s="23"/>
      <c r="B328" s="23"/>
      <c r="C328" s="23"/>
      <c r="D328" s="23"/>
      <c r="E328" s="23"/>
      <c r="F328" s="23"/>
      <c r="G328" s="23"/>
      <c r="H328" s="24"/>
      <c r="I328" s="23"/>
      <c r="J328" s="23"/>
      <c r="K328" s="23"/>
      <c r="L328" s="23"/>
      <c r="M328" s="23"/>
      <c r="N328" s="23"/>
      <c r="O328" s="23"/>
      <c r="P328" s="20">
        <f t="shared" si="10"/>
        <v>0</v>
      </c>
      <c r="Q328" s="23"/>
      <c r="R328" s="19">
        <f t="shared" si="11"/>
        <v>0</v>
      </c>
      <c r="S328" s="23"/>
      <c r="T328" s="22"/>
    </row>
    <row r="329" spans="1:20" s="21" customFormat="1" x14ac:dyDescent="0.2">
      <c r="A329" s="23"/>
      <c r="B329" s="23"/>
      <c r="C329" s="23"/>
      <c r="D329" s="23"/>
      <c r="E329" s="23"/>
      <c r="F329" s="23"/>
      <c r="G329" s="23"/>
      <c r="H329" s="24"/>
      <c r="I329" s="23"/>
      <c r="J329" s="23"/>
      <c r="K329" s="23"/>
      <c r="L329" s="23"/>
      <c r="M329" s="23"/>
      <c r="N329" s="23"/>
      <c r="O329" s="23"/>
      <c r="P329" s="20">
        <f t="shared" si="10"/>
        <v>0</v>
      </c>
      <c r="Q329" s="23"/>
      <c r="R329" s="19">
        <f t="shared" si="11"/>
        <v>0</v>
      </c>
      <c r="S329" s="23"/>
      <c r="T329" s="22"/>
    </row>
    <row r="330" spans="1:20" s="21" customFormat="1" x14ac:dyDescent="0.2">
      <c r="A330" s="23"/>
      <c r="B330" s="23"/>
      <c r="C330" s="23"/>
      <c r="D330" s="23"/>
      <c r="E330" s="23"/>
      <c r="F330" s="23"/>
      <c r="G330" s="23"/>
      <c r="H330" s="24"/>
      <c r="I330" s="23"/>
      <c r="J330" s="23"/>
      <c r="K330" s="23"/>
      <c r="L330" s="23"/>
      <c r="M330" s="23"/>
      <c r="N330" s="23"/>
      <c r="O330" s="23"/>
      <c r="P330" s="20">
        <f t="shared" si="10"/>
        <v>0</v>
      </c>
      <c r="Q330" s="23"/>
      <c r="R330" s="19">
        <f t="shared" si="11"/>
        <v>0</v>
      </c>
      <c r="S330" s="23"/>
      <c r="T330" s="22"/>
    </row>
    <row r="331" spans="1:20" s="21" customFormat="1" x14ac:dyDescent="0.2">
      <c r="A331" s="23"/>
      <c r="B331" s="23"/>
      <c r="C331" s="23"/>
      <c r="D331" s="23"/>
      <c r="E331" s="23"/>
      <c r="F331" s="23"/>
      <c r="G331" s="23"/>
      <c r="H331" s="24"/>
      <c r="I331" s="23"/>
      <c r="J331" s="23"/>
      <c r="K331" s="23"/>
      <c r="L331" s="23"/>
      <c r="M331" s="23"/>
      <c r="N331" s="23"/>
      <c r="O331" s="23"/>
      <c r="P331" s="20">
        <f t="shared" si="10"/>
        <v>0</v>
      </c>
      <c r="Q331" s="23"/>
      <c r="R331" s="19">
        <f t="shared" si="11"/>
        <v>0</v>
      </c>
      <c r="S331" s="23"/>
      <c r="T331" s="22"/>
    </row>
    <row r="332" spans="1:20" s="21" customFormat="1" x14ac:dyDescent="0.2">
      <c r="A332" s="23"/>
      <c r="B332" s="23"/>
      <c r="C332" s="23"/>
      <c r="D332" s="23"/>
      <c r="E332" s="23"/>
      <c r="F332" s="23"/>
      <c r="G332" s="23"/>
      <c r="H332" s="24"/>
      <c r="I332" s="23"/>
      <c r="J332" s="23"/>
      <c r="K332" s="23"/>
      <c r="L332" s="23"/>
      <c r="M332" s="23"/>
      <c r="N332" s="23"/>
      <c r="O332" s="23"/>
      <c r="P332" s="20">
        <f t="shared" si="10"/>
        <v>0</v>
      </c>
      <c r="Q332" s="23"/>
      <c r="R332" s="19">
        <f t="shared" si="11"/>
        <v>0</v>
      </c>
      <c r="S332" s="23"/>
      <c r="T332" s="22"/>
    </row>
    <row r="333" spans="1:20" s="21" customFormat="1" x14ac:dyDescent="0.2">
      <c r="A333" s="23"/>
      <c r="B333" s="23"/>
      <c r="C333" s="23"/>
      <c r="D333" s="23"/>
      <c r="E333" s="23"/>
      <c r="F333" s="23"/>
      <c r="G333" s="23"/>
      <c r="H333" s="24"/>
      <c r="I333" s="23"/>
      <c r="J333" s="23"/>
      <c r="K333" s="23"/>
      <c r="L333" s="23"/>
      <c r="M333" s="23"/>
      <c r="N333" s="23"/>
      <c r="O333" s="23"/>
      <c r="P333" s="20">
        <f t="shared" ref="P333:P396" si="12">SUM(I333:O333)</f>
        <v>0</v>
      </c>
      <c r="Q333" s="23"/>
      <c r="R333" s="19">
        <f t="shared" si="11"/>
        <v>0</v>
      </c>
      <c r="S333" s="23"/>
      <c r="T333" s="22"/>
    </row>
    <row r="334" spans="1:20" s="21" customFormat="1" x14ac:dyDescent="0.2">
      <c r="A334" s="23"/>
      <c r="B334" s="23"/>
      <c r="C334" s="23"/>
      <c r="D334" s="23"/>
      <c r="E334" s="23"/>
      <c r="F334" s="23"/>
      <c r="G334" s="23"/>
      <c r="H334" s="24"/>
      <c r="I334" s="23"/>
      <c r="J334" s="23"/>
      <c r="K334" s="23"/>
      <c r="L334" s="23"/>
      <c r="M334" s="23"/>
      <c r="N334" s="23"/>
      <c r="O334" s="23"/>
      <c r="P334" s="20">
        <f t="shared" si="12"/>
        <v>0</v>
      </c>
      <c r="Q334" s="23"/>
      <c r="R334" s="19">
        <f t="shared" si="11"/>
        <v>0</v>
      </c>
      <c r="S334" s="23"/>
      <c r="T334" s="22"/>
    </row>
    <row r="335" spans="1:20" s="21" customFormat="1" x14ac:dyDescent="0.2">
      <c r="A335" s="23"/>
      <c r="B335" s="23"/>
      <c r="C335" s="23"/>
      <c r="D335" s="23"/>
      <c r="E335" s="23"/>
      <c r="F335" s="23"/>
      <c r="G335" s="23"/>
      <c r="H335" s="24"/>
      <c r="I335" s="23"/>
      <c r="J335" s="23"/>
      <c r="K335" s="23"/>
      <c r="L335" s="23"/>
      <c r="M335" s="23"/>
      <c r="N335" s="23"/>
      <c r="O335" s="23"/>
      <c r="P335" s="20">
        <f t="shared" si="12"/>
        <v>0</v>
      </c>
      <c r="Q335" s="23"/>
      <c r="R335" s="19">
        <f t="shared" si="11"/>
        <v>0</v>
      </c>
      <c r="S335" s="23"/>
      <c r="T335" s="22"/>
    </row>
    <row r="336" spans="1:20" s="21" customFormat="1" x14ac:dyDescent="0.2">
      <c r="A336" s="23"/>
      <c r="B336" s="23"/>
      <c r="C336" s="23"/>
      <c r="D336" s="23"/>
      <c r="E336" s="23"/>
      <c r="F336" s="23"/>
      <c r="G336" s="23"/>
      <c r="H336" s="24"/>
      <c r="I336" s="23"/>
      <c r="J336" s="23"/>
      <c r="K336" s="23"/>
      <c r="L336" s="23"/>
      <c r="M336" s="23"/>
      <c r="N336" s="23"/>
      <c r="O336" s="23"/>
      <c r="P336" s="20">
        <f t="shared" si="12"/>
        <v>0</v>
      </c>
      <c r="Q336" s="23"/>
      <c r="R336" s="19">
        <f t="shared" si="11"/>
        <v>0</v>
      </c>
      <c r="S336" s="23"/>
      <c r="T336" s="22"/>
    </row>
    <row r="337" spans="1:20" s="21" customFormat="1" x14ac:dyDescent="0.2">
      <c r="A337" s="23"/>
      <c r="B337" s="23"/>
      <c r="C337" s="23"/>
      <c r="D337" s="23"/>
      <c r="E337" s="23"/>
      <c r="F337" s="23"/>
      <c r="G337" s="23"/>
      <c r="H337" s="24"/>
      <c r="I337" s="23"/>
      <c r="J337" s="23"/>
      <c r="K337" s="23"/>
      <c r="L337" s="23"/>
      <c r="M337" s="23"/>
      <c r="N337" s="23"/>
      <c r="O337" s="23"/>
      <c r="P337" s="20">
        <f t="shared" si="12"/>
        <v>0</v>
      </c>
      <c r="Q337" s="23"/>
      <c r="R337" s="19">
        <f t="shared" si="11"/>
        <v>0</v>
      </c>
      <c r="S337" s="23"/>
      <c r="T337" s="22"/>
    </row>
    <row r="338" spans="1:20" s="21" customFormat="1" x14ac:dyDescent="0.2">
      <c r="A338" s="23"/>
      <c r="B338" s="23"/>
      <c r="C338" s="23"/>
      <c r="D338" s="23"/>
      <c r="E338" s="23"/>
      <c r="F338" s="23"/>
      <c r="G338" s="23"/>
      <c r="H338" s="24"/>
      <c r="I338" s="23"/>
      <c r="J338" s="23"/>
      <c r="K338" s="23"/>
      <c r="L338" s="23"/>
      <c r="M338" s="23"/>
      <c r="N338" s="23"/>
      <c r="O338" s="23"/>
      <c r="P338" s="20">
        <f t="shared" si="12"/>
        <v>0</v>
      </c>
      <c r="Q338" s="23"/>
      <c r="R338" s="19">
        <f t="shared" si="11"/>
        <v>0</v>
      </c>
      <c r="S338" s="23"/>
      <c r="T338" s="22"/>
    </row>
    <row r="339" spans="1:20" s="21" customFormat="1" x14ac:dyDescent="0.2">
      <c r="A339" s="23"/>
      <c r="B339" s="23"/>
      <c r="C339" s="23"/>
      <c r="D339" s="23"/>
      <c r="E339" s="23"/>
      <c r="F339" s="23"/>
      <c r="G339" s="23"/>
      <c r="H339" s="24"/>
      <c r="I339" s="23"/>
      <c r="J339" s="23"/>
      <c r="K339" s="23"/>
      <c r="L339" s="23"/>
      <c r="M339" s="23"/>
      <c r="N339" s="23"/>
      <c r="O339" s="23"/>
      <c r="P339" s="20">
        <f t="shared" si="12"/>
        <v>0</v>
      </c>
      <c r="Q339" s="23"/>
      <c r="R339" s="19">
        <f t="shared" si="11"/>
        <v>0</v>
      </c>
      <c r="S339" s="23"/>
      <c r="T339" s="22"/>
    </row>
    <row r="340" spans="1:20" s="21" customFormat="1" x14ac:dyDescent="0.2">
      <c r="A340" s="23"/>
      <c r="B340" s="23"/>
      <c r="C340" s="23"/>
      <c r="D340" s="23"/>
      <c r="E340" s="23"/>
      <c r="F340" s="23"/>
      <c r="G340" s="23"/>
      <c r="H340" s="24"/>
      <c r="I340" s="23"/>
      <c r="J340" s="23"/>
      <c r="K340" s="23"/>
      <c r="L340" s="23"/>
      <c r="M340" s="23"/>
      <c r="N340" s="23"/>
      <c r="O340" s="23"/>
      <c r="P340" s="20">
        <f t="shared" si="12"/>
        <v>0</v>
      </c>
      <c r="Q340" s="23"/>
      <c r="R340" s="19">
        <f t="shared" si="11"/>
        <v>0</v>
      </c>
      <c r="S340" s="23"/>
      <c r="T340" s="22"/>
    </row>
    <row r="341" spans="1:20" s="21" customFormat="1" x14ac:dyDescent="0.2">
      <c r="A341" s="23"/>
      <c r="B341" s="23"/>
      <c r="C341" s="23"/>
      <c r="D341" s="23"/>
      <c r="E341" s="23"/>
      <c r="F341" s="23"/>
      <c r="G341" s="23"/>
      <c r="H341" s="24"/>
      <c r="I341" s="23"/>
      <c r="J341" s="23"/>
      <c r="K341" s="23"/>
      <c r="L341" s="23"/>
      <c r="M341" s="23"/>
      <c r="N341" s="23"/>
      <c r="O341" s="23"/>
      <c r="P341" s="20">
        <f t="shared" si="12"/>
        <v>0</v>
      </c>
      <c r="Q341" s="23"/>
      <c r="R341" s="19">
        <f t="shared" si="11"/>
        <v>0</v>
      </c>
      <c r="S341" s="23"/>
      <c r="T341" s="22"/>
    </row>
    <row r="342" spans="1:20" s="21" customFormat="1" x14ac:dyDescent="0.2">
      <c r="A342" s="23"/>
      <c r="B342" s="23"/>
      <c r="C342" s="23"/>
      <c r="D342" s="23"/>
      <c r="E342" s="23"/>
      <c r="F342" s="23"/>
      <c r="G342" s="23"/>
      <c r="H342" s="24"/>
      <c r="I342" s="23"/>
      <c r="J342" s="23"/>
      <c r="K342" s="23"/>
      <c r="L342" s="23"/>
      <c r="M342" s="23"/>
      <c r="N342" s="23"/>
      <c r="O342" s="23"/>
      <c r="P342" s="20">
        <f t="shared" si="12"/>
        <v>0</v>
      </c>
      <c r="Q342" s="23"/>
      <c r="R342" s="19">
        <f t="shared" ref="R342:R405" si="13">P342-Q342</f>
        <v>0</v>
      </c>
      <c r="S342" s="23"/>
      <c r="T342" s="22"/>
    </row>
    <row r="343" spans="1:20" s="21" customFormat="1" x14ac:dyDescent="0.2">
      <c r="A343" s="23"/>
      <c r="B343" s="23"/>
      <c r="C343" s="23"/>
      <c r="D343" s="23"/>
      <c r="E343" s="23"/>
      <c r="F343" s="23"/>
      <c r="G343" s="23"/>
      <c r="H343" s="24"/>
      <c r="I343" s="23"/>
      <c r="J343" s="23"/>
      <c r="K343" s="23"/>
      <c r="L343" s="23"/>
      <c r="M343" s="23"/>
      <c r="N343" s="23"/>
      <c r="O343" s="23"/>
      <c r="P343" s="20">
        <f t="shared" si="12"/>
        <v>0</v>
      </c>
      <c r="Q343" s="23"/>
      <c r="R343" s="19">
        <f t="shared" si="13"/>
        <v>0</v>
      </c>
      <c r="S343" s="23"/>
      <c r="T343" s="22"/>
    </row>
    <row r="344" spans="1:20" s="21" customFormat="1" x14ac:dyDescent="0.2">
      <c r="A344" s="23"/>
      <c r="B344" s="23"/>
      <c r="C344" s="23"/>
      <c r="D344" s="23"/>
      <c r="E344" s="23"/>
      <c r="F344" s="23"/>
      <c r="G344" s="23"/>
      <c r="H344" s="24"/>
      <c r="I344" s="23"/>
      <c r="J344" s="23"/>
      <c r="K344" s="23"/>
      <c r="L344" s="23"/>
      <c r="M344" s="23"/>
      <c r="N344" s="23"/>
      <c r="O344" s="23"/>
      <c r="P344" s="20">
        <f t="shared" si="12"/>
        <v>0</v>
      </c>
      <c r="Q344" s="23"/>
      <c r="R344" s="19">
        <f t="shared" si="13"/>
        <v>0</v>
      </c>
      <c r="S344" s="23"/>
      <c r="T344" s="22"/>
    </row>
    <row r="345" spans="1:20" s="21" customFormat="1" x14ac:dyDescent="0.2">
      <c r="A345" s="23"/>
      <c r="B345" s="23"/>
      <c r="C345" s="23"/>
      <c r="D345" s="23"/>
      <c r="E345" s="23"/>
      <c r="F345" s="23"/>
      <c r="G345" s="23"/>
      <c r="H345" s="24"/>
      <c r="I345" s="23"/>
      <c r="J345" s="23"/>
      <c r="K345" s="23"/>
      <c r="L345" s="23"/>
      <c r="M345" s="23"/>
      <c r="N345" s="23"/>
      <c r="O345" s="23"/>
      <c r="P345" s="20">
        <f t="shared" si="12"/>
        <v>0</v>
      </c>
      <c r="Q345" s="23"/>
      <c r="R345" s="19">
        <f t="shared" si="13"/>
        <v>0</v>
      </c>
      <c r="S345" s="23"/>
      <c r="T345" s="22"/>
    </row>
    <row r="346" spans="1:20" s="21" customFormat="1" x14ac:dyDescent="0.2">
      <c r="A346" s="23"/>
      <c r="B346" s="23"/>
      <c r="C346" s="23"/>
      <c r="D346" s="23"/>
      <c r="E346" s="23"/>
      <c r="F346" s="23"/>
      <c r="G346" s="23"/>
      <c r="H346" s="24"/>
      <c r="I346" s="23"/>
      <c r="J346" s="23"/>
      <c r="K346" s="23"/>
      <c r="L346" s="23"/>
      <c r="M346" s="23"/>
      <c r="N346" s="23"/>
      <c r="O346" s="23"/>
      <c r="P346" s="20">
        <f t="shared" si="12"/>
        <v>0</v>
      </c>
      <c r="Q346" s="23"/>
      <c r="R346" s="19">
        <f t="shared" si="13"/>
        <v>0</v>
      </c>
      <c r="S346" s="23"/>
      <c r="T346" s="22"/>
    </row>
    <row r="347" spans="1:20" s="21" customFormat="1" x14ac:dyDescent="0.2">
      <c r="A347" s="23"/>
      <c r="B347" s="23"/>
      <c r="C347" s="23"/>
      <c r="D347" s="23"/>
      <c r="E347" s="23"/>
      <c r="F347" s="23"/>
      <c r="G347" s="23"/>
      <c r="H347" s="24"/>
      <c r="I347" s="23"/>
      <c r="J347" s="23"/>
      <c r="K347" s="23"/>
      <c r="L347" s="23"/>
      <c r="M347" s="23"/>
      <c r="N347" s="23"/>
      <c r="O347" s="23"/>
      <c r="P347" s="20">
        <f t="shared" si="12"/>
        <v>0</v>
      </c>
      <c r="Q347" s="23"/>
      <c r="R347" s="19">
        <f t="shared" si="13"/>
        <v>0</v>
      </c>
      <c r="S347" s="23"/>
      <c r="T347" s="22"/>
    </row>
    <row r="348" spans="1:20" s="21" customFormat="1" x14ac:dyDescent="0.2">
      <c r="A348" s="23"/>
      <c r="B348" s="23"/>
      <c r="C348" s="23"/>
      <c r="D348" s="23"/>
      <c r="E348" s="23"/>
      <c r="F348" s="23"/>
      <c r="G348" s="23"/>
      <c r="H348" s="24"/>
      <c r="I348" s="23"/>
      <c r="J348" s="23"/>
      <c r="K348" s="23"/>
      <c r="L348" s="23"/>
      <c r="M348" s="23"/>
      <c r="N348" s="23"/>
      <c r="O348" s="23"/>
      <c r="P348" s="20">
        <f t="shared" si="12"/>
        <v>0</v>
      </c>
      <c r="Q348" s="23"/>
      <c r="R348" s="19">
        <f t="shared" si="13"/>
        <v>0</v>
      </c>
      <c r="S348" s="23"/>
      <c r="T348" s="22"/>
    </row>
    <row r="349" spans="1:20" s="21" customFormat="1" x14ac:dyDescent="0.2">
      <c r="A349" s="23"/>
      <c r="B349" s="23"/>
      <c r="C349" s="23"/>
      <c r="D349" s="23"/>
      <c r="E349" s="23"/>
      <c r="F349" s="23"/>
      <c r="G349" s="23"/>
      <c r="H349" s="24"/>
      <c r="I349" s="23"/>
      <c r="J349" s="23"/>
      <c r="K349" s="23"/>
      <c r="L349" s="23"/>
      <c r="M349" s="23"/>
      <c r="N349" s="23"/>
      <c r="O349" s="23"/>
      <c r="P349" s="20">
        <f t="shared" si="12"/>
        <v>0</v>
      </c>
      <c r="Q349" s="23"/>
      <c r="R349" s="19">
        <f t="shared" si="13"/>
        <v>0</v>
      </c>
      <c r="S349" s="23"/>
      <c r="T349" s="22"/>
    </row>
    <row r="350" spans="1:20" s="21" customFormat="1" x14ac:dyDescent="0.2">
      <c r="A350" s="23"/>
      <c r="B350" s="23"/>
      <c r="C350" s="23"/>
      <c r="D350" s="23"/>
      <c r="E350" s="23"/>
      <c r="F350" s="23"/>
      <c r="G350" s="23"/>
      <c r="H350" s="24"/>
      <c r="I350" s="23"/>
      <c r="J350" s="23"/>
      <c r="K350" s="23"/>
      <c r="L350" s="23"/>
      <c r="M350" s="23"/>
      <c r="N350" s="23"/>
      <c r="O350" s="23"/>
      <c r="P350" s="20">
        <f t="shared" si="12"/>
        <v>0</v>
      </c>
      <c r="Q350" s="23"/>
      <c r="R350" s="19">
        <f t="shared" si="13"/>
        <v>0</v>
      </c>
      <c r="S350" s="23"/>
      <c r="T350" s="22"/>
    </row>
    <row r="351" spans="1:20" s="21" customFormat="1" x14ac:dyDescent="0.2">
      <c r="A351" s="23"/>
      <c r="B351" s="23"/>
      <c r="C351" s="23"/>
      <c r="D351" s="23"/>
      <c r="E351" s="23"/>
      <c r="F351" s="23"/>
      <c r="G351" s="23"/>
      <c r="H351" s="24"/>
      <c r="I351" s="23"/>
      <c r="J351" s="23"/>
      <c r="K351" s="23"/>
      <c r="L351" s="23"/>
      <c r="M351" s="23"/>
      <c r="N351" s="23"/>
      <c r="O351" s="23"/>
      <c r="P351" s="20">
        <f t="shared" si="12"/>
        <v>0</v>
      </c>
      <c r="Q351" s="23"/>
      <c r="R351" s="19">
        <f t="shared" si="13"/>
        <v>0</v>
      </c>
      <c r="S351" s="23"/>
      <c r="T351" s="22"/>
    </row>
    <row r="352" spans="1:20" s="21" customFormat="1" x14ac:dyDescent="0.2">
      <c r="A352" s="23"/>
      <c r="B352" s="23"/>
      <c r="C352" s="23"/>
      <c r="D352" s="23"/>
      <c r="E352" s="23"/>
      <c r="F352" s="23"/>
      <c r="G352" s="23"/>
      <c r="H352" s="24"/>
      <c r="I352" s="23"/>
      <c r="J352" s="23"/>
      <c r="K352" s="23"/>
      <c r="L352" s="23"/>
      <c r="M352" s="23"/>
      <c r="N352" s="23"/>
      <c r="O352" s="23"/>
      <c r="P352" s="20">
        <f t="shared" si="12"/>
        <v>0</v>
      </c>
      <c r="Q352" s="23"/>
      <c r="R352" s="19">
        <f t="shared" si="13"/>
        <v>0</v>
      </c>
      <c r="S352" s="23"/>
      <c r="T352" s="22"/>
    </row>
    <row r="353" spans="1:20" s="21" customFormat="1" x14ac:dyDescent="0.2">
      <c r="A353" s="23"/>
      <c r="B353" s="23"/>
      <c r="C353" s="23"/>
      <c r="D353" s="23"/>
      <c r="E353" s="23"/>
      <c r="F353" s="23"/>
      <c r="G353" s="23"/>
      <c r="H353" s="24"/>
      <c r="I353" s="23"/>
      <c r="J353" s="23"/>
      <c r="K353" s="23"/>
      <c r="L353" s="23"/>
      <c r="M353" s="23"/>
      <c r="N353" s="23"/>
      <c r="O353" s="23"/>
      <c r="P353" s="20">
        <f t="shared" si="12"/>
        <v>0</v>
      </c>
      <c r="Q353" s="23"/>
      <c r="R353" s="19">
        <f t="shared" si="13"/>
        <v>0</v>
      </c>
      <c r="S353" s="23"/>
      <c r="T353" s="22"/>
    </row>
    <row r="354" spans="1:20" s="21" customFormat="1" x14ac:dyDescent="0.2">
      <c r="A354" s="23"/>
      <c r="B354" s="23"/>
      <c r="C354" s="23"/>
      <c r="D354" s="23"/>
      <c r="E354" s="23"/>
      <c r="F354" s="23"/>
      <c r="G354" s="23"/>
      <c r="H354" s="24"/>
      <c r="I354" s="23"/>
      <c r="J354" s="23"/>
      <c r="K354" s="23"/>
      <c r="L354" s="23"/>
      <c r="M354" s="23"/>
      <c r="N354" s="23"/>
      <c r="O354" s="23"/>
      <c r="P354" s="20">
        <f t="shared" si="12"/>
        <v>0</v>
      </c>
      <c r="Q354" s="23"/>
      <c r="R354" s="19">
        <f t="shared" si="13"/>
        <v>0</v>
      </c>
      <c r="S354" s="23"/>
      <c r="T354" s="22"/>
    </row>
    <row r="355" spans="1:20" s="21" customFormat="1" x14ac:dyDescent="0.2">
      <c r="A355" s="23"/>
      <c r="B355" s="23"/>
      <c r="C355" s="23"/>
      <c r="D355" s="23"/>
      <c r="E355" s="23"/>
      <c r="F355" s="23"/>
      <c r="G355" s="23"/>
      <c r="H355" s="24"/>
      <c r="I355" s="23"/>
      <c r="J355" s="23"/>
      <c r="K355" s="23"/>
      <c r="L355" s="23"/>
      <c r="M355" s="23"/>
      <c r="N355" s="23"/>
      <c r="O355" s="23"/>
      <c r="P355" s="20">
        <f t="shared" si="12"/>
        <v>0</v>
      </c>
      <c r="Q355" s="23"/>
      <c r="R355" s="19">
        <f t="shared" si="13"/>
        <v>0</v>
      </c>
      <c r="S355" s="23"/>
      <c r="T355" s="22"/>
    </row>
    <row r="356" spans="1:20" s="21" customFormat="1" x14ac:dyDescent="0.2">
      <c r="A356" s="23"/>
      <c r="B356" s="23"/>
      <c r="C356" s="23"/>
      <c r="D356" s="23"/>
      <c r="E356" s="23"/>
      <c r="F356" s="23"/>
      <c r="G356" s="23"/>
      <c r="H356" s="24"/>
      <c r="I356" s="23"/>
      <c r="J356" s="23"/>
      <c r="K356" s="23"/>
      <c r="L356" s="23"/>
      <c r="M356" s="23"/>
      <c r="N356" s="23"/>
      <c r="O356" s="23"/>
      <c r="P356" s="20">
        <f t="shared" si="12"/>
        <v>0</v>
      </c>
      <c r="Q356" s="23"/>
      <c r="R356" s="19">
        <f t="shared" si="13"/>
        <v>0</v>
      </c>
      <c r="S356" s="23"/>
      <c r="T356" s="22"/>
    </row>
    <row r="357" spans="1:20" s="21" customFormat="1" x14ac:dyDescent="0.2">
      <c r="A357" s="23"/>
      <c r="B357" s="23"/>
      <c r="C357" s="23"/>
      <c r="D357" s="23"/>
      <c r="E357" s="23"/>
      <c r="F357" s="23"/>
      <c r="G357" s="23"/>
      <c r="H357" s="24"/>
      <c r="I357" s="23"/>
      <c r="J357" s="23"/>
      <c r="K357" s="23"/>
      <c r="L357" s="23"/>
      <c r="M357" s="23"/>
      <c r="N357" s="23"/>
      <c r="O357" s="23"/>
      <c r="P357" s="20">
        <f t="shared" si="12"/>
        <v>0</v>
      </c>
      <c r="Q357" s="23"/>
      <c r="R357" s="19">
        <f t="shared" si="13"/>
        <v>0</v>
      </c>
      <c r="S357" s="23"/>
      <c r="T357" s="22"/>
    </row>
    <row r="358" spans="1:20" s="21" customFormat="1" x14ac:dyDescent="0.2">
      <c r="A358" s="23"/>
      <c r="B358" s="23"/>
      <c r="C358" s="23"/>
      <c r="D358" s="23"/>
      <c r="E358" s="23"/>
      <c r="F358" s="23"/>
      <c r="G358" s="23"/>
      <c r="H358" s="24"/>
      <c r="I358" s="23"/>
      <c r="J358" s="23"/>
      <c r="K358" s="23"/>
      <c r="L358" s="23"/>
      <c r="M358" s="23"/>
      <c r="N358" s="23"/>
      <c r="O358" s="23"/>
      <c r="P358" s="20">
        <f t="shared" si="12"/>
        <v>0</v>
      </c>
      <c r="Q358" s="23"/>
      <c r="R358" s="19">
        <f t="shared" si="13"/>
        <v>0</v>
      </c>
      <c r="S358" s="23"/>
      <c r="T358" s="22"/>
    </row>
    <row r="359" spans="1:20" s="21" customFormat="1" x14ac:dyDescent="0.2">
      <c r="A359" s="23"/>
      <c r="B359" s="23"/>
      <c r="C359" s="23"/>
      <c r="D359" s="23"/>
      <c r="E359" s="23"/>
      <c r="F359" s="23"/>
      <c r="G359" s="23"/>
      <c r="H359" s="24"/>
      <c r="I359" s="23"/>
      <c r="J359" s="23"/>
      <c r="K359" s="23"/>
      <c r="L359" s="23"/>
      <c r="M359" s="23"/>
      <c r="N359" s="23"/>
      <c r="O359" s="23"/>
      <c r="P359" s="20">
        <f t="shared" si="12"/>
        <v>0</v>
      </c>
      <c r="Q359" s="23"/>
      <c r="R359" s="19">
        <f t="shared" si="13"/>
        <v>0</v>
      </c>
      <c r="S359" s="23"/>
      <c r="T359" s="22"/>
    </row>
    <row r="360" spans="1:20" s="21" customFormat="1" x14ac:dyDescent="0.2">
      <c r="A360" s="23"/>
      <c r="B360" s="23"/>
      <c r="C360" s="23"/>
      <c r="D360" s="23"/>
      <c r="E360" s="23"/>
      <c r="F360" s="23"/>
      <c r="G360" s="23"/>
      <c r="H360" s="24"/>
      <c r="I360" s="23"/>
      <c r="J360" s="23"/>
      <c r="K360" s="23"/>
      <c r="L360" s="23"/>
      <c r="M360" s="23"/>
      <c r="N360" s="23"/>
      <c r="O360" s="23"/>
      <c r="P360" s="20">
        <f t="shared" si="12"/>
        <v>0</v>
      </c>
      <c r="Q360" s="23"/>
      <c r="R360" s="19">
        <f t="shared" si="13"/>
        <v>0</v>
      </c>
      <c r="S360" s="23"/>
      <c r="T360" s="22"/>
    </row>
    <row r="361" spans="1:20" s="21" customFormat="1" x14ac:dyDescent="0.2">
      <c r="A361" s="23"/>
      <c r="B361" s="23"/>
      <c r="C361" s="23"/>
      <c r="D361" s="23"/>
      <c r="E361" s="23"/>
      <c r="F361" s="23"/>
      <c r="G361" s="23"/>
      <c r="H361" s="24"/>
      <c r="I361" s="23"/>
      <c r="J361" s="23"/>
      <c r="K361" s="23"/>
      <c r="L361" s="23"/>
      <c r="M361" s="23"/>
      <c r="N361" s="23"/>
      <c r="O361" s="23"/>
      <c r="P361" s="20">
        <f t="shared" si="12"/>
        <v>0</v>
      </c>
      <c r="Q361" s="23"/>
      <c r="R361" s="19">
        <f t="shared" si="13"/>
        <v>0</v>
      </c>
      <c r="S361" s="23"/>
      <c r="T361" s="22"/>
    </row>
    <row r="362" spans="1:20" s="21" customFormat="1" x14ac:dyDescent="0.2">
      <c r="A362" s="23"/>
      <c r="B362" s="23"/>
      <c r="C362" s="23"/>
      <c r="D362" s="23"/>
      <c r="E362" s="23"/>
      <c r="F362" s="23"/>
      <c r="G362" s="23"/>
      <c r="H362" s="24"/>
      <c r="I362" s="23"/>
      <c r="J362" s="23"/>
      <c r="K362" s="23"/>
      <c r="L362" s="23"/>
      <c r="M362" s="23"/>
      <c r="N362" s="23"/>
      <c r="O362" s="23"/>
      <c r="P362" s="20">
        <f t="shared" si="12"/>
        <v>0</v>
      </c>
      <c r="Q362" s="23"/>
      <c r="R362" s="19">
        <f t="shared" si="13"/>
        <v>0</v>
      </c>
      <c r="S362" s="23"/>
      <c r="T362" s="22"/>
    </row>
    <row r="363" spans="1:20" s="21" customFormat="1" x14ac:dyDescent="0.2">
      <c r="A363" s="23"/>
      <c r="B363" s="23"/>
      <c r="C363" s="23"/>
      <c r="D363" s="23"/>
      <c r="E363" s="23"/>
      <c r="F363" s="23"/>
      <c r="G363" s="23"/>
      <c r="H363" s="24"/>
      <c r="I363" s="23"/>
      <c r="J363" s="23"/>
      <c r="K363" s="23"/>
      <c r="L363" s="23"/>
      <c r="M363" s="23"/>
      <c r="N363" s="23"/>
      <c r="O363" s="23"/>
      <c r="P363" s="20">
        <f t="shared" si="12"/>
        <v>0</v>
      </c>
      <c r="Q363" s="23"/>
      <c r="R363" s="19">
        <f t="shared" si="13"/>
        <v>0</v>
      </c>
      <c r="S363" s="23"/>
      <c r="T363" s="22"/>
    </row>
    <row r="364" spans="1:20" s="21" customFormat="1" x14ac:dyDescent="0.2">
      <c r="A364" s="23"/>
      <c r="B364" s="23"/>
      <c r="C364" s="23"/>
      <c r="D364" s="23"/>
      <c r="E364" s="23"/>
      <c r="F364" s="23"/>
      <c r="G364" s="23"/>
      <c r="H364" s="24"/>
      <c r="I364" s="23"/>
      <c r="J364" s="23"/>
      <c r="K364" s="23"/>
      <c r="L364" s="23"/>
      <c r="M364" s="23"/>
      <c r="N364" s="23"/>
      <c r="O364" s="23"/>
      <c r="P364" s="20">
        <f t="shared" si="12"/>
        <v>0</v>
      </c>
      <c r="Q364" s="23"/>
      <c r="R364" s="19">
        <f t="shared" si="13"/>
        <v>0</v>
      </c>
      <c r="S364" s="23"/>
      <c r="T364" s="22"/>
    </row>
    <row r="365" spans="1:20" s="21" customFormat="1" x14ac:dyDescent="0.2">
      <c r="A365" s="23"/>
      <c r="B365" s="23"/>
      <c r="C365" s="23"/>
      <c r="D365" s="23"/>
      <c r="E365" s="23"/>
      <c r="F365" s="23"/>
      <c r="G365" s="23"/>
      <c r="H365" s="24"/>
      <c r="I365" s="23"/>
      <c r="J365" s="23"/>
      <c r="K365" s="23"/>
      <c r="L365" s="23"/>
      <c r="M365" s="23"/>
      <c r="N365" s="23"/>
      <c r="O365" s="23"/>
      <c r="P365" s="20">
        <f t="shared" si="12"/>
        <v>0</v>
      </c>
      <c r="Q365" s="23"/>
      <c r="R365" s="19">
        <f t="shared" si="13"/>
        <v>0</v>
      </c>
      <c r="S365" s="23"/>
      <c r="T365" s="22"/>
    </row>
    <row r="366" spans="1:20" s="21" customFormat="1" x14ac:dyDescent="0.2">
      <c r="A366" s="23"/>
      <c r="B366" s="23"/>
      <c r="C366" s="23"/>
      <c r="D366" s="23"/>
      <c r="E366" s="23"/>
      <c r="F366" s="23"/>
      <c r="G366" s="23"/>
      <c r="H366" s="24"/>
      <c r="I366" s="23"/>
      <c r="J366" s="23"/>
      <c r="K366" s="23"/>
      <c r="L366" s="23"/>
      <c r="M366" s="23"/>
      <c r="N366" s="23"/>
      <c r="O366" s="23"/>
      <c r="P366" s="20">
        <f t="shared" si="12"/>
        <v>0</v>
      </c>
      <c r="Q366" s="23"/>
      <c r="R366" s="19">
        <f t="shared" si="13"/>
        <v>0</v>
      </c>
      <c r="S366" s="23"/>
      <c r="T366" s="22"/>
    </row>
    <row r="367" spans="1:20" s="21" customFormat="1" x14ac:dyDescent="0.2">
      <c r="A367" s="23"/>
      <c r="B367" s="23"/>
      <c r="C367" s="23"/>
      <c r="D367" s="23"/>
      <c r="E367" s="23"/>
      <c r="F367" s="23"/>
      <c r="G367" s="23"/>
      <c r="H367" s="24"/>
      <c r="I367" s="23"/>
      <c r="J367" s="23"/>
      <c r="K367" s="23"/>
      <c r="L367" s="23"/>
      <c r="M367" s="23"/>
      <c r="N367" s="23"/>
      <c r="O367" s="23"/>
      <c r="P367" s="20">
        <f t="shared" si="12"/>
        <v>0</v>
      </c>
      <c r="Q367" s="23"/>
      <c r="R367" s="19">
        <f t="shared" si="13"/>
        <v>0</v>
      </c>
      <c r="S367" s="23"/>
      <c r="T367" s="22"/>
    </row>
    <row r="368" spans="1:20" s="21" customFormat="1" x14ac:dyDescent="0.2">
      <c r="A368" s="23"/>
      <c r="B368" s="23"/>
      <c r="C368" s="23"/>
      <c r="D368" s="23"/>
      <c r="E368" s="23"/>
      <c r="F368" s="23"/>
      <c r="G368" s="23"/>
      <c r="H368" s="24"/>
      <c r="I368" s="23"/>
      <c r="J368" s="23"/>
      <c r="K368" s="23"/>
      <c r="L368" s="23"/>
      <c r="M368" s="23"/>
      <c r="N368" s="23"/>
      <c r="O368" s="23"/>
      <c r="P368" s="20">
        <f t="shared" si="12"/>
        <v>0</v>
      </c>
      <c r="Q368" s="23"/>
      <c r="R368" s="19">
        <f t="shared" si="13"/>
        <v>0</v>
      </c>
      <c r="S368" s="23"/>
      <c r="T368" s="22"/>
    </row>
    <row r="369" spans="1:20" s="21" customFormat="1" x14ac:dyDescent="0.2">
      <c r="A369" s="23"/>
      <c r="B369" s="23"/>
      <c r="C369" s="23"/>
      <c r="D369" s="23"/>
      <c r="E369" s="23"/>
      <c r="F369" s="23"/>
      <c r="G369" s="23"/>
      <c r="H369" s="24"/>
      <c r="I369" s="23"/>
      <c r="J369" s="23"/>
      <c r="K369" s="23"/>
      <c r="L369" s="23"/>
      <c r="M369" s="23"/>
      <c r="N369" s="23"/>
      <c r="O369" s="23"/>
      <c r="P369" s="20">
        <f t="shared" si="12"/>
        <v>0</v>
      </c>
      <c r="Q369" s="23"/>
      <c r="R369" s="19">
        <f t="shared" si="13"/>
        <v>0</v>
      </c>
      <c r="S369" s="23"/>
      <c r="T369" s="22"/>
    </row>
    <row r="370" spans="1:20" s="21" customFormat="1" x14ac:dyDescent="0.2">
      <c r="A370" s="23"/>
      <c r="B370" s="23"/>
      <c r="C370" s="23"/>
      <c r="D370" s="23"/>
      <c r="E370" s="23"/>
      <c r="F370" s="23"/>
      <c r="G370" s="23"/>
      <c r="H370" s="24"/>
      <c r="I370" s="23"/>
      <c r="J370" s="23"/>
      <c r="K370" s="23"/>
      <c r="L370" s="23"/>
      <c r="M370" s="23"/>
      <c r="N370" s="23"/>
      <c r="O370" s="23"/>
      <c r="P370" s="20">
        <f t="shared" si="12"/>
        <v>0</v>
      </c>
      <c r="Q370" s="23"/>
      <c r="R370" s="19">
        <f t="shared" si="13"/>
        <v>0</v>
      </c>
      <c r="S370" s="23"/>
      <c r="T370" s="22"/>
    </row>
    <row r="371" spans="1:20" s="21" customFormat="1" x14ac:dyDescent="0.2">
      <c r="A371" s="23"/>
      <c r="B371" s="23"/>
      <c r="C371" s="23"/>
      <c r="D371" s="23"/>
      <c r="E371" s="23"/>
      <c r="F371" s="23"/>
      <c r="G371" s="23"/>
      <c r="H371" s="24"/>
      <c r="I371" s="23"/>
      <c r="J371" s="23"/>
      <c r="K371" s="23"/>
      <c r="L371" s="23"/>
      <c r="M371" s="23"/>
      <c r="N371" s="23"/>
      <c r="O371" s="23"/>
      <c r="P371" s="20">
        <f t="shared" si="12"/>
        <v>0</v>
      </c>
      <c r="Q371" s="23"/>
      <c r="R371" s="19">
        <f t="shared" si="13"/>
        <v>0</v>
      </c>
      <c r="S371" s="23"/>
      <c r="T371" s="22"/>
    </row>
    <row r="372" spans="1:20" s="21" customFormat="1" x14ac:dyDescent="0.2">
      <c r="A372" s="23"/>
      <c r="B372" s="23"/>
      <c r="C372" s="23"/>
      <c r="D372" s="23"/>
      <c r="E372" s="23"/>
      <c r="F372" s="23"/>
      <c r="G372" s="23"/>
      <c r="H372" s="24"/>
      <c r="I372" s="23"/>
      <c r="J372" s="23"/>
      <c r="K372" s="23"/>
      <c r="L372" s="23"/>
      <c r="M372" s="23"/>
      <c r="N372" s="23"/>
      <c r="O372" s="23"/>
      <c r="P372" s="20">
        <f t="shared" si="12"/>
        <v>0</v>
      </c>
      <c r="Q372" s="23"/>
      <c r="R372" s="19">
        <f t="shared" si="13"/>
        <v>0</v>
      </c>
      <c r="S372" s="23"/>
      <c r="T372" s="22"/>
    </row>
    <row r="373" spans="1:20" s="21" customFormat="1" x14ac:dyDescent="0.2">
      <c r="A373" s="23"/>
      <c r="B373" s="23"/>
      <c r="C373" s="23"/>
      <c r="D373" s="23"/>
      <c r="E373" s="23"/>
      <c r="F373" s="23"/>
      <c r="G373" s="23"/>
      <c r="H373" s="24"/>
      <c r="I373" s="23"/>
      <c r="J373" s="23"/>
      <c r="K373" s="23"/>
      <c r="L373" s="23"/>
      <c r="M373" s="23"/>
      <c r="N373" s="23"/>
      <c r="O373" s="23"/>
      <c r="P373" s="20">
        <f t="shared" si="12"/>
        <v>0</v>
      </c>
      <c r="Q373" s="23"/>
      <c r="R373" s="19">
        <f t="shared" si="13"/>
        <v>0</v>
      </c>
      <c r="S373" s="23"/>
      <c r="T373" s="22"/>
    </row>
    <row r="374" spans="1:20" s="21" customFormat="1" x14ac:dyDescent="0.2">
      <c r="A374" s="23"/>
      <c r="B374" s="23"/>
      <c r="C374" s="23"/>
      <c r="D374" s="23"/>
      <c r="E374" s="23"/>
      <c r="F374" s="23"/>
      <c r="G374" s="23"/>
      <c r="H374" s="24"/>
      <c r="I374" s="23"/>
      <c r="J374" s="23"/>
      <c r="K374" s="23"/>
      <c r="L374" s="23"/>
      <c r="M374" s="23"/>
      <c r="N374" s="23"/>
      <c r="O374" s="23"/>
      <c r="P374" s="20">
        <f t="shared" si="12"/>
        <v>0</v>
      </c>
      <c r="Q374" s="23"/>
      <c r="R374" s="19">
        <f t="shared" si="13"/>
        <v>0</v>
      </c>
      <c r="S374" s="23"/>
      <c r="T374" s="22"/>
    </row>
    <row r="375" spans="1:20" s="21" customFormat="1" x14ac:dyDescent="0.2">
      <c r="A375" s="23"/>
      <c r="B375" s="23"/>
      <c r="C375" s="23"/>
      <c r="D375" s="23"/>
      <c r="E375" s="23"/>
      <c r="F375" s="23"/>
      <c r="G375" s="23"/>
      <c r="H375" s="24"/>
      <c r="I375" s="23"/>
      <c r="J375" s="23"/>
      <c r="K375" s="23"/>
      <c r="L375" s="23"/>
      <c r="M375" s="23"/>
      <c r="N375" s="23"/>
      <c r="O375" s="23"/>
      <c r="P375" s="20">
        <f t="shared" si="12"/>
        <v>0</v>
      </c>
      <c r="Q375" s="23"/>
      <c r="R375" s="19">
        <f t="shared" si="13"/>
        <v>0</v>
      </c>
      <c r="S375" s="23"/>
      <c r="T375" s="22"/>
    </row>
    <row r="376" spans="1:20" s="21" customFormat="1" x14ac:dyDescent="0.2">
      <c r="A376" s="23"/>
      <c r="B376" s="23"/>
      <c r="C376" s="23"/>
      <c r="D376" s="23"/>
      <c r="E376" s="23"/>
      <c r="F376" s="23"/>
      <c r="G376" s="23"/>
      <c r="H376" s="24"/>
      <c r="I376" s="23"/>
      <c r="J376" s="23"/>
      <c r="K376" s="23"/>
      <c r="L376" s="23"/>
      <c r="M376" s="23"/>
      <c r="N376" s="23"/>
      <c r="O376" s="23"/>
      <c r="P376" s="20">
        <f t="shared" si="12"/>
        <v>0</v>
      </c>
      <c r="Q376" s="23"/>
      <c r="R376" s="19">
        <f t="shared" si="13"/>
        <v>0</v>
      </c>
      <c r="S376" s="23"/>
      <c r="T376" s="22"/>
    </row>
    <row r="377" spans="1:20" s="21" customFormat="1" x14ac:dyDescent="0.2">
      <c r="A377" s="23"/>
      <c r="B377" s="23"/>
      <c r="C377" s="23"/>
      <c r="D377" s="23"/>
      <c r="E377" s="23"/>
      <c r="F377" s="23"/>
      <c r="G377" s="23"/>
      <c r="H377" s="24"/>
      <c r="I377" s="23"/>
      <c r="J377" s="23"/>
      <c r="K377" s="23"/>
      <c r="L377" s="23"/>
      <c r="M377" s="23"/>
      <c r="N377" s="23"/>
      <c r="O377" s="23"/>
      <c r="P377" s="20">
        <f t="shared" si="12"/>
        <v>0</v>
      </c>
      <c r="Q377" s="23"/>
      <c r="R377" s="19">
        <f t="shared" si="13"/>
        <v>0</v>
      </c>
      <c r="S377" s="23"/>
      <c r="T377" s="22"/>
    </row>
    <row r="378" spans="1:20" s="21" customFormat="1" x14ac:dyDescent="0.2">
      <c r="A378" s="23"/>
      <c r="B378" s="23"/>
      <c r="C378" s="23"/>
      <c r="D378" s="23"/>
      <c r="E378" s="23"/>
      <c r="F378" s="23"/>
      <c r="G378" s="23"/>
      <c r="H378" s="24"/>
      <c r="I378" s="23"/>
      <c r="J378" s="23"/>
      <c r="K378" s="23"/>
      <c r="L378" s="23"/>
      <c r="M378" s="23"/>
      <c r="N378" s="23"/>
      <c r="O378" s="23"/>
      <c r="P378" s="20">
        <f t="shared" si="12"/>
        <v>0</v>
      </c>
      <c r="Q378" s="23"/>
      <c r="R378" s="19">
        <f t="shared" si="13"/>
        <v>0</v>
      </c>
      <c r="S378" s="23"/>
      <c r="T378" s="22"/>
    </row>
    <row r="379" spans="1:20" s="21" customFormat="1" x14ac:dyDescent="0.2">
      <c r="A379" s="23"/>
      <c r="B379" s="23"/>
      <c r="C379" s="23"/>
      <c r="D379" s="23"/>
      <c r="E379" s="23"/>
      <c r="F379" s="23"/>
      <c r="G379" s="23"/>
      <c r="H379" s="24"/>
      <c r="I379" s="23"/>
      <c r="J379" s="23"/>
      <c r="K379" s="23"/>
      <c r="L379" s="23"/>
      <c r="M379" s="23"/>
      <c r="N379" s="23"/>
      <c r="O379" s="23"/>
      <c r="P379" s="20">
        <f t="shared" si="12"/>
        <v>0</v>
      </c>
      <c r="Q379" s="23"/>
      <c r="R379" s="19">
        <f t="shared" si="13"/>
        <v>0</v>
      </c>
      <c r="S379" s="23"/>
      <c r="T379" s="22"/>
    </row>
    <row r="380" spans="1:20" s="21" customFormat="1" x14ac:dyDescent="0.2">
      <c r="A380" s="23"/>
      <c r="B380" s="23"/>
      <c r="C380" s="23"/>
      <c r="D380" s="23"/>
      <c r="E380" s="23"/>
      <c r="F380" s="23"/>
      <c r="G380" s="23"/>
      <c r="H380" s="24"/>
      <c r="I380" s="23"/>
      <c r="J380" s="23"/>
      <c r="K380" s="23"/>
      <c r="L380" s="23"/>
      <c r="M380" s="23"/>
      <c r="N380" s="23"/>
      <c r="O380" s="23"/>
      <c r="P380" s="20">
        <f t="shared" si="12"/>
        <v>0</v>
      </c>
      <c r="Q380" s="23"/>
      <c r="R380" s="19">
        <f t="shared" si="13"/>
        <v>0</v>
      </c>
      <c r="S380" s="23"/>
      <c r="T380" s="22"/>
    </row>
    <row r="381" spans="1:20" s="21" customFormat="1" x14ac:dyDescent="0.2">
      <c r="A381" s="23"/>
      <c r="B381" s="23"/>
      <c r="C381" s="23"/>
      <c r="D381" s="23"/>
      <c r="E381" s="23"/>
      <c r="F381" s="23"/>
      <c r="G381" s="23"/>
      <c r="H381" s="24"/>
      <c r="I381" s="23"/>
      <c r="J381" s="23"/>
      <c r="K381" s="23"/>
      <c r="L381" s="23"/>
      <c r="M381" s="23"/>
      <c r="N381" s="23"/>
      <c r="O381" s="23"/>
      <c r="P381" s="20">
        <f t="shared" si="12"/>
        <v>0</v>
      </c>
      <c r="Q381" s="23"/>
      <c r="R381" s="19">
        <f t="shared" si="13"/>
        <v>0</v>
      </c>
      <c r="S381" s="23"/>
      <c r="T381" s="22"/>
    </row>
    <row r="382" spans="1:20" s="21" customFormat="1" x14ac:dyDescent="0.2">
      <c r="A382" s="23"/>
      <c r="B382" s="23"/>
      <c r="C382" s="23"/>
      <c r="D382" s="23"/>
      <c r="E382" s="23"/>
      <c r="F382" s="23"/>
      <c r="G382" s="23"/>
      <c r="H382" s="24"/>
      <c r="I382" s="23"/>
      <c r="J382" s="23"/>
      <c r="K382" s="23"/>
      <c r="L382" s="23"/>
      <c r="M382" s="23"/>
      <c r="N382" s="23"/>
      <c r="O382" s="23"/>
      <c r="P382" s="20">
        <f t="shared" si="12"/>
        <v>0</v>
      </c>
      <c r="Q382" s="23"/>
      <c r="R382" s="19">
        <f t="shared" si="13"/>
        <v>0</v>
      </c>
      <c r="S382" s="23"/>
      <c r="T382" s="22"/>
    </row>
    <row r="383" spans="1:20" s="21" customFormat="1" x14ac:dyDescent="0.2">
      <c r="A383" s="23"/>
      <c r="B383" s="23"/>
      <c r="C383" s="23"/>
      <c r="D383" s="23"/>
      <c r="E383" s="23"/>
      <c r="F383" s="23"/>
      <c r="G383" s="23"/>
      <c r="H383" s="24"/>
      <c r="I383" s="23"/>
      <c r="J383" s="23"/>
      <c r="K383" s="23"/>
      <c r="L383" s="23"/>
      <c r="M383" s="23"/>
      <c r="N383" s="23"/>
      <c r="O383" s="23"/>
      <c r="P383" s="20">
        <f t="shared" si="12"/>
        <v>0</v>
      </c>
      <c r="Q383" s="23"/>
      <c r="R383" s="19">
        <f t="shared" si="13"/>
        <v>0</v>
      </c>
      <c r="S383" s="23"/>
      <c r="T383" s="22"/>
    </row>
    <row r="384" spans="1:20" s="21" customFormat="1" x14ac:dyDescent="0.2">
      <c r="A384" s="23"/>
      <c r="B384" s="23"/>
      <c r="C384" s="23"/>
      <c r="D384" s="23"/>
      <c r="E384" s="23"/>
      <c r="F384" s="23"/>
      <c r="G384" s="23"/>
      <c r="H384" s="24"/>
      <c r="I384" s="23"/>
      <c r="J384" s="23"/>
      <c r="K384" s="23"/>
      <c r="L384" s="23"/>
      <c r="M384" s="23"/>
      <c r="N384" s="23"/>
      <c r="O384" s="23"/>
      <c r="P384" s="20">
        <f t="shared" si="12"/>
        <v>0</v>
      </c>
      <c r="Q384" s="23"/>
      <c r="R384" s="19">
        <f t="shared" si="13"/>
        <v>0</v>
      </c>
      <c r="S384" s="23"/>
      <c r="T384" s="22"/>
    </row>
    <row r="385" spans="1:20" s="21" customFormat="1" x14ac:dyDescent="0.2">
      <c r="A385" s="23"/>
      <c r="B385" s="23"/>
      <c r="C385" s="23"/>
      <c r="D385" s="23"/>
      <c r="E385" s="23"/>
      <c r="F385" s="23"/>
      <c r="G385" s="23"/>
      <c r="H385" s="24"/>
      <c r="I385" s="23"/>
      <c r="J385" s="23"/>
      <c r="K385" s="23"/>
      <c r="L385" s="23"/>
      <c r="M385" s="23"/>
      <c r="N385" s="23"/>
      <c r="O385" s="23"/>
      <c r="P385" s="20">
        <f t="shared" si="12"/>
        <v>0</v>
      </c>
      <c r="Q385" s="23"/>
      <c r="R385" s="19">
        <f t="shared" si="13"/>
        <v>0</v>
      </c>
      <c r="S385" s="23"/>
      <c r="T385" s="22"/>
    </row>
    <row r="386" spans="1:20" s="21" customFormat="1" x14ac:dyDescent="0.2">
      <c r="A386" s="23"/>
      <c r="B386" s="23"/>
      <c r="C386" s="23"/>
      <c r="D386" s="23"/>
      <c r="E386" s="23"/>
      <c r="F386" s="23"/>
      <c r="G386" s="23"/>
      <c r="H386" s="24"/>
      <c r="I386" s="23"/>
      <c r="J386" s="23"/>
      <c r="K386" s="23"/>
      <c r="L386" s="23"/>
      <c r="M386" s="23"/>
      <c r="N386" s="23"/>
      <c r="O386" s="23"/>
      <c r="P386" s="20">
        <f t="shared" si="12"/>
        <v>0</v>
      </c>
      <c r="Q386" s="23"/>
      <c r="R386" s="19">
        <f t="shared" si="13"/>
        <v>0</v>
      </c>
      <c r="S386" s="23"/>
      <c r="T386" s="22"/>
    </row>
    <row r="387" spans="1:20" s="21" customFormat="1" x14ac:dyDescent="0.2">
      <c r="A387" s="23"/>
      <c r="B387" s="23"/>
      <c r="C387" s="23"/>
      <c r="D387" s="23"/>
      <c r="E387" s="23"/>
      <c r="F387" s="23"/>
      <c r="G387" s="23"/>
      <c r="H387" s="24"/>
      <c r="I387" s="23"/>
      <c r="J387" s="23"/>
      <c r="K387" s="23"/>
      <c r="L387" s="23"/>
      <c r="M387" s="23"/>
      <c r="N387" s="23"/>
      <c r="O387" s="23"/>
      <c r="P387" s="20">
        <f t="shared" si="12"/>
        <v>0</v>
      </c>
      <c r="Q387" s="23"/>
      <c r="R387" s="19">
        <f t="shared" si="13"/>
        <v>0</v>
      </c>
      <c r="S387" s="23"/>
      <c r="T387" s="22"/>
    </row>
    <row r="388" spans="1:20" s="21" customFormat="1" x14ac:dyDescent="0.2">
      <c r="A388" s="23"/>
      <c r="B388" s="23"/>
      <c r="C388" s="23"/>
      <c r="D388" s="23"/>
      <c r="E388" s="23"/>
      <c r="F388" s="23"/>
      <c r="G388" s="23"/>
      <c r="H388" s="24"/>
      <c r="I388" s="23"/>
      <c r="J388" s="23"/>
      <c r="K388" s="23"/>
      <c r="L388" s="23"/>
      <c r="M388" s="23"/>
      <c r="N388" s="23"/>
      <c r="O388" s="23"/>
      <c r="P388" s="20">
        <f t="shared" si="12"/>
        <v>0</v>
      </c>
      <c r="Q388" s="23"/>
      <c r="R388" s="19">
        <f t="shared" si="13"/>
        <v>0</v>
      </c>
      <c r="S388" s="23"/>
      <c r="T388" s="22"/>
    </row>
    <row r="389" spans="1:20" s="21" customFormat="1" x14ac:dyDescent="0.2">
      <c r="A389" s="23"/>
      <c r="B389" s="23"/>
      <c r="C389" s="23"/>
      <c r="D389" s="23"/>
      <c r="E389" s="23"/>
      <c r="F389" s="23"/>
      <c r="G389" s="23"/>
      <c r="H389" s="24"/>
      <c r="I389" s="23"/>
      <c r="J389" s="23"/>
      <c r="K389" s="23"/>
      <c r="L389" s="23"/>
      <c r="M389" s="23"/>
      <c r="N389" s="23"/>
      <c r="O389" s="23"/>
      <c r="P389" s="20">
        <f t="shared" si="12"/>
        <v>0</v>
      </c>
      <c r="Q389" s="23"/>
      <c r="R389" s="19">
        <f t="shared" si="13"/>
        <v>0</v>
      </c>
      <c r="S389" s="23"/>
      <c r="T389" s="22"/>
    </row>
    <row r="390" spans="1:20" s="21" customFormat="1" x14ac:dyDescent="0.2">
      <c r="A390" s="23"/>
      <c r="B390" s="23"/>
      <c r="C390" s="23"/>
      <c r="D390" s="23"/>
      <c r="E390" s="23"/>
      <c r="F390" s="23"/>
      <c r="G390" s="23"/>
      <c r="H390" s="24"/>
      <c r="I390" s="23"/>
      <c r="J390" s="23"/>
      <c r="K390" s="23"/>
      <c r="L390" s="23"/>
      <c r="M390" s="23"/>
      <c r="N390" s="23"/>
      <c r="O390" s="23"/>
      <c r="P390" s="20">
        <f t="shared" si="12"/>
        <v>0</v>
      </c>
      <c r="Q390" s="23"/>
      <c r="R390" s="19">
        <f t="shared" si="13"/>
        <v>0</v>
      </c>
      <c r="S390" s="23"/>
      <c r="T390" s="22"/>
    </row>
    <row r="391" spans="1:20" s="21" customFormat="1" x14ac:dyDescent="0.2">
      <c r="A391" s="23"/>
      <c r="B391" s="23"/>
      <c r="C391" s="23"/>
      <c r="D391" s="23"/>
      <c r="E391" s="23"/>
      <c r="F391" s="23"/>
      <c r="G391" s="23"/>
      <c r="H391" s="24"/>
      <c r="I391" s="23"/>
      <c r="J391" s="23"/>
      <c r="K391" s="23"/>
      <c r="L391" s="23"/>
      <c r="M391" s="23"/>
      <c r="N391" s="23"/>
      <c r="O391" s="23"/>
      <c r="P391" s="20">
        <f t="shared" si="12"/>
        <v>0</v>
      </c>
      <c r="Q391" s="23"/>
      <c r="R391" s="19">
        <f t="shared" si="13"/>
        <v>0</v>
      </c>
      <c r="S391" s="23"/>
      <c r="T391" s="22"/>
    </row>
    <row r="392" spans="1:20" s="21" customFormat="1" x14ac:dyDescent="0.2">
      <c r="A392" s="23"/>
      <c r="B392" s="23"/>
      <c r="C392" s="23"/>
      <c r="D392" s="23"/>
      <c r="E392" s="23"/>
      <c r="F392" s="23"/>
      <c r="G392" s="23"/>
      <c r="H392" s="24"/>
      <c r="I392" s="23"/>
      <c r="J392" s="23"/>
      <c r="K392" s="23"/>
      <c r="L392" s="23"/>
      <c r="M392" s="23"/>
      <c r="N392" s="23"/>
      <c r="O392" s="23"/>
      <c r="P392" s="20">
        <f t="shared" si="12"/>
        <v>0</v>
      </c>
      <c r="Q392" s="23"/>
      <c r="R392" s="19">
        <f t="shared" si="13"/>
        <v>0</v>
      </c>
      <c r="S392" s="23"/>
      <c r="T392" s="22"/>
    </row>
    <row r="393" spans="1:20" s="21" customFormat="1" x14ac:dyDescent="0.2">
      <c r="A393" s="23"/>
      <c r="B393" s="23"/>
      <c r="C393" s="23"/>
      <c r="D393" s="23"/>
      <c r="E393" s="23"/>
      <c r="F393" s="23"/>
      <c r="G393" s="23"/>
      <c r="H393" s="24"/>
      <c r="I393" s="23"/>
      <c r="J393" s="23"/>
      <c r="K393" s="23"/>
      <c r="L393" s="23"/>
      <c r="M393" s="23"/>
      <c r="N393" s="23"/>
      <c r="O393" s="23"/>
      <c r="P393" s="20">
        <f t="shared" si="12"/>
        <v>0</v>
      </c>
      <c r="Q393" s="23"/>
      <c r="R393" s="19">
        <f t="shared" si="13"/>
        <v>0</v>
      </c>
      <c r="S393" s="23"/>
      <c r="T393" s="22"/>
    </row>
    <row r="394" spans="1:20" s="21" customFormat="1" x14ac:dyDescent="0.2">
      <c r="A394" s="23"/>
      <c r="B394" s="23"/>
      <c r="C394" s="23"/>
      <c r="D394" s="23"/>
      <c r="E394" s="23"/>
      <c r="F394" s="23"/>
      <c r="G394" s="23"/>
      <c r="H394" s="24"/>
      <c r="I394" s="23"/>
      <c r="J394" s="23"/>
      <c r="K394" s="23"/>
      <c r="L394" s="23"/>
      <c r="M394" s="23"/>
      <c r="N394" s="23"/>
      <c r="O394" s="23"/>
      <c r="P394" s="20">
        <f t="shared" si="12"/>
        <v>0</v>
      </c>
      <c r="Q394" s="23"/>
      <c r="R394" s="19">
        <f t="shared" si="13"/>
        <v>0</v>
      </c>
      <c r="S394" s="23"/>
      <c r="T394" s="22"/>
    </row>
    <row r="395" spans="1:20" s="21" customFormat="1" x14ac:dyDescent="0.2">
      <c r="A395" s="23"/>
      <c r="B395" s="23"/>
      <c r="C395" s="23"/>
      <c r="D395" s="23"/>
      <c r="E395" s="23"/>
      <c r="F395" s="23"/>
      <c r="G395" s="23"/>
      <c r="H395" s="24"/>
      <c r="I395" s="23"/>
      <c r="J395" s="23"/>
      <c r="K395" s="23"/>
      <c r="L395" s="23"/>
      <c r="M395" s="23"/>
      <c r="N395" s="23"/>
      <c r="O395" s="23"/>
      <c r="P395" s="20">
        <f t="shared" si="12"/>
        <v>0</v>
      </c>
      <c r="Q395" s="23"/>
      <c r="R395" s="19">
        <f t="shared" si="13"/>
        <v>0</v>
      </c>
      <c r="S395" s="23"/>
      <c r="T395" s="22"/>
    </row>
    <row r="396" spans="1:20" s="21" customFormat="1" x14ac:dyDescent="0.2">
      <c r="A396" s="23"/>
      <c r="B396" s="23"/>
      <c r="C396" s="23"/>
      <c r="D396" s="23"/>
      <c r="E396" s="23"/>
      <c r="F396" s="23"/>
      <c r="G396" s="23"/>
      <c r="H396" s="24"/>
      <c r="I396" s="23"/>
      <c r="J396" s="23"/>
      <c r="K396" s="23"/>
      <c r="L396" s="23"/>
      <c r="M396" s="23"/>
      <c r="N396" s="23"/>
      <c r="O396" s="23"/>
      <c r="P396" s="20">
        <f t="shared" si="12"/>
        <v>0</v>
      </c>
      <c r="Q396" s="23"/>
      <c r="R396" s="19">
        <f t="shared" si="13"/>
        <v>0</v>
      </c>
      <c r="S396" s="23"/>
      <c r="T396" s="22"/>
    </row>
    <row r="397" spans="1:20" s="21" customFormat="1" x14ac:dyDescent="0.2">
      <c r="A397" s="23"/>
      <c r="B397" s="23"/>
      <c r="C397" s="23"/>
      <c r="D397" s="23"/>
      <c r="E397" s="23"/>
      <c r="F397" s="23"/>
      <c r="G397" s="23"/>
      <c r="H397" s="24"/>
      <c r="I397" s="23"/>
      <c r="J397" s="23"/>
      <c r="K397" s="23"/>
      <c r="L397" s="23"/>
      <c r="M397" s="23"/>
      <c r="N397" s="23"/>
      <c r="O397" s="23"/>
      <c r="P397" s="20">
        <f t="shared" ref="P397:P460" si="14">SUM(I397:O397)</f>
        <v>0</v>
      </c>
      <c r="Q397" s="23"/>
      <c r="R397" s="19">
        <f t="shared" si="13"/>
        <v>0</v>
      </c>
      <c r="S397" s="23"/>
      <c r="T397" s="22"/>
    </row>
    <row r="398" spans="1:20" s="21" customFormat="1" x14ac:dyDescent="0.2">
      <c r="A398" s="23"/>
      <c r="B398" s="23"/>
      <c r="C398" s="23"/>
      <c r="D398" s="23"/>
      <c r="E398" s="23"/>
      <c r="F398" s="23"/>
      <c r="G398" s="23"/>
      <c r="H398" s="24"/>
      <c r="I398" s="23"/>
      <c r="J398" s="23"/>
      <c r="K398" s="23"/>
      <c r="L398" s="23"/>
      <c r="M398" s="23"/>
      <c r="N398" s="23"/>
      <c r="O398" s="23"/>
      <c r="P398" s="20">
        <f t="shared" si="14"/>
        <v>0</v>
      </c>
      <c r="Q398" s="23"/>
      <c r="R398" s="19">
        <f t="shared" si="13"/>
        <v>0</v>
      </c>
      <c r="S398" s="23"/>
      <c r="T398" s="22"/>
    </row>
    <row r="399" spans="1:20" s="21" customFormat="1" x14ac:dyDescent="0.2">
      <c r="A399" s="23"/>
      <c r="B399" s="23"/>
      <c r="C399" s="23"/>
      <c r="D399" s="23"/>
      <c r="E399" s="23"/>
      <c r="F399" s="23"/>
      <c r="G399" s="23"/>
      <c r="H399" s="24"/>
      <c r="I399" s="23"/>
      <c r="J399" s="23"/>
      <c r="K399" s="23"/>
      <c r="L399" s="23"/>
      <c r="M399" s="23"/>
      <c r="N399" s="23"/>
      <c r="O399" s="23"/>
      <c r="P399" s="20">
        <f t="shared" si="14"/>
        <v>0</v>
      </c>
      <c r="Q399" s="23"/>
      <c r="R399" s="19">
        <f t="shared" si="13"/>
        <v>0</v>
      </c>
      <c r="S399" s="23"/>
      <c r="T399" s="22"/>
    </row>
    <row r="400" spans="1:20" s="21" customFormat="1" x14ac:dyDescent="0.2">
      <c r="A400" s="23"/>
      <c r="B400" s="23"/>
      <c r="C400" s="23"/>
      <c r="D400" s="23"/>
      <c r="E400" s="23"/>
      <c r="F400" s="23"/>
      <c r="G400" s="23"/>
      <c r="H400" s="24"/>
      <c r="I400" s="23"/>
      <c r="J400" s="23"/>
      <c r="K400" s="23"/>
      <c r="L400" s="23"/>
      <c r="M400" s="23"/>
      <c r="N400" s="23"/>
      <c r="O400" s="23"/>
      <c r="P400" s="20">
        <f t="shared" si="14"/>
        <v>0</v>
      </c>
      <c r="Q400" s="23"/>
      <c r="R400" s="19">
        <f t="shared" si="13"/>
        <v>0</v>
      </c>
      <c r="S400" s="23"/>
      <c r="T400" s="22"/>
    </row>
    <row r="401" spans="1:20" s="21" customFormat="1" x14ac:dyDescent="0.2">
      <c r="A401" s="23"/>
      <c r="B401" s="23"/>
      <c r="C401" s="23"/>
      <c r="D401" s="23"/>
      <c r="E401" s="23"/>
      <c r="F401" s="23"/>
      <c r="G401" s="23"/>
      <c r="H401" s="24"/>
      <c r="I401" s="23"/>
      <c r="J401" s="23"/>
      <c r="K401" s="23"/>
      <c r="L401" s="23"/>
      <c r="M401" s="23"/>
      <c r="N401" s="23"/>
      <c r="O401" s="23"/>
      <c r="P401" s="20">
        <f t="shared" si="14"/>
        <v>0</v>
      </c>
      <c r="Q401" s="23"/>
      <c r="R401" s="19">
        <f t="shared" si="13"/>
        <v>0</v>
      </c>
      <c r="S401" s="23"/>
      <c r="T401" s="22"/>
    </row>
    <row r="402" spans="1:20" s="21" customFormat="1" x14ac:dyDescent="0.2">
      <c r="A402" s="23"/>
      <c r="B402" s="23"/>
      <c r="C402" s="23"/>
      <c r="D402" s="23"/>
      <c r="E402" s="23"/>
      <c r="F402" s="23"/>
      <c r="G402" s="23"/>
      <c r="H402" s="24"/>
      <c r="I402" s="23"/>
      <c r="J402" s="23"/>
      <c r="K402" s="23"/>
      <c r="L402" s="23"/>
      <c r="M402" s="23"/>
      <c r="N402" s="23"/>
      <c r="O402" s="23"/>
      <c r="P402" s="20">
        <f t="shared" si="14"/>
        <v>0</v>
      </c>
      <c r="Q402" s="23"/>
      <c r="R402" s="19">
        <f t="shared" si="13"/>
        <v>0</v>
      </c>
      <c r="S402" s="23"/>
      <c r="T402" s="22"/>
    </row>
    <row r="403" spans="1:20" s="21" customFormat="1" x14ac:dyDescent="0.2">
      <c r="A403" s="23"/>
      <c r="B403" s="23"/>
      <c r="C403" s="23"/>
      <c r="D403" s="23"/>
      <c r="E403" s="23"/>
      <c r="F403" s="23"/>
      <c r="G403" s="23"/>
      <c r="H403" s="24"/>
      <c r="I403" s="23"/>
      <c r="J403" s="23"/>
      <c r="K403" s="23"/>
      <c r="L403" s="23"/>
      <c r="M403" s="23"/>
      <c r="N403" s="23"/>
      <c r="O403" s="23"/>
      <c r="P403" s="20">
        <f t="shared" si="14"/>
        <v>0</v>
      </c>
      <c r="Q403" s="23"/>
      <c r="R403" s="19">
        <f t="shared" si="13"/>
        <v>0</v>
      </c>
      <c r="S403" s="23"/>
      <c r="T403" s="22"/>
    </row>
    <row r="404" spans="1:20" s="21" customFormat="1" x14ac:dyDescent="0.2">
      <c r="A404" s="23"/>
      <c r="B404" s="23"/>
      <c r="C404" s="23"/>
      <c r="D404" s="23"/>
      <c r="E404" s="23"/>
      <c r="F404" s="23"/>
      <c r="G404" s="23"/>
      <c r="H404" s="24"/>
      <c r="I404" s="23"/>
      <c r="J404" s="23"/>
      <c r="K404" s="23"/>
      <c r="L404" s="23"/>
      <c r="M404" s="23"/>
      <c r="N404" s="23"/>
      <c r="O404" s="23"/>
      <c r="P404" s="20">
        <f t="shared" si="14"/>
        <v>0</v>
      </c>
      <c r="Q404" s="23"/>
      <c r="R404" s="19">
        <f t="shared" si="13"/>
        <v>0</v>
      </c>
      <c r="S404" s="23"/>
      <c r="T404" s="22"/>
    </row>
    <row r="405" spans="1:20" s="21" customFormat="1" x14ac:dyDescent="0.2">
      <c r="A405" s="23"/>
      <c r="B405" s="23"/>
      <c r="C405" s="23"/>
      <c r="D405" s="23"/>
      <c r="E405" s="23"/>
      <c r="F405" s="23"/>
      <c r="G405" s="23"/>
      <c r="H405" s="24"/>
      <c r="I405" s="23"/>
      <c r="J405" s="23"/>
      <c r="K405" s="23"/>
      <c r="L405" s="23"/>
      <c r="M405" s="23"/>
      <c r="N405" s="23"/>
      <c r="O405" s="23"/>
      <c r="P405" s="20">
        <f t="shared" si="14"/>
        <v>0</v>
      </c>
      <c r="Q405" s="23"/>
      <c r="R405" s="19">
        <f t="shared" si="13"/>
        <v>0</v>
      </c>
      <c r="S405" s="23"/>
      <c r="T405" s="22"/>
    </row>
    <row r="406" spans="1:20" s="21" customFormat="1" x14ac:dyDescent="0.2">
      <c r="A406" s="23"/>
      <c r="B406" s="23"/>
      <c r="C406" s="23"/>
      <c r="D406" s="23"/>
      <c r="E406" s="23"/>
      <c r="F406" s="23"/>
      <c r="G406" s="23"/>
      <c r="H406" s="24"/>
      <c r="I406" s="23"/>
      <c r="J406" s="23"/>
      <c r="K406" s="23"/>
      <c r="L406" s="23"/>
      <c r="M406" s="23"/>
      <c r="N406" s="23"/>
      <c r="O406" s="23"/>
      <c r="P406" s="20">
        <f t="shared" si="14"/>
        <v>0</v>
      </c>
      <c r="Q406" s="23"/>
      <c r="R406" s="19">
        <f t="shared" ref="R406:R469" si="15">P406-Q406</f>
        <v>0</v>
      </c>
      <c r="S406" s="23"/>
      <c r="T406" s="22"/>
    </row>
    <row r="407" spans="1:20" s="21" customFormat="1" x14ac:dyDescent="0.2">
      <c r="A407" s="23"/>
      <c r="B407" s="23"/>
      <c r="C407" s="23"/>
      <c r="D407" s="23"/>
      <c r="E407" s="23"/>
      <c r="F407" s="23"/>
      <c r="G407" s="23"/>
      <c r="H407" s="24"/>
      <c r="I407" s="23"/>
      <c r="J407" s="23"/>
      <c r="K407" s="23"/>
      <c r="L407" s="23"/>
      <c r="M407" s="23"/>
      <c r="N407" s="23"/>
      <c r="O407" s="23"/>
      <c r="P407" s="20">
        <f t="shared" si="14"/>
        <v>0</v>
      </c>
      <c r="Q407" s="23"/>
      <c r="R407" s="19">
        <f t="shared" si="15"/>
        <v>0</v>
      </c>
      <c r="S407" s="23"/>
      <c r="T407" s="22"/>
    </row>
    <row r="408" spans="1:20" s="21" customFormat="1" x14ac:dyDescent="0.2">
      <c r="A408" s="23"/>
      <c r="B408" s="23"/>
      <c r="C408" s="23"/>
      <c r="D408" s="23"/>
      <c r="E408" s="23"/>
      <c r="F408" s="23"/>
      <c r="G408" s="23"/>
      <c r="H408" s="24"/>
      <c r="I408" s="23"/>
      <c r="J408" s="23"/>
      <c r="K408" s="23"/>
      <c r="L408" s="23"/>
      <c r="M408" s="23"/>
      <c r="N408" s="23"/>
      <c r="O408" s="23"/>
      <c r="P408" s="20">
        <f t="shared" si="14"/>
        <v>0</v>
      </c>
      <c r="Q408" s="23"/>
      <c r="R408" s="19">
        <f t="shared" si="15"/>
        <v>0</v>
      </c>
      <c r="S408" s="23"/>
      <c r="T408" s="22"/>
    </row>
    <row r="409" spans="1:20" s="21" customFormat="1" x14ac:dyDescent="0.2">
      <c r="A409" s="23"/>
      <c r="B409" s="23"/>
      <c r="C409" s="23"/>
      <c r="D409" s="23"/>
      <c r="E409" s="23"/>
      <c r="F409" s="23"/>
      <c r="G409" s="23"/>
      <c r="H409" s="24"/>
      <c r="I409" s="23"/>
      <c r="J409" s="23"/>
      <c r="K409" s="23"/>
      <c r="L409" s="23"/>
      <c r="M409" s="23"/>
      <c r="N409" s="23"/>
      <c r="O409" s="23"/>
      <c r="P409" s="20">
        <f t="shared" si="14"/>
        <v>0</v>
      </c>
      <c r="Q409" s="23"/>
      <c r="R409" s="19">
        <f t="shared" si="15"/>
        <v>0</v>
      </c>
      <c r="S409" s="23"/>
      <c r="T409" s="22"/>
    </row>
    <row r="410" spans="1:20" s="21" customFormat="1" x14ac:dyDescent="0.2">
      <c r="A410" s="23"/>
      <c r="B410" s="23"/>
      <c r="C410" s="23"/>
      <c r="D410" s="23"/>
      <c r="E410" s="23"/>
      <c r="F410" s="23"/>
      <c r="G410" s="23"/>
      <c r="H410" s="24"/>
      <c r="I410" s="23"/>
      <c r="J410" s="23"/>
      <c r="K410" s="23"/>
      <c r="L410" s="23"/>
      <c r="M410" s="23"/>
      <c r="N410" s="23"/>
      <c r="O410" s="23"/>
      <c r="P410" s="20">
        <f t="shared" si="14"/>
        <v>0</v>
      </c>
      <c r="Q410" s="23"/>
      <c r="R410" s="19">
        <f t="shared" si="15"/>
        <v>0</v>
      </c>
      <c r="S410" s="23"/>
      <c r="T410" s="22"/>
    </row>
    <row r="411" spans="1:20" s="21" customFormat="1" x14ac:dyDescent="0.2">
      <c r="A411" s="23"/>
      <c r="B411" s="23"/>
      <c r="C411" s="23"/>
      <c r="D411" s="23"/>
      <c r="E411" s="23"/>
      <c r="F411" s="23"/>
      <c r="G411" s="23"/>
      <c r="H411" s="24"/>
      <c r="I411" s="23"/>
      <c r="J411" s="23"/>
      <c r="K411" s="23"/>
      <c r="L411" s="23"/>
      <c r="M411" s="23"/>
      <c r="N411" s="23"/>
      <c r="O411" s="23"/>
      <c r="P411" s="20">
        <f t="shared" si="14"/>
        <v>0</v>
      </c>
      <c r="Q411" s="23"/>
      <c r="R411" s="19">
        <f t="shared" si="15"/>
        <v>0</v>
      </c>
      <c r="S411" s="23"/>
      <c r="T411" s="22"/>
    </row>
    <row r="412" spans="1:20" s="21" customFormat="1" x14ac:dyDescent="0.2">
      <c r="A412" s="23"/>
      <c r="B412" s="23"/>
      <c r="C412" s="23"/>
      <c r="D412" s="23"/>
      <c r="E412" s="23"/>
      <c r="F412" s="23"/>
      <c r="G412" s="23"/>
      <c r="H412" s="24"/>
      <c r="I412" s="23"/>
      <c r="J412" s="23"/>
      <c r="K412" s="23"/>
      <c r="L412" s="23"/>
      <c r="M412" s="23"/>
      <c r="N412" s="23"/>
      <c r="O412" s="23"/>
      <c r="P412" s="20">
        <f t="shared" si="14"/>
        <v>0</v>
      </c>
      <c r="Q412" s="23"/>
      <c r="R412" s="19">
        <f t="shared" si="15"/>
        <v>0</v>
      </c>
      <c r="S412" s="23"/>
      <c r="T412" s="22"/>
    </row>
    <row r="413" spans="1:20" s="21" customFormat="1" x14ac:dyDescent="0.2">
      <c r="A413" s="23"/>
      <c r="B413" s="23"/>
      <c r="C413" s="23"/>
      <c r="D413" s="23"/>
      <c r="E413" s="23"/>
      <c r="F413" s="23"/>
      <c r="G413" s="23"/>
      <c r="H413" s="24"/>
      <c r="I413" s="23"/>
      <c r="J413" s="23"/>
      <c r="K413" s="23"/>
      <c r="L413" s="23"/>
      <c r="M413" s="23"/>
      <c r="N413" s="23"/>
      <c r="O413" s="23"/>
      <c r="P413" s="20">
        <f t="shared" si="14"/>
        <v>0</v>
      </c>
      <c r="Q413" s="23"/>
      <c r="R413" s="19">
        <f t="shared" si="15"/>
        <v>0</v>
      </c>
      <c r="S413" s="23"/>
      <c r="T413" s="22"/>
    </row>
    <row r="414" spans="1:20" s="21" customFormat="1" x14ac:dyDescent="0.2">
      <c r="A414" s="23"/>
      <c r="B414" s="23"/>
      <c r="C414" s="23"/>
      <c r="D414" s="23"/>
      <c r="E414" s="23"/>
      <c r="F414" s="23"/>
      <c r="G414" s="23"/>
      <c r="H414" s="24"/>
      <c r="I414" s="23"/>
      <c r="J414" s="23"/>
      <c r="K414" s="23"/>
      <c r="L414" s="23"/>
      <c r="M414" s="23"/>
      <c r="N414" s="23"/>
      <c r="O414" s="23"/>
      <c r="P414" s="20">
        <f t="shared" si="14"/>
        <v>0</v>
      </c>
      <c r="Q414" s="23"/>
      <c r="R414" s="19">
        <f t="shared" si="15"/>
        <v>0</v>
      </c>
      <c r="S414" s="23"/>
      <c r="T414" s="22"/>
    </row>
    <row r="415" spans="1:20" s="21" customFormat="1" x14ac:dyDescent="0.2">
      <c r="A415" s="23"/>
      <c r="B415" s="23"/>
      <c r="C415" s="23"/>
      <c r="D415" s="23"/>
      <c r="E415" s="23"/>
      <c r="F415" s="23"/>
      <c r="G415" s="23"/>
      <c r="H415" s="24"/>
      <c r="I415" s="23"/>
      <c r="J415" s="23"/>
      <c r="K415" s="23"/>
      <c r="L415" s="23"/>
      <c r="M415" s="23"/>
      <c r="N415" s="23"/>
      <c r="O415" s="23"/>
      <c r="P415" s="20">
        <f t="shared" si="14"/>
        <v>0</v>
      </c>
      <c r="Q415" s="23"/>
      <c r="R415" s="19">
        <f t="shared" si="15"/>
        <v>0</v>
      </c>
      <c r="S415" s="23"/>
      <c r="T415" s="22"/>
    </row>
    <row r="416" spans="1:20" s="21" customFormat="1" x14ac:dyDescent="0.2">
      <c r="A416" s="23"/>
      <c r="B416" s="23"/>
      <c r="C416" s="23"/>
      <c r="D416" s="23"/>
      <c r="E416" s="23"/>
      <c r="F416" s="23"/>
      <c r="G416" s="23"/>
      <c r="H416" s="24"/>
      <c r="I416" s="23"/>
      <c r="J416" s="23"/>
      <c r="K416" s="23"/>
      <c r="L416" s="23"/>
      <c r="M416" s="23"/>
      <c r="N416" s="23"/>
      <c r="O416" s="23"/>
      <c r="P416" s="20">
        <f t="shared" si="14"/>
        <v>0</v>
      </c>
      <c r="Q416" s="23"/>
      <c r="R416" s="19">
        <f t="shared" si="15"/>
        <v>0</v>
      </c>
      <c r="S416" s="23"/>
      <c r="T416" s="22"/>
    </row>
    <row r="417" spans="1:20" s="21" customFormat="1" x14ac:dyDescent="0.2">
      <c r="A417" s="23"/>
      <c r="B417" s="23"/>
      <c r="C417" s="23"/>
      <c r="D417" s="23"/>
      <c r="E417" s="23"/>
      <c r="F417" s="23"/>
      <c r="G417" s="23"/>
      <c r="H417" s="24"/>
      <c r="I417" s="23"/>
      <c r="J417" s="23"/>
      <c r="K417" s="23"/>
      <c r="L417" s="23"/>
      <c r="M417" s="23"/>
      <c r="N417" s="23"/>
      <c r="O417" s="23"/>
      <c r="P417" s="20">
        <f t="shared" si="14"/>
        <v>0</v>
      </c>
      <c r="Q417" s="23"/>
      <c r="R417" s="19">
        <f t="shared" si="15"/>
        <v>0</v>
      </c>
      <c r="S417" s="23"/>
      <c r="T417" s="22"/>
    </row>
    <row r="418" spans="1:20" s="21" customFormat="1" x14ac:dyDescent="0.2">
      <c r="A418" s="23"/>
      <c r="B418" s="23"/>
      <c r="C418" s="23"/>
      <c r="D418" s="23"/>
      <c r="E418" s="23"/>
      <c r="F418" s="23"/>
      <c r="G418" s="23"/>
      <c r="H418" s="24"/>
      <c r="I418" s="23"/>
      <c r="J418" s="23"/>
      <c r="K418" s="23"/>
      <c r="L418" s="23"/>
      <c r="M418" s="23"/>
      <c r="N418" s="23"/>
      <c r="O418" s="23"/>
      <c r="P418" s="20">
        <f t="shared" si="14"/>
        <v>0</v>
      </c>
      <c r="Q418" s="23"/>
      <c r="R418" s="19">
        <f t="shared" si="15"/>
        <v>0</v>
      </c>
      <c r="S418" s="23"/>
      <c r="T418" s="22"/>
    </row>
    <row r="419" spans="1:20" s="21" customFormat="1" x14ac:dyDescent="0.2">
      <c r="A419" s="23"/>
      <c r="B419" s="23"/>
      <c r="C419" s="23"/>
      <c r="D419" s="23"/>
      <c r="E419" s="23"/>
      <c r="F419" s="23"/>
      <c r="G419" s="23"/>
      <c r="H419" s="24"/>
      <c r="I419" s="23"/>
      <c r="J419" s="23"/>
      <c r="K419" s="23"/>
      <c r="L419" s="23"/>
      <c r="M419" s="23"/>
      <c r="N419" s="23"/>
      <c r="O419" s="23"/>
      <c r="P419" s="20">
        <f t="shared" si="14"/>
        <v>0</v>
      </c>
      <c r="Q419" s="23"/>
      <c r="R419" s="19">
        <f t="shared" si="15"/>
        <v>0</v>
      </c>
      <c r="S419" s="23"/>
      <c r="T419" s="22"/>
    </row>
    <row r="420" spans="1:20" s="21" customFormat="1" x14ac:dyDescent="0.2">
      <c r="A420" s="23"/>
      <c r="B420" s="23"/>
      <c r="C420" s="23"/>
      <c r="D420" s="23"/>
      <c r="E420" s="23"/>
      <c r="F420" s="23"/>
      <c r="G420" s="23"/>
      <c r="H420" s="24"/>
      <c r="I420" s="23"/>
      <c r="J420" s="23"/>
      <c r="K420" s="23"/>
      <c r="L420" s="23"/>
      <c r="M420" s="23"/>
      <c r="N420" s="23"/>
      <c r="O420" s="23"/>
      <c r="P420" s="20">
        <f t="shared" si="14"/>
        <v>0</v>
      </c>
      <c r="Q420" s="23"/>
      <c r="R420" s="19">
        <f t="shared" si="15"/>
        <v>0</v>
      </c>
      <c r="S420" s="23"/>
      <c r="T420" s="22"/>
    </row>
    <row r="421" spans="1:20" s="21" customFormat="1" x14ac:dyDescent="0.2">
      <c r="A421" s="23"/>
      <c r="B421" s="23"/>
      <c r="C421" s="23"/>
      <c r="D421" s="23"/>
      <c r="E421" s="23"/>
      <c r="F421" s="23"/>
      <c r="G421" s="23"/>
      <c r="H421" s="24"/>
      <c r="I421" s="23"/>
      <c r="J421" s="23"/>
      <c r="K421" s="23"/>
      <c r="L421" s="23"/>
      <c r="M421" s="23"/>
      <c r="N421" s="23"/>
      <c r="O421" s="23"/>
      <c r="P421" s="20">
        <f t="shared" si="14"/>
        <v>0</v>
      </c>
      <c r="Q421" s="23"/>
      <c r="R421" s="19">
        <f t="shared" si="15"/>
        <v>0</v>
      </c>
      <c r="S421" s="23"/>
      <c r="T421" s="22"/>
    </row>
    <row r="422" spans="1:20" s="21" customFormat="1" x14ac:dyDescent="0.2">
      <c r="A422" s="23"/>
      <c r="B422" s="23"/>
      <c r="C422" s="23"/>
      <c r="D422" s="23"/>
      <c r="E422" s="23"/>
      <c r="F422" s="23"/>
      <c r="G422" s="23"/>
      <c r="H422" s="24"/>
      <c r="I422" s="23"/>
      <c r="J422" s="23"/>
      <c r="K422" s="23"/>
      <c r="L422" s="23"/>
      <c r="M422" s="23"/>
      <c r="N422" s="23"/>
      <c r="O422" s="23"/>
      <c r="P422" s="20">
        <f t="shared" si="14"/>
        <v>0</v>
      </c>
      <c r="Q422" s="23"/>
      <c r="R422" s="19">
        <f t="shared" si="15"/>
        <v>0</v>
      </c>
      <c r="S422" s="23"/>
      <c r="T422" s="22"/>
    </row>
    <row r="423" spans="1:20" s="21" customFormat="1" x14ac:dyDescent="0.2">
      <c r="A423" s="23"/>
      <c r="B423" s="23"/>
      <c r="C423" s="23"/>
      <c r="D423" s="23"/>
      <c r="E423" s="23"/>
      <c r="F423" s="23"/>
      <c r="G423" s="23"/>
      <c r="H423" s="24"/>
      <c r="I423" s="23"/>
      <c r="J423" s="23"/>
      <c r="K423" s="23"/>
      <c r="L423" s="23"/>
      <c r="M423" s="23"/>
      <c r="N423" s="23"/>
      <c r="O423" s="23"/>
      <c r="P423" s="20">
        <f t="shared" si="14"/>
        <v>0</v>
      </c>
      <c r="Q423" s="23"/>
      <c r="R423" s="19">
        <f t="shared" si="15"/>
        <v>0</v>
      </c>
      <c r="S423" s="23"/>
      <c r="T423" s="22"/>
    </row>
    <row r="424" spans="1:20" s="21" customFormat="1" x14ac:dyDescent="0.2">
      <c r="A424" s="23"/>
      <c r="B424" s="23"/>
      <c r="C424" s="23"/>
      <c r="D424" s="23"/>
      <c r="E424" s="23"/>
      <c r="F424" s="23"/>
      <c r="G424" s="23"/>
      <c r="H424" s="24"/>
      <c r="I424" s="23"/>
      <c r="J424" s="23"/>
      <c r="K424" s="23"/>
      <c r="L424" s="23"/>
      <c r="M424" s="23"/>
      <c r="N424" s="23"/>
      <c r="O424" s="23"/>
      <c r="P424" s="20">
        <f t="shared" si="14"/>
        <v>0</v>
      </c>
      <c r="Q424" s="23"/>
      <c r="R424" s="19">
        <f t="shared" si="15"/>
        <v>0</v>
      </c>
      <c r="S424" s="23"/>
      <c r="T424" s="22"/>
    </row>
    <row r="425" spans="1:20" s="21" customFormat="1" x14ac:dyDescent="0.2">
      <c r="A425" s="23"/>
      <c r="B425" s="23"/>
      <c r="C425" s="23"/>
      <c r="D425" s="23"/>
      <c r="E425" s="23"/>
      <c r="F425" s="23"/>
      <c r="G425" s="23"/>
      <c r="H425" s="24"/>
      <c r="I425" s="23"/>
      <c r="J425" s="23"/>
      <c r="K425" s="23"/>
      <c r="L425" s="23"/>
      <c r="M425" s="23"/>
      <c r="N425" s="23"/>
      <c r="O425" s="23"/>
      <c r="P425" s="20">
        <f t="shared" si="14"/>
        <v>0</v>
      </c>
      <c r="Q425" s="23"/>
      <c r="R425" s="19">
        <f t="shared" si="15"/>
        <v>0</v>
      </c>
      <c r="S425" s="23"/>
      <c r="T425" s="22"/>
    </row>
    <row r="426" spans="1:20" s="21" customFormat="1" x14ac:dyDescent="0.2">
      <c r="A426" s="23"/>
      <c r="B426" s="23"/>
      <c r="C426" s="23"/>
      <c r="D426" s="23"/>
      <c r="E426" s="23"/>
      <c r="F426" s="23"/>
      <c r="G426" s="23"/>
      <c r="H426" s="24"/>
      <c r="I426" s="23"/>
      <c r="J426" s="23"/>
      <c r="K426" s="23"/>
      <c r="L426" s="23"/>
      <c r="M426" s="23"/>
      <c r="N426" s="23"/>
      <c r="O426" s="23"/>
      <c r="P426" s="20">
        <f t="shared" si="14"/>
        <v>0</v>
      </c>
      <c r="Q426" s="23"/>
      <c r="R426" s="19">
        <f t="shared" si="15"/>
        <v>0</v>
      </c>
      <c r="S426" s="23"/>
      <c r="T426" s="22"/>
    </row>
    <row r="427" spans="1:20" s="21" customFormat="1" x14ac:dyDescent="0.2">
      <c r="A427" s="23"/>
      <c r="B427" s="23"/>
      <c r="C427" s="23"/>
      <c r="D427" s="23"/>
      <c r="E427" s="23"/>
      <c r="F427" s="23"/>
      <c r="G427" s="23"/>
      <c r="H427" s="24"/>
      <c r="I427" s="23"/>
      <c r="J427" s="23"/>
      <c r="K427" s="23"/>
      <c r="L427" s="23"/>
      <c r="M427" s="23"/>
      <c r="N427" s="23"/>
      <c r="O427" s="23"/>
      <c r="P427" s="20">
        <f t="shared" si="14"/>
        <v>0</v>
      </c>
      <c r="Q427" s="23"/>
      <c r="R427" s="19">
        <f t="shared" si="15"/>
        <v>0</v>
      </c>
      <c r="S427" s="23"/>
      <c r="T427" s="22"/>
    </row>
    <row r="428" spans="1:20" s="21" customFormat="1" x14ac:dyDescent="0.2">
      <c r="A428" s="23"/>
      <c r="B428" s="23"/>
      <c r="C428" s="23"/>
      <c r="D428" s="23"/>
      <c r="E428" s="23"/>
      <c r="F428" s="23"/>
      <c r="G428" s="23"/>
      <c r="H428" s="24"/>
      <c r="I428" s="23"/>
      <c r="J428" s="23"/>
      <c r="K428" s="23"/>
      <c r="L428" s="23"/>
      <c r="M428" s="23"/>
      <c r="N428" s="23"/>
      <c r="O428" s="23"/>
      <c r="P428" s="20">
        <f t="shared" si="14"/>
        <v>0</v>
      </c>
      <c r="Q428" s="23"/>
      <c r="R428" s="19">
        <f t="shared" si="15"/>
        <v>0</v>
      </c>
      <c r="S428" s="23"/>
      <c r="T428" s="22"/>
    </row>
    <row r="429" spans="1:20" s="21" customFormat="1" x14ac:dyDescent="0.2">
      <c r="A429" s="23"/>
      <c r="B429" s="23"/>
      <c r="C429" s="23"/>
      <c r="D429" s="23"/>
      <c r="E429" s="23"/>
      <c r="F429" s="23"/>
      <c r="G429" s="23"/>
      <c r="H429" s="24"/>
      <c r="I429" s="23"/>
      <c r="J429" s="23"/>
      <c r="K429" s="23"/>
      <c r="L429" s="23"/>
      <c r="M429" s="23"/>
      <c r="N429" s="23"/>
      <c r="O429" s="23"/>
      <c r="P429" s="20">
        <f t="shared" si="14"/>
        <v>0</v>
      </c>
      <c r="Q429" s="23"/>
      <c r="R429" s="19">
        <f t="shared" si="15"/>
        <v>0</v>
      </c>
      <c r="S429" s="23"/>
      <c r="T429" s="22"/>
    </row>
    <row r="430" spans="1:20" s="21" customFormat="1" x14ac:dyDescent="0.2">
      <c r="A430" s="23"/>
      <c r="B430" s="23"/>
      <c r="C430" s="23"/>
      <c r="D430" s="23"/>
      <c r="E430" s="23"/>
      <c r="F430" s="23"/>
      <c r="G430" s="23"/>
      <c r="H430" s="24"/>
      <c r="I430" s="23"/>
      <c r="J430" s="23"/>
      <c r="K430" s="23"/>
      <c r="L430" s="23"/>
      <c r="M430" s="23"/>
      <c r="N430" s="23"/>
      <c r="O430" s="23"/>
      <c r="P430" s="20">
        <f t="shared" si="14"/>
        <v>0</v>
      </c>
      <c r="Q430" s="23"/>
      <c r="R430" s="19">
        <f t="shared" si="15"/>
        <v>0</v>
      </c>
      <c r="S430" s="23"/>
      <c r="T430" s="22"/>
    </row>
    <row r="431" spans="1:20" s="21" customFormat="1" x14ac:dyDescent="0.2">
      <c r="A431" s="23"/>
      <c r="B431" s="23"/>
      <c r="C431" s="23"/>
      <c r="D431" s="23"/>
      <c r="E431" s="23"/>
      <c r="F431" s="23"/>
      <c r="G431" s="23"/>
      <c r="H431" s="24"/>
      <c r="I431" s="23"/>
      <c r="J431" s="23"/>
      <c r="K431" s="23"/>
      <c r="L431" s="23"/>
      <c r="M431" s="23"/>
      <c r="N431" s="23"/>
      <c r="O431" s="23"/>
      <c r="P431" s="20">
        <f t="shared" si="14"/>
        <v>0</v>
      </c>
      <c r="Q431" s="23"/>
      <c r="R431" s="19">
        <f t="shared" si="15"/>
        <v>0</v>
      </c>
      <c r="S431" s="23"/>
      <c r="T431" s="22"/>
    </row>
    <row r="432" spans="1:20" s="21" customFormat="1" x14ac:dyDescent="0.2">
      <c r="A432" s="23"/>
      <c r="B432" s="23"/>
      <c r="C432" s="23"/>
      <c r="D432" s="23"/>
      <c r="E432" s="23"/>
      <c r="F432" s="23"/>
      <c r="G432" s="23"/>
      <c r="H432" s="24"/>
      <c r="I432" s="23"/>
      <c r="J432" s="23"/>
      <c r="K432" s="23"/>
      <c r="L432" s="23"/>
      <c r="M432" s="23"/>
      <c r="N432" s="23"/>
      <c r="O432" s="23"/>
      <c r="P432" s="20">
        <f t="shared" si="14"/>
        <v>0</v>
      </c>
      <c r="Q432" s="23"/>
      <c r="R432" s="19">
        <f t="shared" si="15"/>
        <v>0</v>
      </c>
      <c r="S432" s="23"/>
      <c r="T432" s="22"/>
    </row>
    <row r="433" spans="1:20" s="21" customFormat="1" x14ac:dyDescent="0.2">
      <c r="A433" s="23"/>
      <c r="B433" s="23"/>
      <c r="C433" s="23"/>
      <c r="D433" s="23"/>
      <c r="E433" s="23"/>
      <c r="F433" s="23"/>
      <c r="G433" s="23"/>
      <c r="H433" s="24"/>
      <c r="I433" s="23"/>
      <c r="J433" s="23"/>
      <c r="K433" s="23"/>
      <c r="L433" s="23"/>
      <c r="M433" s="23"/>
      <c r="N433" s="23"/>
      <c r="O433" s="23"/>
      <c r="P433" s="20">
        <f t="shared" si="14"/>
        <v>0</v>
      </c>
      <c r="Q433" s="23"/>
      <c r="R433" s="19">
        <f t="shared" si="15"/>
        <v>0</v>
      </c>
      <c r="S433" s="23"/>
      <c r="T433" s="22"/>
    </row>
    <row r="434" spans="1:20" s="21" customFormat="1" x14ac:dyDescent="0.2">
      <c r="A434" s="23"/>
      <c r="B434" s="23"/>
      <c r="C434" s="23"/>
      <c r="D434" s="23"/>
      <c r="E434" s="23"/>
      <c r="F434" s="23"/>
      <c r="G434" s="23"/>
      <c r="H434" s="24"/>
      <c r="I434" s="23"/>
      <c r="J434" s="23"/>
      <c r="K434" s="23"/>
      <c r="L434" s="23"/>
      <c r="M434" s="23"/>
      <c r="N434" s="23"/>
      <c r="O434" s="23"/>
      <c r="P434" s="20">
        <f t="shared" si="14"/>
        <v>0</v>
      </c>
      <c r="Q434" s="23"/>
      <c r="R434" s="19">
        <f t="shared" si="15"/>
        <v>0</v>
      </c>
      <c r="S434" s="23"/>
      <c r="T434" s="22"/>
    </row>
    <row r="435" spans="1:20" s="21" customFormat="1" x14ac:dyDescent="0.2">
      <c r="A435" s="23"/>
      <c r="B435" s="23"/>
      <c r="C435" s="23"/>
      <c r="D435" s="23"/>
      <c r="E435" s="23"/>
      <c r="F435" s="23"/>
      <c r="G435" s="23"/>
      <c r="H435" s="24"/>
      <c r="I435" s="23"/>
      <c r="J435" s="23"/>
      <c r="K435" s="23"/>
      <c r="L435" s="23"/>
      <c r="M435" s="23"/>
      <c r="N435" s="23"/>
      <c r="O435" s="23"/>
      <c r="P435" s="20">
        <f t="shared" si="14"/>
        <v>0</v>
      </c>
      <c r="Q435" s="23"/>
      <c r="R435" s="19">
        <f t="shared" si="15"/>
        <v>0</v>
      </c>
      <c r="S435" s="23"/>
      <c r="T435" s="22"/>
    </row>
    <row r="436" spans="1:20" s="21" customFormat="1" x14ac:dyDescent="0.2">
      <c r="A436" s="23"/>
      <c r="B436" s="23"/>
      <c r="C436" s="23"/>
      <c r="D436" s="23"/>
      <c r="E436" s="23"/>
      <c r="F436" s="23"/>
      <c r="G436" s="23"/>
      <c r="H436" s="24"/>
      <c r="I436" s="23"/>
      <c r="J436" s="23"/>
      <c r="K436" s="23"/>
      <c r="L436" s="23"/>
      <c r="M436" s="23"/>
      <c r="N436" s="23"/>
      <c r="O436" s="23"/>
      <c r="P436" s="20">
        <f t="shared" si="14"/>
        <v>0</v>
      </c>
      <c r="Q436" s="23"/>
      <c r="R436" s="19">
        <f t="shared" si="15"/>
        <v>0</v>
      </c>
      <c r="S436" s="23"/>
      <c r="T436" s="22"/>
    </row>
    <row r="437" spans="1:20" s="21" customFormat="1" x14ac:dyDescent="0.2">
      <c r="A437" s="23"/>
      <c r="B437" s="23"/>
      <c r="C437" s="23"/>
      <c r="D437" s="23"/>
      <c r="E437" s="23"/>
      <c r="F437" s="23"/>
      <c r="G437" s="23"/>
      <c r="H437" s="24"/>
      <c r="I437" s="23"/>
      <c r="J437" s="23"/>
      <c r="K437" s="23"/>
      <c r="L437" s="23"/>
      <c r="M437" s="23"/>
      <c r="N437" s="23"/>
      <c r="O437" s="23"/>
      <c r="P437" s="20">
        <f t="shared" si="14"/>
        <v>0</v>
      </c>
      <c r="Q437" s="23"/>
      <c r="R437" s="19">
        <f t="shared" si="15"/>
        <v>0</v>
      </c>
      <c r="S437" s="23"/>
      <c r="T437" s="22"/>
    </row>
    <row r="438" spans="1:20" s="21" customFormat="1" x14ac:dyDescent="0.2">
      <c r="A438" s="23"/>
      <c r="B438" s="23"/>
      <c r="C438" s="23"/>
      <c r="D438" s="23"/>
      <c r="E438" s="23"/>
      <c r="F438" s="23"/>
      <c r="G438" s="23"/>
      <c r="H438" s="24"/>
      <c r="I438" s="23"/>
      <c r="J438" s="23"/>
      <c r="K438" s="23"/>
      <c r="L438" s="23"/>
      <c r="M438" s="23"/>
      <c r="N438" s="23"/>
      <c r="O438" s="23"/>
      <c r="P438" s="20">
        <f t="shared" si="14"/>
        <v>0</v>
      </c>
      <c r="Q438" s="23"/>
      <c r="R438" s="19">
        <f t="shared" si="15"/>
        <v>0</v>
      </c>
      <c r="S438" s="23"/>
      <c r="T438" s="22"/>
    </row>
    <row r="439" spans="1:20" s="21" customFormat="1" x14ac:dyDescent="0.2">
      <c r="A439" s="23"/>
      <c r="B439" s="23"/>
      <c r="C439" s="23"/>
      <c r="D439" s="23"/>
      <c r="E439" s="23"/>
      <c r="F439" s="23"/>
      <c r="G439" s="23"/>
      <c r="H439" s="24"/>
      <c r="I439" s="23"/>
      <c r="J439" s="23"/>
      <c r="K439" s="23"/>
      <c r="L439" s="23"/>
      <c r="M439" s="23"/>
      <c r="N439" s="23"/>
      <c r="O439" s="23"/>
      <c r="P439" s="20">
        <f t="shared" si="14"/>
        <v>0</v>
      </c>
      <c r="Q439" s="23"/>
      <c r="R439" s="19">
        <f t="shared" si="15"/>
        <v>0</v>
      </c>
      <c r="S439" s="23"/>
      <c r="T439" s="22"/>
    </row>
    <row r="440" spans="1:20" s="21" customFormat="1" x14ac:dyDescent="0.2">
      <c r="A440" s="23"/>
      <c r="B440" s="23"/>
      <c r="C440" s="23"/>
      <c r="D440" s="23"/>
      <c r="E440" s="23"/>
      <c r="F440" s="23"/>
      <c r="G440" s="23"/>
      <c r="H440" s="24"/>
      <c r="I440" s="23"/>
      <c r="J440" s="23"/>
      <c r="K440" s="23"/>
      <c r="L440" s="23"/>
      <c r="M440" s="23"/>
      <c r="N440" s="23"/>
      <c r="O440" s="23"/>
      <c r="P440" s="20">
        <f t="shared" si="14"/>
        <v>0</v>
      </c>
      <c r="Q440" s="23"/>
      <c r="R440" s="19">
        <f t="shared" si="15"/>
        <v>0</v>
      </c>
      <c r="S440" s="23"/>
      <c r="T440" s="22"/>
    </row>
    <row r="441" spans="1:20" s="21" customFormat="1" x14ac:dyDescent="0.2">
      <c r="A441" s="23"/>
      <c r="B441" s="23"/>
      <c r="C441" s="23"/>
      <c r="D441" s="23"/>
      <c r="E441" s="23"/>
      <c r="F441" s="23"/>
      <c r="G441" s="23"/>
      <c r="H441" s="24"/>
      <c r="I441" s="23"/>
      <c r="J441" s="23"/>
      <c r="K441" s="23"/>
      <c r="L441" s="23"/>
      <c r="M441" s="23"/>
      <c r="N441" s="23"/>
      <c r="O441" s="23"/>
      <c r="P441" s="20">
        <f t="shared" si="14"/>
        <v>0</v>
      </c>
      <c r="Q441" s="23"/>
      <c r="R441" s="19">
        <f t="shared" si="15"/>
        <v>0</v>
      </c>
      <c r="S441" s="23"/>
      <c r="T441" s="22"/>
    </row>
    <row r="442" spans="1:20" s="21" customFormat="1" x14ac:dyDescent="0.2">
      <c r="A442" s="23"/>
      <c r="B442" s="23"/>
      <c r="C442" s="23"/>
      <c r="D442" s="23"/>
      <c r="E442" s="23"/>
      <c r="F442" s="23"/>
      <c r="G442" s="23"/>
      <c r="H442" s="24"/>
      <c r="I442" s="23"/>
      <c r="J442" s="23"/>
      <c r="K442" s="23"/>
      <c r="L442" s="23"/>
      <c r="M442" s="23"/>
      <c r="N442" s="23"/>
      <c r="O442" s="23"/>
      <c r="P442" s="20">
        <f t="shared" si="14"/>
        <v>0</v>
      </c>
      <c r="Q442" s="23"/>
      <c r="R442" s="19">
        <f t="shared" si="15"/>
        <v>0</v>
      </c>
      <c r="S442" s="23"/>
      <c r="T442" s="22"/>
    </row>
    <row r="443" spans="1:20" s="21" customFormat="1" x14ac:dyDescent="0.2">
      <c r="A443" s="23"/>
      <c r="B443" s="23"/>
      <c r="C443" s="23"/>
      <c r="D443" s="23"/>
      <c r="E443" s="23"/>
      <c r="F443" s="23"/>
      <c r="G443" s="23"/>
      <c r="H443" s="24"/>
      <c r="I443" s="23"/>
      <c r="J443" s="23"/>
      <c r="K443" s="23"/>
      <c r="L443" s="23"/>
      <c r="M443" s="23"/>
      <c r="N443" s="23"/>
      <c r="O443" s="23"/>
      <c r="P443" s="20">
        <f t="shared" si="14"/>
        <v>0</v>
      </c>
      <c r="Q443" s="23"/>
      <c r="R443" s="19">
        <f t="shared" si="15"/>
        <v>0</v>
      </c>
      <c r="S443" s="23"/>
      <c r="T443" s="22"/>
    </row>
    <row r="444" spans="1:20" s="21" customFormat="1" x14ac:dyDescent="0.2">
      <c r="A444" s="23"/>
      <c r="B444" s="23"/>
      <c r="C444" s="23"/>
      <c r="D444" s="23"/>
      <c r="E444" s="23"/>
      <c r="F444" s="23"/>
      <c r="G444" s="23"/>
      <c r="H444" s="24"/>
      <c r="I444" s="23"/>
      <c r="J444" s="23"/>
      <c r="K444" s="23"/>
      <c r="L444" s="23"/>
      <c r="M444" s="23"/>
      <c r="N444" s="23"/>
      <c r="O444" s="23"/>
      <c r="P444" s="20">
        <f t="shared" si="14"/>
        <v>0</v>
      </c>
      <c r="Q444" s="23"/>
      <c r="R444" s="19">
        <f t="shared" si="15"/>
        <v>0</v>
      </c>
      <c r="S444" s="23"/>
      <c r="T444" s="22"/>
    </row>
    <row r="445" spans="1:20" s="21" customFormat="1" x14ac:dyDescent="0.2">
      <c r="A445" s="23"/>
      <c r="B445" s="23"/>
      <c r="C445" s="23"/>
      <c r="D445" s="23"/>
      <c r="E445" s="23"/>
      <c r="F445" s="23"/>
      <c r="G445" s="23"/>
      <c r="H445" s="24"/>
      <c r="I445" s="23"/>
      <c r="J445" s="23"/>
      <c r="K445" s="23"/>
      <c r="L445" s="23"/>
      <c r="M445" s="23"/>
      <c r="N445" s="23"/>
      <c r="O445" s="23"/>
      <c r="P445" s="20">
        <f t="shared" si="14"/>
        <v>0</v>
      </c>
      <c r="Q445" s="23"/>
      <c r="R445" s="19">
        <f t="shared" si="15"/>
        <v>0</v>
      </c>
      <c r="S445" s="23"/>
      <c r="T445" s="22"/>
    </row>
    <row r="446" spans="1:20" s="21" customFormat="1" x14ac:dyDescent="0.2">
      <c r="A446" s="23"/>
      <c r="B446" s="23"/>
      <c r="C446" s="23"/>
      <c r="D446" s="23"/>
      <c r="E446" s="23"/>
      <c r="F446" s="23"/>
      <c r="G446" s="23"/>
      <c r="H446" s="24"/>
      <c r="I446" s="23"/>
      <c r="J446" s="23"/>
      <c r="K446" s="23"/>
      <c r="L446" s="23"/>
      <c r="M446" s="23"/>
      <c r="N446" s="23"/>
      <c r="O446" s="23"/>
      <c r="P446" s="20">
        <f t="shared" si="14"/>
        <v>0</v>
      </c>
      <c r="Q446" s="23"/>
      <c r="R446" s="19">
        <f t="shared" si="15"/>
        <v>0</v>
      </c>
      <c r="S446" s="23"/>
      <c r="T446" s="22"/>
    </row>
    <row r="447" spans="1:20" s="21" customFormat="1" x14ac:dyDescent="0.2">
      <c r="A447" s="23"/>
      <c r="B447" s="23"/>
      <c r="C447" s="23"/>
      <c r="D447" s="23"/>
      <c r="E447" s="23"/>
      <c r="F447" s="23"/>
      <c r="G447" s="23"/>
      <c r="H447" s="24"/>
      <c r="I447" s="23"/>
      <c r="J447" s="23"/>
      <c r="K447" s="23"/>
      <c r="L447" s="23"/>
      <c r="M447" s="23"/>
      <c r="N447" s="23"/>
      <c r="O447" s="23"/>
      <c r="P447" s="20">
        <f t="shared" si="14"/>
        <v>0</v>
      </c>
      <c r="Q447" s="23"/>
      <c r="R447" s="19">
        <f t="shared" si="15"/>
        <v>0</v>
      </c>
      <c r="S447" s="23"/>
      <c r="T447" s="22"/>
    </row>
    <row r="448" spans="1:20" s="21" customFormat="1" x14ac:dyDescent="0.2">
      <c r="A448" s="23"/>
      <c r="B448" s="23"/>
      <c r="C448" s="23"/>
      <c r="D448" s="23"/>
      <c r="E448" s="23"/>
      <c r="F448" s="23"/>
      <c r="G448" s="23"/>
      <c r="H448" s="24"/>
      <c r="I448" s="23"/>
      <c r="J448" s="23"/>
      <c r="K448" s="23"/>
      <c r="L448" s="23"/>
      <c r="M448" s="23"/>
      <c r="N448" s="23"/>
      <c r="O448" s="23"/>
      <c r="P448" s="20">
        <f t="shared" si="14"/>
        <v>0</v>
      </c>
      <c r="Q448" s="23"/>
      <c r="R448" s="19">
        <f t="shared" si="15"/>
        <v>0</v>
      </c>
      <c r="S448" s="23"/>
      <c r="T448" s="22"/>
    </row>
    <row r="449" spans="1:20" s="21" customFormat="1" x14ac:dyDescent="0.2">
      <c r="A449" s="23"/>
      <c r="B449" s="23"/>
      <c r="C449" s="23"/>
      <c r="D449" s="23"/>
      <c r="E449" s="23"/>
      <c r="F449" s="23"/>
      <c r="G449" s="23"/>
      <c r="H449" s="24"/>
      <c r="I449" s="23"/>
      <c r="J449" s="23"/>
      <c r="K449" s="23"/>
      <c r="L449" s="23"/>
      <c r="M449" s="23"/>
      <c r="N449" s="23"/>
      <c r="O449" s="23"/>
      <c r="P449" s="20">
        <f t="shared" si="14"/>
        <v>0</v>
      </c>
      <c r="Q449" s="23"/>
      <c r="R449" s="19">
        <f t="shared" si="15"/>
        <v>0</v>
      </c>
      <c r="S449" s="23"/>
      <c r="T449" s="22"/>
    </row>
    <row r="450" spans="1:20" s="21" customFormat="1" x14ac:dyDescent="0.2">
      <c r="A450" s="23"/>
      <c r="B450" s="23"/>
      <c r="C450" s="23"/>
      <c r="D450" s="23"/>
      <c r="E450" s="23"/>
      <c r="F450" s="23"/>
      <c r="G450" s="23"/>
      <c r="H450" s="24"/>
      <c r="I450" s="23"/>
      <c r="J450" s="23"/>
      <c r="K450" s="23"/>
      <c r="L450" s="23"/>
      <c r="M450" s="23"/>
      <c r="N450" s="23"/>
      <c r="O450" s="23"/>
      <c r="P450" s="20">
        <f t="shared" si="14"/>
        <v>0</v>
      </c>
      <c r="Q450" s="23"/>
      <c r="R450" s="19">
        <f t="shared" si="15"/>
        <v>0</v>
      </c>
      <c r="S450" s="23"/>
      <c r="T450" s="22"/>
    </row>
    <row r="451" spans="1:20" s="21" customFormat="1" x14ac:dyDescent="0.2">
      <c r="A451" s="23"/>
      <c r="B451" s="23"/>
      <c r="C451" s="23"/>
      <c r="D451" s="23"/>
      <c r="E451" s="23"/>
      <c r="F451" s="23"/>
      <c r="G451" s="23"/>
      <c r="H451" s="24"/>
      <c r="I451" s="23"/>
      <c r="J451" s="23"/>
      <c r="K451" s="23"/>
      <c r="L451" s="23"/>
      <c r="M451" s="23"/>
      <c r="N451" s="23"/>
      <c r="O451" s="23"/>
      <c r="P451" s="20">
        <f t="shared" si="14"/>
        <v>0</v>
      </c>
      <c r="Q451" s="23"/>
      <c r="R451" s="19">
        <f t="shared" si="15"/>
        <v>0</v>
      </c>
      <c r="S451" s="23"/>
      <c r="T451" s="22"/>
    </row>
    <row r="452" spans="1:20" s="21" customFormat="1" x14ac:dyDescent="0.2">
      <c r="A452" s="23"/>
      <c r="B452" s="23"/>
      <c r="C452" s="23"/>
      <c r="D452" s="23"/>
      <c r="E452" s="23"/>
      <c r="F452" s="23"/>
      <c r="G452" s="23"/>
      <c r="H452" s="24"/>
      <c r="I452" s="23"/>
      <c r="J452" s="23"/>
      <c r="K452" s="23"/>
      <c r="L452" s="23"/>
      <c r="M452" s="23"/>
      <c r="N452" s="23"/>
      <c r="O452" s="23"/>
      <c r="P452" s="20">
        <f t="shared" si="14"/>
        <v>0</v>
      </c>
      <c r="Q452" s="23"/>
      <c r="R452" s="19">
        <f t="shared" si="15"/>
        <v>0</v>
      </c>
      <c r="S452" s="23"/>
      <c r="T452" s="22"/>
    </row>
    <row r="453" spans="1:20" s="21" customFormat="1" x14ac:dyDescent="0.2">
      <c r="A453" s="23"/>
      <c r="B453" s="23"/>
      <c r="C453" s="23"/>
      <c r="D453" s="23"/>
      <c r="E453" s="23"/>
      <c r="F453" s="23"/>
      <c r="G453" s="23"/>
      <c r="H453" s="24"/>
      <c r="I453" s="23"/>
      <c r="J453" s="23"/>
      <c r="K453" s="23"/>
      <c r="L453" s="23"/>
      <c r="M453" s="23"/>
      <c r="N453" s="23"/>
      <c r="O453" s="23"/>
      <c r="P453" s="20">
        <f t="shared" si="14"/>
        <v>0</v>
      </c>
      <c r="Q453" s="23"/>
      <c r="R453" s="19">
        <f t="shared" si="15"/>
        <v>0</v>
      </c>
      <c r="S453" s="23"/>
      <c r="T453" s="22"/>
    </row>
    <row r="454" spans="1:20" s="21" customFormat="1" x14ac:dyDescent="0.2">
      <c r="A454" s="23"/>
      <c r="B454" s="23"/>
      <c r="C454" s="23"/>
      <c r="D454" s="23"/>
      <c r="E454" s="23"/>
      <c r="F454" s="23"/>
      <c r="G454" s="23"/>
      <c r="H454" s="24"/>
      <c r="I454" s="23"/>
      <c r="J454" s="23"/>
      <c r="K454" s="23"/>
      <c r="L454" s="23"/>
      <c r="M454" s="23"/>
      <c r="N454" s="23"/>
      <c r="O454" s="23"/>
      <c r="P454" s="20">
        <f t="shared" si="14"/>
        <v>0</v>
      </c>
      <c r="Q454" s="23"/>
      <c r="R454" s="19">
        <f t="shared" si="15"/>
        <v>0</v>
      </c>
      <c r="S454" s="23"/>
      <c r="T454" s="22"/>
    </row>
    <row r="455" spans="1:20" s="21" customFormat="1" x14ac:dyDescent="0.2">
      <c r="A455" s="23"/>
      <c r="B455" s="23"/>
      <c r="C455" s="23"/>
      <c r="D455" s="23"/>
      <c r="E455" s="23"/>
      <c r="F455" s="23"/>
      <c r="G455" s="23"/>
      <c r="H455" s="24"/>
      <c r="I455" s="23"/>
      <c r="J455" s="23"/>
      <c r="K455" s="23"/>
      <c r="L455" s="23"/>
      <c r="M455" s="23"/>
      <c r="N455" s="23"/>
      <c r="O455" s="23"/>
      <c r="P455" s="20">
        <f t="shared" si="14"/>
        <v>0</v>
      </c>
      <c r="Q455" s="23"/>
      <c r="R455" s="19">
        <f t="shared" si="15"/>
        <v>0</v>
      </c>
      <c r="S455" s="23"/>
      <c r="T455" s="22"/>
    </row>
    <row r="456" spans="1:20" s="21" customFormat="1" x14ac:dyDescent="0.2">
      <c r="A456" s="23"/>
      <c r="B456" s="23"/>
      <c r="C456" s="23"/>
      <c r="D456" s="23"/>
      <c r="E456" s="23"/>
      <c r="F456" s="23"/>
      <c r="G456" s="23"/>
      <c r="H456" s="24"/>
      <c r="I456" s="23"/>
      <c r="J456" s="23"/>
      <c r="K456" s="23"/>
      <c r="L456" s="23"/>
      <c r="M456" s="23"/>
      <c r="N456" s="23"/>
      <c r="O456" s="23"/>
      <c r="P456" s="20">
        <f t="shared" si="14"/>
        <v>0</v>
      </c>
      <c r="Q456" s="23"/>
      <c r="R456" s="19">
        <f t="shared" si="15"/>
        <v>0</v>
      </c>
      <c r="S456" s="23"/>
      <c r="T456" s="22"/>
    </row>
    <row r="457" spans="1:20" s="21" customFormat="1" x14ac:dyDescent="0.2">
      <c r="A457" s="23"/>
      <c r="B457" s="23"/>
      <c r="C457" s="23"/>
      <c r="D457" s="23"/>
      <c r="E457" s="23"/>
      <c r="F457" s="23"/>
      <c r="G457" s="23"/>
      <c r="H457" s="24"/>
      <c r="I457" s="23"/>
      <c r="J457" s="23"/>
      <c r="K457" s="23"/>
      <c r="L457" s="23"/>
      <c r="M457" s="23"/>
      <c r="N457" s="23"/>
      <c r="O457" s="23"/>
      <c r="P457" s="20">
        <f t="shared" si="14"/>
        <v>0</v>
      </c>
      <c r="Q457" s="23"/>
      <c r="R457" s="19">
        <f t="shared" si="15"/>
        <v>0</v>
      </c>
      <c r="S457" s="23"/>
      <c r="T457" s="22"/>
    </row>
    <row r="458" spans="1:20" s="21" customFormat="1" x14ac:dyDescent="0.2">
      <c r="A458" s="23"/>
      <c r="B458" s="23"/>
      <c r="C458" s="23"/>
      <c r="D458" s="23"/>
      <c r="E458" s="23"/>
      <c r="F458" s="23"/>
      <c r="G458" s="23"/>
      <c r="H458" s="24"/>
      <c r="I458" s="23"/>
      <c r="J458" s="23"/>
      <c r="K458" s="23"/>
      <c r="L458" s="23"/>
      <c r="M458" s="23"/>
      <c r="N458" s="23"/>
      <c r="O458" s="23"/>
      <c r="P458" s="20">
        <f t="shared" si="14"/>
        <v>0</v>
      </c>
      <c r="Q458" s="23"/>
      <c r="R458" s="19">
        <f t="shared" si="15"/>
        <v>0</v>
      </c>
      <c r="S458" s="23"/>
      <c r="T458" s="22"/>
    </row>
    <row r="459" spans="1:20" s="21" customFormat="1" x14ac:dyDescent="0.2">
      <c r="A459" s="23"/>
      <c r="B459" s="23"/>
      <c r="C459" s="23"/>
      <c r="D459" s="23"/>
      <c r="E459" s="23"/>
      <c r="F459" s="23"/>
      <c r="G459" s="23"/>
      <c r="H459" s="24"/>
      <c r="I459" s="23"/>
      <c r="J459" s="23"/>
      <c r="K459" s="23"/>
      <c r="L459" s="23"/>
      <c r="M459" s="23"/>
      <c r="N459" s="23"/>
      <c r="O459" s="23"/>
      <c r="P459" s="20">
        <f t="shared" si="14"/>
        <v>0</v>
      </c>
      <c r="Q459" s="23"/>
      <c r="R459" s="19">
        <f t="shared" si="15"/>
        <v>0</v>
      </c>
      <c r="S459" s="23"/>
      <c r="T459" s="22"/>
    </row>
    <row r="460" spans="1:20" s="21" customFormat="1" x14ac:dyDescent="0.2">
      <c r="A460" s="23"/>
      <c r="B460" s="23"/>
      <c r="C460" s="23"/>
      <c r="D460" s="23"/>
      <c r="E460" s="23"/>
      <c r="F460" s="23"/>
      <c r="G460" s="23"/>
      <c r="H460" s="24"/>
      <c r="I460" s="23"/>
      <c r="J460" s="23"/>
      <c r="K460" s="23"/>
      <c r="L460" s="23"/>
      <c r="M460" s="23"/>
      <c r="N460" s="23"/>
      <c r="O460" s="23"/>
      <c r="P460" s="20">
        <f t="shared" si="14"/>
        <v>0</v>
      </c>
      <c r="Q460" s="23"/>
      <c r="R460" s="19">
        <f t="shared" si="15"/>
        <v>0</v>
      </c>
      <c r="S460" s="23"/>
      <c r="T460" s="22"/>
    </row>
    <row r="461" spans="1:20" s="21" customFormat="1" x14ac:dyDescent="0.2">
      <c r="A461" s="23"/>
      <c r="B461" s="23"/>
      <c r="C461" s="23"/>
      <c r="D461" s="23"/>
      <c r="E461" s="23"/>
      <c r="F461" s="23"/>
      <c r="G461" s="23"/>
      <c r="H461" s="24"/>
      <c r="I461" s="23"/>
      <c r="J461" s="23"/>
      <c r="K461" s="23"/>
      <c r="L461" s="23"/>
      <c r="M461" s="23"/>
      <c r="N461" s="23"/>
      <c r="O461" s="23"/>
      <c r="P461" s="20">
        <f t="shared" ref="P461:P524" si="16">SUM(I461:O461)</f>
        <v>0</v>
      </c>
      <c r="Q461" s="23"/>
      <c r="R461" s="19">
        <f t="shared" si="15"/>
        <v>0</v>
      </c>
      <c r="S461" s="23"/>
      <c r="T461" s="22"/>
    </row>
    <row r="462" spans="1:20" s="21" customFormat="1" x14ac:dyDescent="0.2">
      <c r="A462" s="23"/>
      <c r="B462" s="23"/>
      <c r="C462" s="23"/>
      <c r="D462" s="23"/>
      <c r="E462" s="23"/>
      <c r="F462" s="23"/>
      <c r="G462" s="23"/>
      <c r="H462" s="24"/>
      <c r="I462" s="23"/>
      <c r="J462" s="23"/>
      <c r="K462" s="23"/>
      <c r="L462" s="23"/>
      <c r="M462" s="23"/>
      <c r="N462" s="23"/>
      <c r="O462" s="23"/>
      <c r="P462" s="20">
        <f t="shared" si="16"/>
        <v>0</v>
      </c>
      <c r="Q462" s="23"/>
      <c r="R462" s="19">
        <f t="shared" si="15"/>
        <v>0</v>
      </c>
      <c r="S462" s="23"/>
      <c r="T462" s="22"/>
    </row>
    <row r="463" spans="1:20" s="21" customFormat="1" x14ac:dyDescent="0.2">
      <c r="A463" s="23"/>
      <c r="B463" s="23"/>
      <c r="C463" s="23"/>
      <c r="D463" s="23"/>
      <c r="E463" s="23"/>
      <c r="F463" s="23"/>
      <c r="G463" s="23"/>
      <c r="H463" s="24"/>
      <c r="I463" s="23"/>
      <c r="J463" s="23"/>
      <c r="K463" s="23"/>
      <c r="L463" s="23"/>
      <c r="M463" s="23"/>
      <c r="N463" s="23"/>
      <c r="O463" s="23"/>
      <c r="P463" s="20">
        <f t="shared" si="16"/>
        <v>0</v>
      </c>
      <c r="Q463" s="23"/>
      <c r="R463" s="19">
        <f t="shared" si="15"/>
        <v>0</v>
      </c>
      <c r="S463" s="23"/>
      <c r="T463" s="22"/>
    </row>
    <row r="464" spans="1:20" s="21" customFormat="1" x14ac:dyDescent="0.2">
      <c r="A464" s="23"/>
      <c r="B464" s="23"/>
      <c r="C464" s="23"/>
      <c r="D464" s="23"/>
      <c r="E464" s="23"/>
      <c r="F464" s="23"/>
      <c r="G464" s="23"/>
      <c r="H464" s="24"/>
      <c r="I464" s="23"/>
      <c r="J464" s="23"/>
      <c r="K464" s="23"/>
      <c r="L464" s="23"/>
      <c r="M464" s="23"/>
      <c r="N464" s="23"/>
      <c r="O464" s="23"/>
      <c r="P464" s="20">
        <f t="shared" si="16"/>
        <v>0</v>
      </c>
      <c r="Q464" s="23"/>
      <c r="R464" s="19">
        <f t="shared" si="15"/>
        <v>0</v>
      </c>
      <c r="S464" s="23"/>
      <c r="T464" s="22"/>
    </row>
    <row r="465" spans="1:20" s="21" customFormat="1" x14ac:dyDescent="0.2">
      <c r="A465" s="23"/>
      <c r="B465" s="23"/>
      <c r="C465" s="23"/>
      <c r="D465" s="23"/>
      <c r="E465" s="23"/>
      <c r="F465" s="23"/>
      <c r="G465" s="23"/>
      <c r="H465" s="24"/>
      <c r="I465" s="23"/>
      <c r="J465" s="23"/>
      <c r="K465" s="23"/>
      <c r="L465" s="23"/>
      <c r="M465" s="23"/>
      <c r="N465" s="23"/>
      <c r="O465" s="23"/>
      <c r="P465" s="20">
        <f t="shared" si="16"/>
        <v>0</v>
      </c>
      <c r="Q465" s="23"/>
      <c r="R465" s="19">
        <f t="shared" si="15"/>
        <v>0</v>
      </c>
      <c r="S465" s="23"/>
      <c r="T465" s="22"/>
    </row>
    <row r="466" spans="1:20" s="21" customFormat="1" x14ac:dyDescent="0.2">
      <c r="A466" s="23"/>
      <c r="B466" s="23"/>
      <c r="C466" s="23"/>
      <c r="D466" s="23"/>
      <c r="E466" s="23"/>
      <c r="F466" s="23"/>
      <c r="G466" s="23"/>
      <c r="H466" s="24"/>
      <c r="I466" s="23"/>
      <c r="J466" s="23"/>
      <c r="K466" s="23"/>
      <c r="L466" s="23"/>
      <c r="M466" s="23"/>
      <c r="N466" s="23"/>
      <c r="O466" s="23"/>
      <c r="P466" s="20">
        <f t="shared" si="16"/>
        <v>0</v>
      </c>
      <c r="Q466" s="23"/>
      <c r="R466" s="19">
        <f t="shared" si="15"/>
        <v>0</v>
      </c>
      <c r="S466" s="23"/>
      <c r="T466" s="22"/>
    </row>
    <row r="467" spans="1:20" s="21" customFormat="1" x14ac:dyDescent="0.2">
      <c r="A467" s="23"/>
      <c r="B467" s="23"/>
      <c r="C467" s="23"/>
      <c r="D467" s="23"/>
      <c r="E467" s="23"/>
      <c r="F467" s="23"/>
      <c r="G467" s="23"/>
      <c r="H467" s="24"/>
      <c r="I467" s="23"/>
      <c r="J467" s="23"/>
      <c r="K467" s="23"/>
      <c r="L467" s="23"/>
      <c r="M467" s="23"/>
      <c r="N467" s="23"/>
      <c r="O467" s="23"/>
      <c r="P467" s="20">
        <f t="shared" si="16"/>
        <v>0</v>
      </c>
      <c r="Q467" s="23"/>
      <c r="R467" s="19">
        <f t="shared" si="15"/>
        <v>0</v>
      </c>
      <c r="S467" s="23"/>
      <c r="T467" s="22"/>
    </row>
    <row r="468" spans="1:20" s="21" customFormat="1" x14ac:dyDescent="0.2">
      <c r="A468" s="23"/>
      <c r="B468" s="23"/>
      <c r="C468" s="23"/>
      <c r="D468" s="23"/>
      <c r="E468" s="23"/>
      <c r="F468" s="23"/>
      <c r="G468" s="23"/>
      <c r="H468" s="24"/>
      <c r="I468" s="23"/>
      <c r="J468" s="23"/>
      <c r="K468" s="23"/>
      <c r="L468" s="23"/>
      <c r="M468" s="23"/>
      <c r="N468" s="23"/>
      <c r="O468" s="23"/>
      <c r="P468" s="20">
        <f t="shared" si="16"/>
        <v>0</v>
      </c>
      <c r="Q468" s="23"/>
      <c r="R468" s="19">
        <f t="shared" si="15"/>
        <v>0</v>
      </c>
      <c r="S468" s="23"/>
      <c r="T468" s="22"/>
    </row>
    <row r="469" spans="1:20" s="21" customFormat="1" x14ac:dyDescent="0.2">
      <c r="A469" s="23"/>
      <c r="B469" s="23"/>
      <c r="C469" s="23"/>
      <c r="D469" s="23"/>
      <c r="E469" s="23"/>
      <c r="F469" s="23"/>
      <c r="G469" s="23"/>
      <c r="H469" s="24"/>
      <c r="I469" s="23"/>
      <c r="J469" s="23"/>
      <c r="K469" s="23"/>
      <c r="L469" s="23"/>
      <c r="M469" s="23"/>
      <c r="N469" s="23"/>
      <c r="O469" s="23"/>
      <c r="P469" s="20">
        <f t="shared" si="16"/>
        <v>0</v>
      </c>
      <c r="Q469" s="23"/>
      <c r="R469" s="19">
        <f t="shared" si="15"/>
        <v>0</v>
      </c>
      <c r="S469" s="23"/>
      <c r="T469" s="22"/>
    </row>
    <row r="470" spans="1:20" s="21" customFormat="1" x14ac:dyDescent="0.2">
      <c r="A470" s="23"/>
      <c r="B470" s="23"/>
      <c r="C470" s="23"/>
      <c r="D470" s="23"/>
      <c r="E470" s="23"/>
      <c r="F470" s="23"/>
      <c r="G470" s="23"/>
      <c r="H470" s="24"/>
      <c r="I470" s="23"/>
      <c r="J470" s="23"/>
      <c r="K470" s="23"/>
      <c r="L470" s="23"/>
      <c r="M470" s="23"/>
      <c r="N470" s="23"/>
      <c r="O470" s="23"/>
      <c r="P470" s="20">
        <f t="shared" si="16"/>
        <v>0</v>
      </c>
      <c r="Q470" s="23"/>
      <c r="R470" s="19">
        <f t="shared" ref="R470:R533" si="17">P470-Q470</f>
        <v>0</v>
      </c>
      <c r="S470" s="23"/>
      <c r="T470" s="22"/>
    </row>
    <row r="471" spans="1:20" s="21" customFormat="1" x14ac:dyDescent="0.2">
      <c r="A471" s="23"/>
      <c r="B471" s="23"/>
      <c r="C471" s="23"/>
      <c r="D471" s="23"/>
      <c r="E471" s="23"/>
      <c r="F471" s="23"/>
      <c r="G471" s="23"/>
      <c r="H471" s="24"/>
      <c r="I471" s="23"/>
      <c r="J471" s="23"/>
      <c r="K471" s="23"/>
      <c r="L471" s="23"/>
      <c r="M471" s="23"/>
      <c r="N471" s="23"/>
      <c r="O471" s="23"/>
      <c r="P471" s="20">
        <f t="shared" si="16"/>
        <v>0</v>
      </c>
      <c r="Q471" s="23"/>
      <c r="R471" s="19">
        <f t="shared" si="17"/>
        <v>0</v>
      </c>
      <c r="S471" s="23"/>
      <c r="T471" s="22"/>
    </row>
    <row r="472" spans="1:20" s="21" customFormat="1" x14ac:dyDescent="0.2">
      <c r="A472" s="23"/>
      <c r="B472" s="23"/>
      <c r="C472" s="23"/>
      <c r="D472" s="23"/>
      <c r="E472" s="23"/>
      <c r="F472" s="23"/>
      <c r="G472" s="23"/>
      <c r="H472" s="24"/>
      <c r="I472" s="23"/>
      <c r="J472" s="23"/>
      <c r="K472" s="23"/>
      <c r="L472" s="23"/>
      <c r="M472" s="23"/>
      <c r="N472" s="23"/>
      <c r="O472" s="23"/>
      <c r="P472" s="20">
        <f t="shared" si="16"/>
        <v>0</v>
      </c>
      <c r="Q472" s="23"/>
      <c r="R472" s="19">
        <f t="shared" si="17"/>
        <v>0</v>
      </c>
      <c r="S472" s="23"/>
      <c r="T472" s="22"/>
    </row>
    <row r="473" spans="1:20" s="21" customFormat="1" x14ac:dyDescent="0.2">
      <c r="A473" s="23"/>
      <c r="B473" s="23"/>
      <c r="C473" s="23"/>
      <c r="D473" s="23"/>
      <c r="E473" s="23"/>
      <c r="F473" s="23"/>
      <c r="G473" s="23"/>
      <c r="H473" s="24"/>
      <c r="I473" s="23"/>
      <c r="J473" s="23"/>
      <c r="K473" s="23"/>
      <c r="L473" s="23"/>
      <c r="M473" s="23"/>
      <c r="N473" s="23"/>
      <c r="O473" s="23"/>
      <c r="P473" s="20">
        <f t="shared" si="16"/>
        <v>0</v>
      </c>
      <c r="Q473" s="23"/>
      <c r="R473" s="19">
        <f t="shared" si="17"/>
        <v>0</v>
      </c>
      <c r="S473" s="23"/>
      <c r="T473" s="22"/>
    </row>
    <row r="474" spans="1:20" s="21" customFormat="1" x14ac:dyDescent="0.2">
      <c r="A474" s="23"/>
      <c r="B474" s="23"/>
      <c r="C474" s="23"/>
      <c r="D474" s="23"/>
      <c r="E474" s="23"/>
      <c r="F474" s="23"/>
      <c r="G474" s="23"/>
      <c r="H474" s="24"/>
      <c r="I474" s="23"/>
      <c r="J474" s="23"/>
      <c r="K474" s="23"/>
      <c r="L474" s="23"/>
      <c r="M474" s="23"/>
      <c r="N474" s="23"/>
      <c r="O474" s="23"/>
      <c r="P474" s="20">
        <f t="shared" si="16"/>
        <v>0</v>
      </c>
      <c r="Q474" s="23"/>
      <c r="R474" s="19">
        <f t="shared" si="17"/>
        <v>0</v>
      </c>
      <c r="S474" s="23"/>
      <c r="T474" s="22"/>
    </row>
    <row r="475" spans="1:20" s="21" customFormat="1" x14ac:dyDescent="0.2">
      <c r="A475" s="23"/>
      <c r="B475" s="23"/>
      <c r="C475" s="23"/>
      <c r="D475" s="23"/>
      <c r="E475" s="23"/>
      <c r="F475" s="23"/>
      <c r="G475" s="23"/>
      <c r="H475" s="24"/>
      <c r="I475" s="23"/>
      <c r="J475" s="23"/>
      <c r="K475" s="23"/>
      <c r="L475" s="23"/>
      <c r="M475" s="23"/>
      <c r="N475" s="23"/>
      <c r="O475" s="23"/>
      <c r="P475" s="20">
        <f t="shared" si="16"/>
        <v>0</v>
      </c>
      <c r="Q475" s="23"/>
      <c r="R475" s="19">
        <f t="shared" si="17"/>
        <v>0</v>
      </c>
      <c r="S475" s="23"/>
      <c r="T475" s="22"/>
    </row>
    <row r="476" spans="1:20" s="21" customFormat="1" x14ac:dyDescent="0.2">
      <c r="A476" s="23"/>
      <c r="B476" s="23"/>
      <c r="C476" s="23"/>
      <c r="D476" s="23"/>
      <c r="E476" s="23"/>
      <c r="F476" s="23"/>
      <c r="G476" s="23"/>
      <c r="H476" s="24"/>
      <c r="I476" s="23"/>
      <c r="J476" s="23"/>
      <c r="K476" s="23"/>
      <c r="L476" s="23"/>
      <c r="M476" s="23"/>
      <c r="N476" s="23"/>
      <c r="O476" s="23"/>
      <c r="P476" s="20">
        <f t="shared" si="16"/>
        <v>0</v>
      </c>
      <c r="Q476" s="23"/>
      <c r="R476" s="19">
        <f t="shared" si="17"/>
        <v>0</v>
      </c>
      <c r="S476" s="23"/>
      <c r="T476" s="22"/>
    </row>
    <row r="477" spans="1:20" s="21" customFormat="1" x14ac:dyDescent="0.2">
      <c r="A477" s="23"/>
      <c r="B477" s="23"/>
      <c r="C477" s="23"/>
      <c r="D477" s="23"/>
      <c r="E477" s="23"/>
      <c r="F477" s="23"/>
      <c r="G477" s="23"/>
      <c r="H477" s="24"/>
      <c r="I477" s="23"/>
      <c r="J477" s="23"/>
      <c r="K477" s="23"/>
      <c r="L477" s="23"/>
      <c r="M477" s="23"/>
      <c r="N477" s="23"/>
      <c r="O477" s="23"/>
      <c r="P477" s="20">
        <f t="shared" si="16"/>
        <v>0</v>
      </c>
      <c r="Q477" s="23"/>
      <c r="R477" s="19">
        <f t="shared" si="17"/>
        <v>0</v>
      </c>
      <c r="S477" s="23"/>
      <c r="T477" s="22"/>
    </row>
    <row r="478" spans="1:20" s="21" customFormat="1" x14ac:dyDescent="0.2">
      <c r="A478" s="23"/>
      <c r="B478" s="23"/>
      <c r="C478" s="23"/>
      <c r="D478" s="23"/>
      <c r="E478" s="23"/>
      <c r="F478" s="23"/>
      <c r="G478" s="23"/>
      <c r="H478" s="24"/>
      <c r="I478" s="23"/>
      <c r="J478" s="23"/>
      <c r="K478" s="23"/>
      <c r="L478" s="23"/>
      <c r="M478" s="23"/>
      <c r="N478" s="23"/>
      <c r="O478" s="23"/>
      <c r="P478" s="20">
        <f t="shared" si="16"/>
        <v>0</v>
      </c>
      <c r="Q478" s="23"/>
      <c r="R478" s="19">
        <f t="shared" si="17"/>
        <v>0</v>
      </c>
      <c r="S478" s="23"/>
      <c r="T478" s="22"/>
    </row>
    <row r="479" spans="1:20" s="21" customFormat="1" x14ac:dyDescent="0.2">
      <c r="A479" s="23"/>
      <c r="B479" s="23"/>
      <c r="C479" s="23"/>
      <c r="D479" s="23"/>
      <c r="E479" s="23"/>
      <c r="F479" s="23"/>
      <c r="G479" s="23"/>
      <c r="H479" s="24"/>
      <c r="I479" s="23"/>
      <c r="J479" s="23"/>
      <c r="K479" s="23"/>
      <c r="L479" s="23"/>
      <c r="M479" s="23"/>
      <c r="N479" s="23"/>
      <c r="O479" s="23"/>
      <c r="P479" s="20">
        <f t="shared" si="16"/>
        <v>0</v>
      </c>
      <c r="Q479" s="23"/>
      <c r="R479" s="19">
        <f t="shared" si="17"/>
        <v>0</v>
      </c>
      <c r="S479" s="23"/>
      <c r="T479" s="22"/>
    </row>
    <row r="480" spans="1:20" s="21" customFormat="1" x14ac:dyDescent="0.2">
      <c r="A480" s="23"/>
      <c r="B480" s="23"/>
      <c r="C480" s="23"/>
      <c r="D480" s="23"/>
      <c r="E480" s="23"/>
      <c r="F480" s="23"/>
      <c r="G480" s="23"/>
      <c r="H480" s="24"/>
      <c r="I480" s="23"/>
      <c r="J480" s="23"/>
      <c r="K480" s="23"/>
      <c r="L480" s="23"/>
      <c r="M480" s="23"/>
      <c r="N480" s="23"/>
      <c r="O480" s="23"/>
      <c r="P480" s="20">
        <f t="shared" si="16"/>
        <v>0</v>
      </c>
      <c r="Q480" s="23"/>
      <c r="R480" s="19">
        <f t="shared" si="17"/>
        <v>0</v>
      </c>
      <c r="S480" s="23"/>
      <c r="T480" s="22"/>
    </row>
    <row r="481" spans="1:20" s="21" customFormat="1" x14ac:dyDescent="0.2">
      <c r="A481" s="23"/>
      <c r="B481" s="23"/>
      <c r="C481" s="23"/>
      <c r="D481" s="23"/>
      <c r="E481" s="23"/>
      <c r="F481" s="23"/>
      <c r="G481" s="23"/>
      <c r="H481" s="24"/>
      <c r="I481" s="23"/>
      <c r="J481" s="23"/>
      <c r="K481" s="23"/>
      <c r="L481" s="23"/>
      <c r="M481" s="23"/>
      <c r="N481" s="23"/>
      <c r="O481" s="23"/>
      <c r="P481" s="20">
        <f t="shared" si="16"/>
        <v>0</v>
      </c>
      <c r="Q481" s="23"/>
      <c r="R481" s="19">
        <f t="shared" si="17"/>
        <v>0</v>
      </c>
      <c r="S481" s="23"/>
      <c r="T481" s="22"/>
    </row>
    <row r="482" spans="1:20" s="21" customFormat="1" x14ac:dyDescent="0.2">
      <c r="A482" s="23"/>
      <c r="B482" s="23"/>
      <c r="C482" s="23"/>
      <c r="D482" s="23"/>
      <c r="E482" s="23"/>
      <c r="F482" s="23"/>
      <c r="G482" s="23"/>
      <c r="H482" s="24"/>
      <c r="I482" s="23"/>
      <c r="J482" s="23"/>
      <c r="K482" s="23"/>
      <c r="L482" s="23"/>
      <c r="M482" s="23"/>
      <c r="N482" s="23"/>
      <c r="O482" s="23"/>
      <c r="P482" s="20">
        <f t="shared" si="16"/>
        <v>0</v>
      </c>
      <c r="Q482" s="23"/>
      <c r="R482" s="19">
        <f t="shared" si="17"/>
        <v>0</v>
      </c>
      <c r="S482" s="23"/>
      <c r="T482" s="22"/>
    </row>
    <row r="483" spans="1:20" s="21" customFormat="1" x14ac:dyDescent="0.2">
      <c r="A483" s="23"/>
      <c r="B483" s="23"/>
      <c r="C483" s="23"/>
      <c r="D483" s="23"/>
      <c r="E483" s="23"/>
      <c r="F483" s="23"/>
      <c r="G483" s="23"/>
      <c r="H483" s="24"/>
      <c r="I483" s="23"/>
      <c r="J483" s="23"/>
      <c r="K483" s="23"/>
      <c r="L483" s="23"/>
      <c r="M483" s="23"/>
      <c r="N483" s="23"/>
      <c r="O483" s="23"/>
      <c r="P483" s="20">
        <f t="shared" si="16"/>
        <v>0</v>
      </c>
      <c r="Q483" s="23"/>
      <c r="R483" s="19">
        <f t="shared" si="17"/>
        <v>0</v>
      </c>
      <c r="S483" s="23"/>
      <c r="T483" s="22"/>
    </row>
    <row r="484" spans="1:20" s="21" customFormat="1" x14ac:dyDescent="0.2">
      <c r="A484" s="23"/>
      <c r="B484" s="23"/>
      <c r="C484" s="23"/>
      <c r="D484" s="23"/>
      <c r="E484" s="23"/>
      <c r="F484" s="23"/>
      <c r="G484" s="23"/>
      <c r="H484" s="24"/>
      <c r="I484" s="23"/>
      <c r="J484" s="23"/>
      <c r="K484" s="23"/>
      <c r="L484" s="23"/>
      <c r="M484" s="23"/>
      <c r="N484" s="23"/>
      <c r="O484" s="23"/>
      <c r="P484" s="20">
        <f t="shared" si="16"/>
        <v>0</v>
      </c>
      <c r="Q484" s="23"/>
      <c r="R484" s="19">
        <f t="shared" si="17"/>
        <v>0</v>
      </c>
      <c r="S484" s="23"/>
      <c r="T484" s="22"/>
    </row>
    <row r="485" spans="1:20" s="21" customFormat="1" x14ac:dyDescent="0.2">
      <c r="A485" s="23"/>
      <c r="B485" s="23"/>
      <c r="C485" s="23"/>
      <c r="D485" s="23"/>
      <c r="E485" s="23"/>
      <c r="F485" s="23"/>
      <c r="G485" s="23"/>
      <c r="H485" s="24"/>
      <c r="I485" s="23"/>
      <c r="J485" s="23"/>
      <c r="K485" s="23"/>
      <c r="L485" s="23"/>
      <c r="M485" s="23"/>
      <c r="N485" s="23"/>
      <c r="O485" s="23"/>
      <c r="P485" s="20">
        <f t="shared" si="16"/>
        <v>0</v>
      </c>
      <c r="Q485" s="23"/>
      <c r="R485" s="19">
        <f t="shared" si="17"/>
        <v>0</v>
      </c>
      <c r="S485" s="23"/>
      <c r="T485" s="22"/>
    </row>
    <row r="486" spans="1:20" s="21" customFormat="1" x14ac:dyDescent="0.2">
      <c r="A486" s="23"/>
      <c r="B486" s="23"/>
      <c r="C486" s="23"/>
      <c r="D486" s="23"/>
      <c r="E486" s="23"/>
      <c r="F486" s="23"/>
      <c r="G486" s="23"/>
      <c r="H486" s="24"/>
      <c r="I486" s="23"/>
      <c r="J486" s="23"/>
      <c r="K486" s="23"/>
      <c r="L486" s="23"/>
      <c r="M486" s="23"/>
      <c r="N486" s="23"/>
      <c r="O486" s="23"/>
      <c r="P486" s="20">
        <f t="shared" si="16"/>
        <v>0</v>
      </c>
      <c r="Q486" s="23"/>
      <c r="R486" s="19">
        <f t="shared" si="17"/>
        <v>0</v>
      </c>
      <c r="S486" s="23"/>
      <c r="T486" s="22"/>
    </row>
    <row r="487" spans="1:20" s="21" customFormat="1" x14ac:dyDescent="0.2">
      <c r="A487" s="23"/>
      <c r="B487" s="23"/>
      <c r="C487" s="23"/>
      <c r="D487" s="23"/>
      <c r="E487" s="23"/>
      <c r="F487" s="23"/>
      <c r="G487" s="23"/>
      <c r="H487" s="24"/>
      <c r="I487" s="23"/>
      <c r="J487" s="23"/>
      <c r="K487" s="23"/>
      <c r="L487" s="23"/>
      <c r="M487" s="23"/>
      <c r="N487" s="23"/>
      <c r="O487" s="23"/>
      <c r="P487" s="20">
        <f t="shared" si="16"/>
        <v>0</v>
      </c>
      <c r="Q487" s="23"/>
      <c r="R487" s="19">
        <f t="shared" si="17"/>
        <v>0</v>
      </c>
      <c r="S487" s="23"/>
      <c r="T487" s="22"/>
    </row>
    <row r="488" spans="1:20" s="21" customFormat="1" x14ac:dyDescent="0.2">
      <c r="A488" s="23"/>
      <c r="B488" s="23"/>
      <c r="C488" s="23"/>
      <c r="D488" s="23"/>
      <c r="E488" s="23"/>
      <c r="F488" s="23"/>
      <c r="G488" s="23"/>
      <c r="H488" s="24"/>
      <c r="I488" s="23"/>
      <c r="J488" s="23"/>
      <c r="K488" s="23"/>
      <c r="L488" s="23"/>
      <c r="M488" s="23"/>
      <c r="N488" s="23"/>
      <c r="O488" s="23"/>
      <c r="P488" s="20">
        <f t="shared" si="16"/>
        <v>0</v>
      </c>
      <c r="Q488" s="23"/>
      <c r="R488" s="19">
        <f t="shared" si="17"/>
        <v>0</v>
      </c>
      <c r="S488" s="23"/>
      <c r="T488" s="22"/>
    </row>
    <row r="489" spans="1:20" s="21" customFormat="1" x14ac:dyDescent="0.2">
      <c r="A489" s="23"/>
      <c r="B489" s="23"/>
      <c r="C489" s="23"/>
      <c r="D489" s="23"/>
      <c r="E489" s="23"/>
      <c r="F489" s="23"/>
      <c r="G489" s="23"/>
      <c r="H489" s="24"/>
      <c r="I489" s="23"/>
      <c r="J489" s="23"/>
      <c r="K489" s="23"/>
      <c r="L489" s="23"/>
      <c r="M489" s="23"/>
      <c r="N489" s="23"/>
      <c r="O489" s="23"/>
      <c r="P489" s="20">
        <f t="shared" si="16"/>
        <v>0</v>
      </c>
      <c r="Q489" s="23"/>
      <c r="R489" s="19">
        <f t="shared" si="17"/>
        <v>0</v>
      </c>
      <c r="S489" s="23"/>
      <c r="T489" s="22"/>
    </row>
    <row r="490" spans="1:20" s="21" customFormat="1" x14ac:dyDescent="0.2">
      <c r="A490" s="23"/>
      <c r="B490" s="23"/>
      <c r="C490" s="23"/>
      <c r="D490" s="23"/>
      <c r="E490" s="23"/>
      <c r="F490" s="23"/>
      <c r="G490" s="23"/>
      <c r="H490" s="24"/>
      <c r="I490" s="23"/>
      <c r="J490" s="23"/>
      <c r="K490" s="23"/>
      <c r="L490" s="23"/>
      <c r="M490" s="23"/>
      <c r="N490" s="23"/>
      <c r="O490" s="23"/>
      <c r="P490" s="20">
        <f t="shared" si="16"/>
        <v>0</v>
      </c>
      <c r="Q490" s="23"/>
      <c r="R490" s="19">
        <f t="shared" si="17"/>
        <v>0</v>
      </c>
      <c r="S490" s="23"/>
      <c r="T490" s="22"/>
    </row>
    <row r="491" spans="1:20" s="21" customFormat="1" x14ac:dyDescent="0.2">
      <c r="A491" s="23"/>
      <c r="B491" s="23"/>
      <c r="C491" s="23"/>
      <c r="D491" s="23"/>
      <c r="E491" s="23"/>
      <c r="F491" s="23"/>
      <c r="G491" s="23"/>
      <c r="H491" s="24"/>
      <c r="I491" s="23"/>
      <c r="J491" s="23"/>
      <c r="K491" s="23"/>
      <c r="L491" s="23"/>
      <c r="M491" s="23"/>
      <c r="N491" s="23"/>
      <c r="O491" s="23"/>
      <c r="P491" s="20">
        <f t="shared" si="16"/>
        <v>0</v>
      </c>
      <c r="Q491" s="23"/>
      <c r="R491" s="19">
        <f t="shared" si="17"/>
        <v>0</v>
      </c>
      <c r="S491" s="23"/>
      <c r="T491" s="22"/>
    </row>
    <row r="492" spans="1:20" s="21" customFormat="1" x14ac:dyDescent="0.2">
      <c r="A492" s="23"/>
      <c r="B492" s="23"/>
      <c r="C492" s="23"/>
      <c r="D492" s="23"/>
      <c r="E492" s="23"/>
      <c r="F492" s="23"/>
      <c r="G492" s="23"/>
      <c r="H492" s="24"/>
      <c r="I492" s="23"/>
      <c r="J492" s="23"/>
      <c r="K492" s="23"/>
      <c r="L492" s="23"/>
      <c r="M492" s="23"/>
      <c r="N492" s="23"/>
      <c r="O492" s="23"/>
      <c r="P492" s="20">
        <f t="shared" si="16"/>
        <v>0</v>
      </c>
      <c r="Q492" s="23"/>
      <c r="R492" s="19">
        <f t="shared" si="17"/>
        <v>0</v>
      </c>
      <c r="S492" s="23"/>
      <c r="T492" s="22"/>
    </row>
    <row r="493" spans="1:20" s="21" customFormat="1" x14ac:dyDescent="0.2">
      <c r="A493" s="23"/>
      <c r="B493" s="23"/>
      <c r="C493" s="23"/>
      <c r="D493" s="23"/>
      <c r="E493" s="23"/>
      <c r="F493" s="23"/>
      <c r="G493" s="23"/>
      <c r="H493" s="24"/>
      <c r="I493" s="23"/>
      <c r="J493" s="23"/>
      <c r="K493" s="23"/>
      <c r="L493" s="23"/>
      <c r="M493" s="23"/>
      <c r="N493" s="23"/>
      <c r="O493" s="23"/>
      <c r="P493" s="20">
        <f t="shared" si="16"/>
        <v>0</v>
      </c>
      <c r="Q493" s="23"/>
      <c r="R493" s="19">
        <f t="shared" si="17"/>
        <v>0</v>
      </c>
      <c r="S493" s="23"/>
      <c r="T493" s="22"/>
    </row>
    <row r="494" spans="1:20" s="21" customFormat="1" x14ac:dyDescent="0.2">
      <c r="A494" s="23"/>
      <c r="B494" s="23"/>
      <c r="C494" s="23"/>
      <c r="D494" s="23"/>
      <c r="E494" s="23"/>
      <c r="F494" s="23"/>
      <c r="G494" s="23"/>
      <c r="H494" s="24"/>
      <c r="I494" s="23"/>
      <c r="J494" s="23"/>
      <c r="K494" s="23"/>
      <c r="L494" s="23"/>
      <c r="M494" s="23"/>
      <c r="N494" s="23"/>
      <c r="O494" s="23"/>
      <c r="P494" s="20">
        <f t="shared" si="16"/>
        <v>0</v>
      </c>
      <c r="Q494" s="23"/>
      <c r="R494" s="19">
        <f t="shared" si="17"/>
        <v>0</v>
      </c>
      <c r="S494" s="23"/>
      <c r="T494" s="22"/>
    </row>
    <row r="495" spans="1:20" s="21" customFormat="1" x14ac:dyDescent="0.2">
      <c r="A495" s="23"/>
      <c r="B495" s="23"/>
      <c r="C495" s="23"/>
      <c r="D495" s="23"/>
      <c r="E495" s="23"/>
      <c r="F495" s="23"/>
      <c r="G495" s="23"/>
      <c r="H495" s="24"/>
      <c r="I495" s="23"/>
      <c r="J495" s="23"/>
      <c r="K495" s="23"/>
      <c r="L495" s="23"/>
      <c r="M495" s="23"/>
      <c r="N495" s="23"/>
      <c r="O495" s="23"/>
      <c r="P495" s="20">
        <f t="shared" si="16"/>
        <v>0</v>
      </c>
      <c r="Q495" s="23"/>
      <c r="R495" s="19">
        <f t="shared" si="17"/>
        <v>0</v>
      </c>
      <c r="S495" s="23"/>
      <c r="T495" s="22"/>
    </row>
    <row r="496" spans="1:20" s="21" customFormat="1" x14ac:dyDescent="0.2">
      <c r="A496" s="23"/>
      <c r="B496" s="23"/>
      <c r="C496" s="23"/>
      <c r="D496" s="23"/>
      <c r="E496" s="23"/>
      <c r="F496" s="23"/>
      <c r="G496" s="23"/>
      <c r="H496" s="24"/>
      <c r="I496" s="23"/>
      <c r="J496" s="23"/>
      <c r="K496" s="23"/>
      <c r="L496" s="23"/>
      <c r="M496" s="23"/>
      <c r="N496" s="23"/>
      <c r="O496" s="23"/>
      <c r="P496" s="20">
        <f t="shared" si="16"/>
        <v>0</v>
      </c>
      <c r="Q496" s="23"/>
      <c r="R496" s="19">
        <f t="shared" si="17"/>
        <v>0</v>
      </c>
      <c r="S496" s="23"/>
      <c r="T496" s="22"/>
    </row>
    <row r="497" spans="1:20" s="21" customFormat="1" x14ac:dyDescent="0.2">
      <c r="A497" s="23"/>
      <c r="B497" s="23"/>
      <c r="C497" s="23"/>
      <c r="D497" s="23"/>
      <c r="E497" s="23"/>
      <c r="F497" s="23"/>
      <c r="G497" s="23"/>
      <c r="H497" s="24"/>
      <c r="I497" s="23"/>
      <c r="J497" s="23"/>
      <c r="K497" s="23"/>
      <c r="L497" s="23"/>
      <c r="M497" s="23"/>
      <c r="N497" s="23"/>
      <c r="O497" s="23"/>
      <c r="P497" s="20">
        <f t="shared" si="16"/>
        <v>0</v>
      </c>
      <c r="Q497" s="23"/>
      <c r="R497" s="19">
        <f t="shared" si="17"/>
        <v>0</v>
      </c>
      <c r="S497" s="23"/>
      <c r="T497" s="22"/>
    </row>
    <row r="498" spans="1:20" s="21" customFormat="1" x14ac:dyDescent="0.2">
      <c r="A498" s="23"/>
      <c r="B498" s="23"/>
      <c r="C498" s="23"/>
      <c r="D498" s="23"/>
      <c r="E498" s="23"/>
      <c r="F498" s="23"/>
      <c r="G498" s="23"/>
      <c r="H498" s="24"/>
      <c r="I498" s="23"/>
      <c r="J498" s="23"/>
      <c r="K498" s="23"/>
      <c r="L498" s="23"/>
      <c r="M498" s="23"/>
      <c r="N498" s="23"/>
      <c r="O498" s="23"/>
      <c r="P498" s="20">
        <f t="shared" si="16"/>
        <v>0</v>
      </c>
      <c r="Q498" s="23"/>
      <c r="R498" s="19">
        <f t="shared" si="17"/>
        <v>0</v>
      </c>
      <c r="S498" s="23"/>
      <c r="T498" s="22"/>
    </row>
    <row r="499" spans="1:20" s="21" customFormat="1" x14ac:dyDescent="0.2">
      <c r="A499" s="23"/>
      <c r="B499" s="23"/>
      <c r="C499" s="23"/>
      <c r="D499" s="23"/>
      <c r="E499" s="23"/>
      <c r="F499" s="23"/>
      <c r="G499" s="23"/>
      <c r="H499" s="24"/>
      <c r="I499" s="23"/>
      <c r="J499" s="23"/>
      <c r="K499" s="23"/>
      <c r="L499" s="23"/>
      <c r="M499" s="23"/>
      <c r="N499" s="23"/>
      <c r="O499" s="23"/>
      <c r="P499" s="20">
        <f t="shared" si="16"/>
        <v>0</v>
      </c>
      <c r="Q499" s="23"/>
      <c r="R499" s="19">
        <f t="shared" si="17"/>
        <v>0</v>
      </c>
      <c r="S499" s="23"/>
      <c r="T499" s="22"/>
    </row>
    <row r="500" spans="1:20" s="21" customFormat="1" x14ac:dyDescent="0.2">
      <c r="A500" s="23"/>
      <c r="B500" s="23"/>
      <c r="C500" s="23"/>
      <c r="D500" s="23"/>
      <c r="E500" s="23"/>
      <c r="F500" s="23"/>
      <c r="G500" s="23"/>
      <c r="H500" s="24"/>
      <c r="I500" s="23"/>
      <c r="J500" s="23"/>
      <c r="K500" s="23"/>
      <c r="L500" s="23"/>
      <c r="M500" s="23"/>
      <c r="N500" s="23"/>
      <c r="O500" s="23"/>
      <c r="P500" s="20">
        <f t="shared" si="16"/>
        <v>0</v>
      </c>
      <c r="Q500" s="23"/>
      <c r="R500" s="19">
        <f t="shared" si="17"/>
        <v>0</v>
      </c>
      <c r="S500" s="23"/>
      <c r="T500" s="22"/>
    </row>
    <row r="501" spans="1:20" x14ac:dyDescent="0.2">
      <c r="A501" s="18"/>
      <c r="B501" s="18"/>
      <c r="C501" s="18"/>
      <c r="D501" s="18"/>
      <c r="E501" s="18"/>
      <c r="F501" s="18"/>
      <c r="G501" s="18"/>
      <c r="H501" s="18"/>
      <c r="I501" s="18"/>
      <c r="J501" s="18"/>
      <c r="K501" s="18"/>
      <c r="L501" s="18"/>
      <c r="M501" s="18"/>
      <c r="N501" s="18"/>
      <c r="O501" s="18"/>
      <c r="P501" s="20">
        <f t="shared" si="16"/>
        <v>0</v>
      </c>
      <c r="Q501" s="18"/>
      <c r="R501" s="19">
        <f t="shared" si="17"/>
        <v>0</v>
      </c>
      <c r="S501" s="18"/>
      <c r="T501" s="17"/>
    </row>
    <row r="502" spans="1:20" x14ac:dyDescent="0.2">
      <c r="A502" s="18"/>
      <c r="B502" s="18"/>
      <c r="C502" s="18"/>
      <c r="D502" s="18"/>
      <c r="E502" s="18"/>
      <c r="F502" s="18"/>
      <c r="G502" s="18"/>
      <c r="H502" s="18"/>
      <c r="I502" s="18"/>
      <c r="J502" s="18"/>
      <c r="K502" s="18"/>
      <c r="L502" s="18"/>
      <c r="M502" s="18"/>
      <c r="N502" s="18"/>
      <c r="O502" s="18"/>
      <c r="P502" s="20">
        <f t="shared" si="16"/>
        <v>0</v>
      </c>
      <c r="Q502" s="18"/>
      <c r="R502" s="19">
        <f t="shared" si="17"/>
        <v>0</v>
      </c>
      <c r="S502" s="18"/>
      <c r="T502" s="17"/>
    </row>
    <row r="503" spans="1:20" x14ac:dyDescent="0.2">
      <c r="A503" s="18"/>
      <c r="B503" s="18"/>
      <c r="C503" s="18"/>
      <c r="D503" s="18"/>
      <c r="E503" s="18"/>
      <c r="F503" s="18"/>
      <c r="G503" s="18"/>
      <c r="H503" s="18"/>
      <c r="I503" s="18"/>
      <c r="J503" s="18"/>
      <c r="K503" s="18"/>
      <c r="L503" s="18"/>
      <c r="M503" s="18"/>
      <c r="N503" s="18"/>
      <c r="O503" s="18"/>
      <c r="P503" s="20">
        <f t="shared" si="16"/>
        <v>0</v>
      </c>
      <c r="Q503" s="18"/>
      <c r="R503" s="19">
        <f t="shared" si="17"/>
        <v>0</v>
      </c>
      <c r="S503" s="18"/>
      <c r="T503" s="17"/>
    </row>
    <row r="504" spans="1:20" x14ac:dyDescent="0.2">
      <c r="A504" s="18"/>
      <c r="B504" s="18"/>
      <c r="C504" s="18"/>
      <c r="D504" s="18"/>
      <c r="E504" s="18"/>
      <c r="F504" s="18"/>
      <c r="G504" s="18"/>
      <c r="H504" s="18"/>
      <c r="I504" s="18"/>
      <c r="J504" s="18"/>
      <c r="K504" s="18"/>
      <c r="L504" s="18"/>
      <c r="M504" s="18"/>
      <c r="N504" s="18"/>
      <c r="O504" s="18"/>
      <c r="P504" s="20">
        <f t="shared" si="16"/>
        <v>0</v>
      </c>
      <c r="Q504" s="18"/>
      <c r="R504" s="19">
        <f t="shared" si="17"/>
        <v>0</v>
      </c>
      <c r="S504" s="18"/>
      <c r="T504" s="17"/>
    </row>
    <row r="505" spans="1:20" x14ac:dyDescent="0.2">
      <c r="A505" s="18"/>
      <c r="B505" s="18"/>
      <c r="C505" s="18"/>
      <c r="D505" s="18"/>
      <c r="E505" s="18"/>
      <c r="F505" s="18"/>
      <c r="G505" s="18"/>
      <c r="H505" s="18"/>
      <c r="I505" s="18"/>
      <c r="J505" s="18"/>
      <c r="K505" s="18"/>
      <c r="L505" s="18"/>
      <c r="M505" s="18"/>
      <c r="N505" s="18"/>
      <c r="O505" s="18"/>
      <c r="P505" s="20">
        <f t="shared" si="16"/>
        <v>0</v>
      </c>
      <c r="Q505" s="18"/>
      <c r="R505" s="19">
        <f t="shared" si="17"/>
        <v>0</v>
      </c>
      <c r="S505" s="18"/>
      <c r="T505" s="17"/>
    </row>
    <row r="506" spans="1:20" x14ac:dyDescent="0.2">
      <c r="A506" s="18"/>
      <c r="B506" s="18"/>
      <c r="C506" s="18"/>
      <c r="D506" s="18"/>
      <c r="E506" s="18"/>
      <c r="F506" s="18"/>
      <c r="G506" s="18"/>
      <c r="H506" s="18"/>
      <c r="I506" s="18"/>
      <c r="J506" s="18"/>
      <c r="K506" s="18"/>
      <c r="L506" s="18"/>
      <c r="M506" s="18"/>
      <c r="N506" s="18"/>
      <c r="O506" s="18"/>
      <c r="P506" s="20">
        <f t="shared" si="16"/>
        <v>0</v>
      </c>
      <c r="Q506" s="18"/>
      <c r="R506" s="19">
        <f t="shared" si="17"/>
        <v>0</v>
      </c>
      <c r="S506" s="18"/>
      <c r="T506" s="17"/>
    </row>
    <row r="507" spans="1:20" x14ac:dyDescent="0.2">
      <c r="A507" s="18"/>
      <c r="B507" s="18"/>
      <c r="C507" s="18"/>
      <c r="D507" s="18"/>
      <c r="E507" s="18"/>
      <c r="F507" s="18"/>
      <c r="G507" s="18"/>
      <c r="H507" s="18"/>
      <c r="I507" s="18"/>
      <c r="J507" s="18"/>
      <c r="K507" s="18"/>
      <c r="L507" s="18"/>
      <c r="M507" s="18"/>
      <c r="N507" s="18"/>
      <c r="O507" s="18"/>
      <c r="P507" s="20">
        <f t="shared" si="16"/>
        <v>0</v>
      </c>
      <c r="Q507" s="18"/>
      <c r="R507" s="19">
        <f t="shared" si="17"/>
        <v>0</v>
      </c>
      <c r="S507" s="18"/>
      <c r="T507" s="17"/>
    </row>
    <row r="508" spans="1:20" x14ac:dyDescent="0.2">
      <c r="A508" s="18"/>
      <c r="B508" s="18"/>
      <c r="C508" s="18"/>
      <c r="D508" s="18"/>
      <c r="E508" s="18"/>
      <c r="F508" s="18"/>
      <c r="G508" s="18"/>
      <c r="H508" s="18"/>
      <c r="I508" s="18"/>
      <c r="J508" s="18"/>
      <c r="K508" s="18"/>
      <c r="L508" s="18"/>
      <c r="M508" s="18"/>
      <c r="N508" s="18"/>
      <c r="O508" s="18"/>
      <c r="P508" s="20">
        <f t="shared" si="16"/>
        <v>0</v>
      </c>
      <c r="Q508" s="18"/>
      <c r="R508" s="19">
        <f t="shared" si="17"/>
        <v>0</v>
      </c>
      <c r="S508" s="18"/>
      <c r="T508" s="17"/>
    </row>
    <row r="509" spans="1:20" x14ac:dyDescent="0.2">
      <c r="A509" s="18"/>
      <c r="B509" s="18"/>
      <c r="C509" s="18"/>
      <c r="D509" s="18"/>
      <c r="E509" s="18"/>
      <c r="F509" s="18"/>
      <c r="G509" s="18"/>
      <c r="H509" s="18"/>
      <c r="I509" s="18"/>
      <c r="J509" s="18"/>
      <c r="K509" s="18"/>
      <c r="L509" s="18"/>
      <c r="M509" s="18"/>
      <c r="N509" s="18"/>
      <c r="O509" s="18"/>
      <c r="P509" s="20">
        <f t="shared" si="16"/>
        <v>0</v>
      </c>
      <c r="Q509" s="18"/>
      <c r="R509" s="19">
        <f t="shared" si="17"/>
        <v>0</v>
      </c>
      <c r="S509" s="18"/>
      <c r="T509" s="17"/>
    </row>
    <row r="510" spans="1:20" x14ac:dyDescent="0.2">
      <c r="A510" s="18"/>
      <c r="B510" s="18"/>
      <c r="C510" s="18"/>
      <c r="D510" s="18"/>
      <c r="E510" s="18"/>
      <c r="F510" s="18"/>
      <c r="G510" s="18"/>
      <c r="H510" s="18"/>
      <c r="I510" s="18"/>
      <c r="J510" s="18"/>
      <c r="K510" s="18"/>
      <c r="L510" s="18"/>
      <c r="M510" s="18"/>
      <c r="N510" s="18"/>
      <c r="O510" s="18"/>
      <c r="P510" s="20">
        <f t="shared" si="16"/>
        <v>0</v>
      </c>
      <c r="Q510" s="18"/>
      <c r="R510" s="19">
        <f t="shared" si="17"/>
        <v>0</v>
      </c>
      <c r="S510" s="18"/>
      <c r="T510" s="17"/>
    </row>
    <row r="511" spans="1:20" x14ac:dyDescent="0.2">
      <c r="A511" s="18"/>
      <c r="B511" s="18"/>
      <c r="C511" s="18"/>
      <c r="D511" s="18"/>
      <c r="E511" s="18"/>
      <c r="F511" s="18"/>
      <c r="G511" s="18"/>
      <c r="H511" s="18"/>
      <c r="I511" s="18"/>
      <c r="J511" s="18"/>
      <c r="K511" s="18"/>
      <c r="L511" s="18"/>
      <c r="M511" s="18"/>
      <c r="N511" s="18"/>
      <c r="O511" s="18"/>
      <c r="P511" s="20">
        <f t="shared" si="16"/>
        <v>0</v>
      </c>
      <c r="Q511" s="18"/>
      <c r="R511" s="19">
        <f t="shared" si="17"/>
        <v>0</v>
      </c>
      <c r="S511" s="18"/>
      <c r="T511" s="17"/>
    </row>
    <row r="512" spans="1:20" x14ac:dyDescent="0.2">
      <c r="A512" s="18"/>
      <c r="B512" s="18"/>
      <c r="C512" s="18"/>
      <c r="D512" s="18"/>
      <c r="E512" s="18"/>
      <c r="F512" s="18"/>
      <c r="G512" s="18"/>
      <c r="H512" s="18"/>
      <c r="I512" s="18"/>
      <c r="J512" s="18"/>
      <c r="K512" s="18"/>
      <c r="L512" s="18"/>
      <c r="M512" s="18"/>
      <c r="N512" s="18"/>
      <c r="O512" s="18"/>
      <c r="P512" s="20">
        <f t="shared" si="16"/>
        <v>0</v>
      </c>
      <c r="Q512" s="18"/>
      <c r="R512" s="19">
        <f t="shared" si="17"/>
        <v>0</v>
      </c>
      <c r="S512" s="18"/>
      <c r="T512" s="17"/>
    </row>
    <row r="513" spans="1:20" x14ac:dyDescent="0.2">
      <c r="A513" s="18"/>
      <c r="B513" s="18"/>
      <c r="C513" s="18"/>
      <c r="D513" s="18"/>
      <c r="E513" s="18"/>
      <c r="F513" s="18"/>
      <c r="G513" s="18"/>
      <c r="H513" s="18"/>
      <c r="I513" s="18"/>
      <c r="J513" s="18"/>
      <c r="K513" s="18"/>
      <c r="L513" s="18"/>
      <c r="M513" s="18"/>
      <c r="N513" s="18"/>
      <c r="O513" s="18"/>
      <c r="P513" s="20">
        <f t="shared" si="16"/>
        <v>0</v>
      </c>
      <c r="Q513" s="18"/>
      <c r="R513" s="19">
        <f t="shared" si="17"/>
        <v>0</v>
      </c>
      <c r="S513" s="18"/>
      <c r="T513" s="17"/>
    </row>
    <row r="514" spans="1:20" x14ac:dyDescent="0.2">
      <c r="A514" s="18"/>
      <c r="B514" s="18"/>
      <c r="C514" s="18"/>
      <c r="D514" s="18"/>
      <c r="E514" s="18"/>
      <c r="F514" s="18"/>
      <c r="G514" s="18"/>
      <c r="H514" s="18"/>
      <c r="I514" s="18"/>
      <c r="J514" s="18"/>
      <c r="K514" s="18"/>
      <c r="L514" s="18"/>
      <c r="M514" s="18"/>
      <c r="N514" s="18"/>
      <c r="O514" s="18"/>
      <c r="P514" s="20">
        <f t="shared" si="16"/>
        <v>0</v>
      </c>
      <c r="Q514" s="18"/>
      <c r="R514" s="19">
        <f t="shared" si="17"/>
        <v>0</v>
      </c>
      <c r="S514" s="18"/>
      <c r="T514" s="17"/>
    </row>
    <row r="515" spans="1:20" x14ac:dyDescent="0.2">
      <c r="A515" s="18"/>
      <c r="B515" s="18"/>
      <c r="C515" s="18"/>
      <c r="D515" s="18"/>
      <c r="E515" s="18"/>
      <c r="F515" s="18"/>
      <c r="G515" s="18"/>
      <c r="H515" s="18"/>
      <c r="I515" s="18"/>
      <c r="J515" s="18"/>
      <c r="K515" s="18"/>
      <c r="L515" s="18"/>
      <c r="M515" s="18"/>
      <c r="N515" s="18"/>
      <c r="O515" s="18"/>
      <c r="P515" s="20">
        <f t="shared" si="16"/>
        <v>0</v>
      </c>
      <c r="Q515" s="18"/>
      <c r="R515" s="19">
        <f t="shared" si="17"/>
        <v>0</v>
      </c>
      <c r="S515" s="18"/>
      <c r="T515" s="17"/>
    </row>
    <row r="516" spans="1:20" x14ac:dyDescent="0.2">
      <c r="A516" s="18"/>
      <c r="B516" s="18"/>
      <c r="C516" s="18"/>
      <c r="D516" s="18"/>
      <c r="E516" s="18"/>
      <c r="F516" s="18"/>
      <c r="G516" s="18"/>
      <c r="H516" s="18"/>
      <c r="I516" s="18"/>
      <c r="J516" s="18"/>
      <c r="K516" s="18"/>
      <c r="L516" s="18"/>
      <c r="M516" s="18"/>
      <c r="N516" s="18"/>
      <c r="O516" s="18"/>
      <c r="P516" s="20">
        <f t="shared" si="16"/>
        <v>0</v>
      </c>
      <c r="Q516" s="18"/>
      <c r="R516" s="19">
        <f t="shared" si="17"/>
        <v>0</v>
      </c>
      <c r="S516" s="18"/>
      <c r="T516" s="17"/>
    </row>
    <row r="517" spans="1:20" x14ac:dyDescent="0.2">
      <c r="A517" s="18"/>
      <c r="B517" s="18"/>
      <c r="C517" s="18"/>
      <c r="D517" s="18"/>
      <c r="E517" s="18"/>
      <c r="F517" s="18"/>
      <c r="G517" s="18"/>
      <c r="H517" s="18"/>
      <c r="I517" s="18"/>
      <c r="J517" s="18"/>
      <c r="K517" s="18"/>
      <c r="L517" s="18"/>
      <c r="M517" s="18"/>
      <c r="N517" s="18"/>
      <c r="O517" s="18"/>
      <c r="P517" s="20">
        <f t="shared" si="16"/>
        <v>0</v>
      </c>
      <c r="Q517" s="18"/>
      <c r="R517" s="19">
        <f t="shared" si="17"/>
        <v>0</v>
      </c>
      <c r="S517" s="18"/>
      <c r="T517" s="17"/>
    </row>
    <row r="518" spans="1:20" x14ac:dyDescent="0.2">
      <c r="A518" s="18"/>
      <c r="B518" s="18"/>
      <c r="C518" s="18"/>
      <c r="D518" s="18"/>
      <c r="E518" s="18"/>
      <c r="F518" s="18"/>
      <c r="G518" s="18"/>
      <c r="H518" s="18"/>
      <c r="I518" s="18"/>
      <c r="J518" s="18"/>
      <c r="K518" s="18"/>
      <c r="L518" s="18"/>
      <c r="M518" s="18"/>
      <c r="N518" s="18"/>
      <c r="O518" s="18"/>
      <c r="P518" s="20">
        <f t="shared" si="16"/>
        <v>0</v>
      </c>
      <c r="Q518" s="18"/>
      <c r="R518" s="19">
        <f t="shared" si="17"/>
        <v>0</v>
      </c>
      <c r="S518" s="18"/>
      <c r="T518" s="17"/>
    </row>
    <row r="519" spans="1:20" x14ac:dyDescent="0.2">
      <c r="A519" s="18"/>
      <c r="B519" s="18"/>
      <c r="C519" s="18"/>
      <c r="D519" s="18"/>
      <c r="E519" s="18"/>
      <c r="F519" s="18"/>
      <c r="G519" s="18"/>
      <c r="H519" s="18"/>
      <c r="I519" s="18"/>
      <c r="J519" s="18"/>
      <c r="K519" s="18"/>
      <c r="L519" s="18"/>
      <c r="M519" s="18"/>
      <c r="N519" s="18"/>
      <c r="O519" s="18"/>
      <c r="P519" s="20">
        <f t="shared" si="16"/>
        <v>0</v>
      </c>
      <c r="Q519" s="18"/>
      <c r="R519" s="19">
        <f t="shared" si="17"/>
        <v>0</v>
      </c>
      <c r="S519" s="18"/>
      <c r="T519" s="17"/>
    </row>
    <row r="520" spans="1:20" x14ac:dyDescent="0.2">
      <c r="A520" s="18"/>
      <c r="B520" s="18"/>
      <c r="C520" s="18"/>
      <c r="D520" s="18"/>
      <c r="E520" s="18"/>
      <c r="F520" s="18"/>
      <c r="G520" s="18"/>
      <c r="H520" s="18"/>
      <c r="I520" s="18"/>
      <c r="J520" s="18"/>
      <c r="K520" s="18"/>
      <c r="L520" s="18"/>
      <c r="M520" s="18"/>
      <c r="N520" s="18"/>
      <c r="O520" s="18"/>
      <c r="P520" s="20">
        <f t="shared" si="16"/>
        <v>0</v>
      </c>
      <c r="Q520" s="18"/>
      <c r="R520" s="19">
        <f t="shared" si="17"/>
        <v>0</v>
      </c>
      <c r="S520" s="18"/>
      <c r="T520" s="17"/>
    </row>
    <row r="521" spans="1:20" x14ac:dyDescent="0.2">
      <c r="A521" s="18"/>
      <c r="B521" s="18"/>
      <c r="C521" s="18"/>
      <c r="D521" s="18"/>
      <c r="E521" s="18"/>
      <c r="F521" s="18"/>
      <c r="G521" s="18"/>
      <c r="H521" s="18"/>
      <c r="I521" s="18"/>
      <c r="J521" s="18"/>
      <c r="K521" s="18"/>
      <c r="L521" s="18"/>
      <c r="M521" s="18"/>
      <c r="N521" s="18"/>
      <c r="O521" s="18"/>
      <c r="P521" s="20">
        <f t="shared" si="16"/>
        <v>0</v>
      </c>
      <c r="Q521" s="18"/>
      <c r="R521" s="19">
        <f t="shared" si="17"/>
        <v>0</v>
      </c>
      <c r="S521" s="18"/>
      <c r="T521" s="17"/>
    </row>
    <row r="522" spans="1:20" x14ac:dyDescent="0.2">
      <c r="A522" s="18"/>
      <c r="B522" s="18"/>
      <c r="C522" s="18"/>
      <c r="D522" s="18"/>
      <c r="E522" s="18"/>
      <c r="F522" s="18"/>
      <c r="G522" s="18"/>
      <c r="H522" s="18"/>
      <c r="I522" s="18"/>
      <c r="J522" s="18"/>
      <c r="K522" s="18"/>
      <c r="L522" s="18"/>
      <c r="M522" s="18"/>
      <c r="N522" s="18"/>
      <c r="O522" s="18"/>
      <c r="P522" s="20">
        <f t="shared" si="16"/>
        <v>0</v>
      </c>
      <c r="Q522" s="18"/>
      <c r="R522" s="19">
        <f t="shared" si="17"/>
        <v>0</v>
      </c>
      <c r="S522" s="18"/>
      <c r="T522" s="17"/>
    </row>
    <row r="523" spans="1:20" x14ac:dyDescent="0.2">
      <c r="A523" s="18"/>
      <c r="B523" s="18"/>
      <c r="C523" s="18"/>
      <c r="D523" s="18"/>
      <c r="E523" s="18"/>
      <c r="F523" s="18"/>
      <c r="G523" s="18"/>
      <c r="H523" s="18"/>
      <c r="I523" s="18"/>
      <c r="J523" s="18"/>
      <c r="K523" s="18"/>
      <c r="L523" s="18"/>
      <c r="M523" s="18"/>
      <c r="N523" s="18"/>
      <c r="O523" s="18"/>
      <c r="P523" s="20">
        <f t="shared" si="16"/>
        <v>0</v>
      </c>
      <c r="Q523" s="18"/>
      <c r="R523" s="19">
        <f t="shared" si="17"/>
        <v>0</v>
      </c>
      <c r="S523" s="18"/>
      <c r="T523" s="17"/>
    </row>
    <row r="524" spans="1:20" x14ac:dyDescent="0.2">
      <c r="A524" s="18"/>
      <c r="B524" s="18"/>
      <c r="C524" s="18"/>
      <c r="D524" s="18"/>
      <c r="E524" s="18"/>
      <c r="F524" s="18"/>
      <c r="G524" s="18"/>
      <c r="H524" s="18"/>
      <c r="I524" s="18"/>
      <c r="J524" s="18"/>
      <c r="K524" s="18"/>
      <c r="L524" s="18"/>
      <c r="M524" s="18"/>
      <c r="N524" s="18"/>
      <c r="O524" s="18"/>
      <c r="P524" s="20">
        <f t="shared" si="16"/>
        <v>0</v>
      </c>
      <c r="Q524" s="18"/>
      <c r="R524" s="19">
        <f t="shared" si="17"/>
        <v>0</v>
      </c>
      <c r="S524" s="18"/>
      <c r="T524" s="17"/>
    </row>
    <row r="525" spans="1:20" x14ac:dyDescent="0.2">
      <c r="A525" s="18"/>
      <c r="B525" s="18"/>
      <c r="C525" s="18"/>
      <c r="D525" s="18"/>
      <c r="E525" s="18"/>
      <c r="F525" s="18"/>
      <c r="G525" s="18"/>
      <c r="H525" s="18"/>
      <c r="I525" s="18"/>
      <c r="J525" s="18"/>
      <c r="K525" s="18"/>
      <c r="L525" s="18"/>
      <c r="M525" s="18"/>
      <c r="N525" s="18"/>
      <c r="O525" s="18"/>
      <c r="P525" s="20">
        <f t="shared" ref="P525:P588" si="18">SUM(I525:O525)</f>
        <v>0</v>
      </c>
      <c r="Q525" s="18"/>
      <c r="R525" s="19">
        <f t="shared" si="17"/>
        <v>0</v>
      </c>
      <c r="S525" s="18"/>
      <c r="T525" s="17"/>
    </row>
    <row r="526" spans="1:20" x14ac:dyDescent="0.2">
      <c r="A526" s="18"/>
      <c r="B526" s="18"/>
      <c r="C526" s="18"/>
      <c r="D526" s="18"/>
      <c r="E526" s="18"/>
      <c r="F526" s="18"/>
      <c r="G526" s="18"/>
      <c r="H526" s="18"/>
      <c r="I526" s="18"/>
      <c r="J526" s="18"/>
      <c r="K526" s="18"/>
      <c r="L526" s="18"/>
      <c r="M526" s="18"/>
      <c r="N526" s="18"/>
      <c r="O526" s="18"/>
      <c r="P526" s="20">
        <f t="shared" si="18"/>
        <v>0</v>
      </c>
      <c r="Q526" s="18"/>
      <c r="R526" s="19">
        <f t="shared" si="17"/>
        <v>0</v>
      </c>
      <c r="S526" s="18"/>
      <c r="T526" s="17"/>
    </row>
    <row r="527" spans="1:20" x14ac:dyDescent="0.2">
      <c r="A527" s="18"/>
      <c r="B527" s="18"/>
      <c r="C527" s="18"/>
      <c r="D527" s="18"/>
      <c r="E527" s="18"/>
      <c r="F527" s="18"/>
      <c r="G527" s="18"/>
      <c r="H527" s="18"/>
      <c r="I527" s="18"/>
      <c r="J527" s="18"/>
      <c r="K527" s="18"/>
      <c r="L527" s="18"/>
      <c r="M527" s="18"/>
      <c r="N527" s="18"/>
      <c r="O527" s="18"/>
      <c r="P527" s="20">
        <f t="shared" si="18"/>
        <v>0</v>
      </c>
      <c r="Q527" s="18"/>
      <c r="R527" s="19">
        <f t="shared" si="17"/>
        <v>0</v>
      </c>
      <c r="S527" s="18"/>
      <c r="T527" s="17"/>
    </row>
    <row r="528" spans="1:20" x14ac:dyDescent="0.2">
      <c r="A528" s="18"/>
      <c r="B528" s="18"/>
      <c r="C528" s="18"/>
      <c r="D528" s="18"/>
      <c r="E528" s="18"/>
      <c r="F528" s="18"/>
      <c r="G528" s="18"/>
      <c r="H528" s="18"/>
      <c r="I528" s="18"/>
      <c r="J528" s="18"/>
      <c r="K528" s="18"/>
      <c r="L528" s="18"/>
      <c r="M528" s="18"/>
      <c r="N528" s="18"/>
      <c r="O528" s="18"/>
      <c r="P528" s="20">
        <f t="shared" si="18"/>
        <v>0</v>
      </c>
      <c r="Q528" s="18"/>
      <c r="R528" s="19">
        <f t="shared" si="17"/>
        <v>0</v>
      </c>
      <c r="S528" s="18"/>
      <c r="T528" s="17"/>
    </row>
    <row r="529" spans="1:20" x14ac:dyDescent="0.2">
      <c r="A529" s="18"/>
      <c r="B529" s="18"/>
      <c r="C529" s="18"/>
      <c r="D529" s="18"/>
      <c r="E529" s="18"/>
      <c r="F529" s="18"/>
      <c r="G529" s="18"/>
      <c r="H529" s="18"/>
      <c r="I529" s="18"/>
      <c r="J529" s="18"/>
      <c r="K529" s="18"/>
      <c r="L529" s="18"/>
      <c r="M529" s="18"/>
      <c r="N529" s="18"/>
      <c r="O529" s="18"/>
      <c r="P529" s="20">
        <f t="shared" si="18"/>
        <v>0</v>
      </c>
      <c r="Q529" s="18"/>
      <c r="R529" s="19">
        <f t="shared" si="17"/>
        <v>0</v>
      </c>
      <c r="S529" s="18"/>
      <c r="T529" s="17"/>
    </row>
    <row r="530" spans="1:20" x14ac:dyDescent="0.2">
      <c r="A530" s="18"/>
      <c r="B530" s="18"/>
      <c r="C530" s="18"/>
      <c r="D530" s="18"/>
      <c r="E530" s="18"/>
      <c r="F530" s="18"/>
      <c r="G530" s="18"/>
      <c r="H530" s="18"/>
      <c r="I530" s="18"/>
      <c r="J530" s="18"/>
      <c r="K530" s="18"/>
      <c r="L530" s="18"/>
      <c r="M530" s="18"/>
      <c r="N530" s="18"/>
      <c r="O530" s="18"/>
      <c r="P530" s="20">
        <f t="shared" si="18"/>
        <v>0</v>
      </c>
      <c r="Q530" s="18"/>
      <c r="R530" s="19">
        <f t="shared" si="17"/>
        <v>0</v>
      </c>
      <c r="S530" s="18"/>
      <c r="T530" s="17"/>
    </row>
    <row r="531" spans="1:20" x14ac:dyDescent="0.2">
      <c r="A531" s="18"/>
      <c r="B531" s="18"/>
      <c r="C531" s="18"/>
      <c r="D531" s="18"/>
      <c r="E531" s="18"/>
      <c r="F531" s="18"/>
      <c r="G531" s="18"/>
      <c r="H531" s="18"/>
      <c r="I531" s="18"/>
      <c r="J531" s="18"/>
      <c r="K531" s="18"/>
      <c r="L531" s="18"/>
      <c r="M531" s="18"/>
      <c r="N531" s="18"/>
      <c r="O531" s="18"/>
      <c r="P531" s="20">
        <f t="shared" si="18"/>
        <v>0</v>
      </c>
      <c r="Q531" s="18"/>
      <c r="R531" s="19">
        <f t="shared" si="17"/>
        <v>0</v>
      </c>
      <c r="S531" s="18"/>
      <c r="T531" s="17"/>
    </row>
    <row r="532" spans="1:20" x14ac:dyDescent="0.2">
      <c r="A532" s="18"/>
      <c r="B532" s="18"/>
      <c r="C532" s="18"/>
      <c r="D532" s="18"/>
      <c r="E532" s="18"/>
      <c r="F532" s="18"/>
      <c r="G532" s="18"/>
      <c r="H532" s="18"/>
      <c r="I532" s="18"/>
      <c r="J532" s="18"/>
      <c r="K532" s="18"/>
      <c r="L532" s="18"/>
      <c r="M532" s="18"/>
      <c r="N532" s="18"/>
      <c r="O532" s="18"/>
      <c r="P532" s="20">
        <f t="shared" si="18"/>
        <v>0</v>
      </c>
      <c r="Q532" s="18"/>
      <c r="R532" s="19">
        <f t="shared" si="17"/>
        <v>0</v>
      </c>
      <c r="S532" s="18"/>
      <c r="T532" s="17"/>
    </row>
    <row r="533" spans="1:20" x14ac:dyDescent="0.2">
      <c r="A533" s="18"/>
      <c r="B533" s="18"/>
      <c r="C533" s="18"/>
      <c r="D533" s="18"/>
      <c r="E533" s="18"/>
      <c r="F533" s="18"/>
      <c r="G533" s="18"/>
      <c r="H533" s="18"/>
      <c r="I533" s="18"/>
      <c r="J533" s="18"/>
      <c r="K533" s="18"/>
      <c r="L533" s="18"/>
      <c r="M533" s="18"/>
      <c r="N533" s="18"/>
      <c r="O533" s="18"/>
      <c r="P533" s="20">
        <f t="shared" si="18"/>
        <v>0</v>
      </c>
      <c r="Q533" s="18"/>
      <c r="R533" s="19">
        <f t="shared" si="17"/>
        <v>0</v>
      </c>
      <c r="S533" s="18"/>
      <c r="T533" s="17"/>
    </row>
    <row r="534" spans="1:20" x14ac:dyDescent="0.2">
      <c r="A534" s="18"/>
      <c r="B534" s="18"/>
      <c r="C534" s="18"/>
      <c r="D534" s="18"/>
      <c r="E534" s="18"/>
      <c r="F534" s="18"/>
      <c r="G534" s="18"/>
      <c r="H534" s="18"/>
      <c r="I534" s="18"/>
      <c r="J534" s="18"/>
      <c r="K534" s="18"/>
      <c r="L534" s="18"/>
      <c r="M534" s="18"/>
      <c r="N534" s="18"/>
      <c r="O534" s="18"/>
      <c r="P534" s="20">
        <f t="shared" si="18"/>
        <v>0</v>
      </c>
      <c r="Q534" s="18"/>
      <c r="R534" s="19">
        <f t="shared" ref="R534:R597" si="19">P534-Q534</f>
        <v>0</v>
      </c>
      <c r="S534" s="18"/>
      <c r="T534" s="17"/>
    </row>
    <row r="535" spans="1:20" x14ac:dyDescent="0.2">
      <c r="A535" s="18"/>
      <c r="B535" s="18"/>
      <c r="C535" s="18"/>
      <c r="D535" s="18"/>
      <c r="E535" s="18"/>
      <c r="F535" s="18"/>
      <c r="G535" s="18"/>
      <c r="H535" s="18"/>
      <c r="I535" s="18"/>
      <c r="J535" s="18"/>
      <c r="K535" s="18"/>
      <c r="L535" s="18"/>
      <c r="M535" s="18"/>
      <c r="N535" s="18"/>
      <c r="O535" s="18"/>
      <c r="P535" s="20">
        <f t="shared" si="18"/>
        <v>0</v>
      </c>
      <c r="Q535" s="18"/>
      <c r="R535" s="19">
        <f t="shared" si="19"/>
        <v>0</v>
      </c>
      <c r="S535" s="18"/>
      <c r="T535" s="17"/>
    </row>
    <row r="536" spans="1:20" x14ac:dyDescent="0.2">
      <c r="A536" s="18"/>
      <c r="B536" s="18"/>
      <c r="C536" s="18"/>
      <c r="D536" s="18"/>
      <c r="E536" s="18"/>
      <c r="F536" s="18"/>
      <c r="G536" s="18"/>
      <c r="H536" s="18"/>
      <c r="I536" s="18"/>
      <c r="J536" s="18"/>
      <c r="K536" s="18"/>
      <c r="L536" s="18"/>
      <c r="M536" s="18"/>
      <c r="N536" s="18"/>
      <c r="O536" s="18"/>
      <c r="P536" s="20">
        <f t="shared" si="18"/>
        <v>0</v>
      </c>
      <c r="Q536" s="18"/>
      <c r="R536" s="19">
        <f t="shared" si="19"/>
        <v>0</v>
      </c>
      <c r="S536" s="18"/>
      <c r="T536" s="17"/>
    </row>
    <row r="537" spans="1:20" x14ac:dyDescent="0.2">
      <c r="A537" s="18"/>
      <c r="B537" s="18"/>
      <c r="C537" s="18"/>
      <c r="D537" s="18"/>
      <c r="E537" s="18"/>
      <c r="F537" s="18"/>
      <c r="G537" s="18"/>
      <c r="H537" s="18"/>
      <c r="I537" s="18"/>
      <c r="J537" s="18"/>
      <c r="K537" s="18"/>
      <c r="L537" s="18"/>
      <c r="M537" s="18"/>
      <c r="N537" s="18"/>
      <c r="O537" s="18"/>
      <c r="P537" s="20">
        <f t="shared" si="18"/>
        <v>0</v>
      </c>
      <c r="Q537" s="18"/>
      <c r="R537" s="19">
        <f t="shared" si="19"/>
        <v>0</v>
      </c>
      <c r="S537" s="18"/>
      <c r="T537" s="17"/>
    </row>
    <row r="538" spans="1:20" x14ac:dyDescent="0.2">
      <c r="A538" s="18"/>
      <c r="B538" s="18"/>
      <c r="C538" s="18"/>
      <c r="D538" s="18"/>
      <c r="E538" s="18"/>
      <c r="F538" s="18"/>
      <c r="G538" s="18"/>
      <c r="H538" s="18"/>
      <c r="I538" s="18"/>
      <c r="J538" s="18"/>
      <c r="K538" s="18"/>
      <c r="L538" s="18"/>
      <c r="M538" s="18"/>
      <c r="N538" s="18"/>
      <c r="O538" s="18"/>
      <c r="P538" s="20">
        <f t="shared" si="18"/>
        <v>0</v>
      </c>
      <c r="Q538" s="18"/>
      <c r="R538" s="19">
        <f t="shared" si="19"/>
        <v>0</v>
      </c>
      <c r="S538" s="18"/>
      <c r="T538" s="17"/>
    </row>
    <row r="539" spans="1:20" x14ac:dyDescent="0.2">
      <c r="A539" s="18"/>
      <c r="B539" s="18"/>
      <c r="C539" s="18"/>
      <c r="D539" s="18"/>
      <c r="E539" s="18"/>
      <c r="F539" s="18"/>
      <c r="G539" s="18"/>
      <c r="H539" s="18"/>
      <c r="I539" s="18"/>
      <c r="J539" s="18"/>
      <c r="K539" s="18"/>
      <c r="L539" s="18"/>
      <c r="M539" s="18"/>
      <c r="N539" s="18"/>
      <c r="O539" s="18"/>
      <c r="P539" s="20">
        <f t="shared" si="18"/>
        <v>0</v>
      </c>
      <c r="Q539" s="18"/>
      <c r="R539" s="19">
        <f t="shared" si="19"/>
        <v>0</v>
      </c>
      <c r="S539" s="18"/>
      <c r="T539" s="17"/>
    </row>
    <row r="540" spans="1:20" x14ac:dyDescent="0.2">
      <c r="A540" s="18"/>
      <c r="B540" s="18"/>
      <c r="C540" s="18"/>
      <c r="D540" s="18"/>
      <c r="E540" s="18"/>
      <c r="F540" s="18"/>
      <c r="G540" s="18"/>
      <c r="H540" s="18"/>
      <c r="I540" s="18"/>
      <c r="J540" s="18"/>
      <c r="K540" s="18"/>
      <c r="L540" s="18"/>
      <c r="M540" s="18"/>
      <c r="N540" s="18"/>
      <c r="O540" s="18"/>
      <c r="P540" s="20">
        <f t="shared" si="18"/>
        <v>0</v>
      </c>
      <c r="Q540" s="18"/>
      <c r="R540" s="19">
        <f t="shared" si="19"/>
        <v>0</v>
      </c>
      <c r="S540" s="18"/>
      <c r="T540" s="17"/>
    </row>
    <row r="541" spans="1:20" x14ac:dyDescent="0.2">
      <c r="A541" s="18"/>
      <c r="B541" s="18"/>
      <c r="C541" s="18"/>
      <c r="D541" s="18"/>
      <c r="E541" s="18"/>
      <c r="F541" s="18"/>
      <c r="G541" s="18"/>
      <c r="H541" s="18"/>
      <c r="I541" s="18"/>
      <c r="J541" s="18"/>
      <c r="K541" s="18"/>
      <c r="L541" s="18"/>
      <c r="M541" s="18"/>
      <c r="N541" s="18"/>
      <c r="O541" s="18"/>
      <c r="P541" s="20">
        <f t="shared" si="18"/>
        <v>0</v>
      </c>
      <c r="Q541" s="18"/>
      <c r="R541" s="19">
        <f t="shared" si="19"/>
        <v>0</v>
      </c>
      <c r="S541" s="18"/>
      <c r="T541" s="17"/>
    </row>
    <row r="542" spans="1:20" x14ac:dyDescent="0.2">
      <c r="A542" s="18"/>
      <c r="B542" s="18"/>
      <c r="C542" s="18"/>
      <c r="D542" s="18"/>
      <c r="E542" s="18"/>
      <c r="F542" s="18"/>
      <c r="G542" s="18"/>
      <c r="H542" s="18"/>
      <c r="I542" s="18"/>
      <c r="J542" s="18"/>
      <c r="K542" s="18"/>
      <c r="L542" s="18"/>
      <c r="M542" s="18"/>
      <c r="N542" s="18"/>
      <c r="O542" s="18"/>
      <c r="P542" s="20">
        <f t="shared" si="18"/>
        <v>0</v>
      </c>
      <c r="Q542" s="18"/>
      <c r="R542" s="19">
        <f t="shared" si="19"/>
        <v>0</v>
      </c>
      <c r="S542" s="18"/>
      <c r="T542" s="17"/>
    </row>
    <row r="543" spans="1:20" x14ac:dyDescent="0.2">
      <c r="A543" s="18"/>
      <c r="B543" s="18"/>
      <c r="C543" s="18"/>
      <c r="D543" s="18"/>
      <c r="E543" s="18"/>
      <c r="F543" s="18"/>
      <c r="G543" s="18"/>
      <c r="H543" s="18"/>
      <c r="I543" s="18"/>
      <c r="J543" s="18"/>
      <c r="K543" s="18"/>
      <c r="L543" s="18"/>
      <c r="M543" s="18"/>
      <c r="N543" s="18"/>
      <c r="O543" s="18"/>
      <c r="P543" s="20">
        <f t="shared" si="18"/>
        <v>0</v>
      </c>
      <c r="Q543" s="18"/>
      <c r="R543" s="19">
        <f t="shared" si="19"/>
        <v>0</v>
      </c>
      <c r="S543" s="18"/>
      <c r="T543" s="17"/>
    </row>
    <row r="544" spans="1:20" x14ac:dyDescent="0.2">
      <c r="A544" s="18"/>
      <c r="B544" s="18"/>
      <c r="C544" s="18"/>
      <c r="D544" s="18"/>
      <c r="E544" s="18"/>
      <c r="F544" s="18"/>
      <c r="G544" s="18"/>
      <c r="H544" s="18"/>
      <c r="I544" s="18"/>
      <c r="J544" s="18"/>
      <c r="K544" s="18"/>
      <c r="L544" s="18"/>
      <c r="M544" s="18"/>
      <c r="N544" s="18"/>
      <c r="O544" s="18"/>
      <c r="P544" s="20">
        <f t="shared" si="18"/>
        <v>0</v>
      </c>
      <c r="Q544" s="18"/>
      <c r="R544" s="19">
        <f t="shared" si="19"/>
        <v>0</v>
      </c>
      <c r="S544" s="18"/>
      <c r="T544" s="17"/>
    </row>
    <row r="545" spans="1:20" x14ac:dyDescent="0.2">
      <c r="A545" s="18"/>
      <c r="B545" s="18"/>
      <c r="C545" s="18"/>
      <c r="D545" s="18"/>
      <c r="E545" s="18"/>
      <c r="F545" s="18"/>
      <c r="G545" s="18"/>
      <c r="H545" s="18"/>
      <c r="I545" s="18"/>
      <c r="J545" s="18"/>
      <c r="K545" s="18"/>
      <c r="L545" s="18"/>
      <c r="M545" s="18"/>
      <c r="N545" s="18"/>
      <c r="O545" s="18"/>
      <c r="P545" s="20">
        <f t="shared" si="18"/>
        <v>0</v>
      </c>
      <c r="Q545" s="18"/>
      <c r="R545" s="19">
        <f t="shared" si="19"/>
        <v>0</v>
      </c>
      <c r="S545" s="18"/>
      <c r="T545" s="17"/>
    </row>
    <row r="546" spans="1:20" x14ac:dyDescent="0.2">
      <c r="A546" s="18"/>
      <c r="B546" s="18"/>
      <c r="C546" s="18"/>
      <c r="D546" s="18"/>
      <c r="E546" s="18"/>
      <c r="F546" s="18"/>
      <c r="G546" s="18"/>
      <c r="H546" s="18"/>
      <c r="I546" s="18"/>
      <c r="J546" s="18"/>
      <c r="K546" s="18"/>
      <c r="L546" s="18"/>
      <c r="M546" s="18"/>
      <c r="N546" s="18"/>
      <c r="O546" s="18"/>
      <c r="P546" s="20">
        <f t="shared" si="18"/>
        <v>0</v>
      </c>
      <c r="Q546" s="18"/>
      <c r="R546" s="19">
        <f t="shared" si="19"/>
        <v>0</v>
      </c>
      <c r="S546" s="18"/>
      <c r="T546" s="17"/>
    </row>
    <row r="547" spans="1:20" x14ac:dyDescent="0.2">
      <c r="A547" s="18"/>
      <c r="B547" s="18"/>
      <c r="C547" s="18"/>
      <c r="D547" s="18"/>
      <c r="E547" s="18"/>
      <c r="F547" s="18"/>
      <c r="G547" s="18"/>
      <c r="H547" s="18"/>
      <c r="I547" s="18"/>
      <c r="J547" s="18"/>
      <c r="K547" s="18"/>
      <c r="L547" s="18"/>
      <c r="M547" s="18"/>
      <c r="N547" s="18"/>
      <c r="O547" s="18"/>
      <c r="P547" s="20">
        <f t="shared" si="18"/>
        <v>0</v>
      </c>
      <c r="Q547" s="18"/>
      <c r="R547" s="19">
        <f t="shared" si="19"/>
        <v>0</v>
      </c>
      <c r="S547" s="18"/>
      <c r="T547" s="17"/>
    </row>
    <row r="548" spans="1:20" x14ac:dyDescent="0.2">
      <c r="A548" s="18"/>
      <c r="B548" s="18"/>
      <c r="C548" s="18"/>
      <c r="D548" s="18"/>
      <c r="E548" s="18"/>
      <c r="F548" s="18"/>
      <c r="G548" s="18"/>
      <c r="H548" s="18"/>
      <c r="I548" s="18"/>
      <c r="J548" s="18"/>
      <c r="K548" s="18"/>
      <c r="L548" s="18"/>
      <c r="M548" s="18"/>
      <c r="N548" s="18"/>
      <c r="O548" s="18"/>
      <c r="P548" s="20">
        <f t="shared" si="18"/>
        <v>0</v>
      </c>
      <c r="Q548" s="18"/>
      <c r="R548" s="19">
        <f t="shared" si="19"/>
        <v>0</v>
      </c>
      <c r="S548" s="18"/>
      <c r="T548" s="17"/>
    </row>
    <row r="549" spans="1:20" x14ac:dyDescent="0.2">
      <c r="A549" s="18"/>
      <c r="B549" s="18"/>
      <c r="C549" s="18"/>
      <c r="D549" s="18"/>
      <c r="E549" s="18"/>
      <c r="F549" s="18"/>
      <c r="G549" s="18"/>
      <c r="H549" s="18"/>
      <c r="I549" s="18"/>
      <c r="J549" s="18"/>
      <c r="K549" s="18"/>
      <c r="L549" s="18"/>
      <c r="M549" s="18"/>
      <c r="N549" s="18"/>
      <c r="O549" s="18"/>
      <c r="P549" s="20">
        <f t="shared" si="18"/>
        <v>0</v>
      </c>
      <c r="Q549" s="18"/>
      <c r="R549" s="19">
        <f t="shared" si="19"/>
        <v>0</v>
      </c>
      <c r="S549" s="18"/>
      <c r="T549" s="17"/>
    </row>
    <row r="550" spans="1:20" x14ac:dyDescent="0.2">
      <c r="A550" s="18"/>
      <c r="B550" s="18"/>
      <c r="C550" s="18"/>
      <c r="D550" s="18"/>
      <c r="E550" s="18"/>
      <c r="F550" s="18"/>
      <c r="G550" s="18"/>
      <c r="H550" s="18"/>
      <c r="I550" s="18"/>
      <c r="J550" s="18"/>
      <c r="K550" s="18"/>
      <c r="L550" s="18"/>
      <c r="M550" s="18"/>
      <c r="N550" s="18"/>
      <c r="O550" s="18"/>
      <c r="P550" s="20">
        <f t="shared" si="18"/>
        <v>0</v>
      </c>
      <c r="Q550" s="18"/>
      <c r="R550" s="19">
        <f t="shared" si="19"/>
        <v>0</v>
      </c>
      <c r="S550" s="18"/>
      <c r="T550" s="17"/>
    </row>
    <row r="551" spans="1:20" x14ac:dyDescent="0.2">
      <c r="A551" s="18"/>
      <c r="B551" s="18"/>
      <c r="C551" s="18"/>
      <c r="D551" s="18"/>
      <c r="E551" s="18"/>
      <c r="F551" s="18"/>
      <c r="G551" s="18"/>
      <c r="H551" s="18"/>
      <c r="I551" s="18"/>
      <c r="J551" s="18"/>
      <c r="K551" s="18"/>
      <c r="L551" s="18"/>
      <c r="M551" s="18"/>
      <c r="N551" s="18"/>
      <c r="O551" s="18"/>
      <c r="P551" s="20">
        <f t="shared" si="18"/>
        <v>0</v>
      </c>
      <c r="Q551" s="18"/>
      <c r="R551" s="19">
        <f t="shared" si="19"/>
        <v>0</v>
      </c>
      <c r="S551" s="18"/>
      <c r="T551" s="17"/>
    </row>
    <row r="552" spans="1:20" x14ac:dyDescent="0.2">
      <c r="A552" s="18"/>
      <c r="B552" s="18"/>
      <c r="C552" s="18"/>
      <c r="D552" s="18"/>
      <c r="E552" s="18"/>
      <c r="F552" s="18"/>
      <c r="G552" s="18"/>
      <c r="H552" s="18"/>
      <c r="I552" s="18"/>
      <c r="J552" s="18"/>
      <c r="K552" s="18"/>
      <c r="L552" s="18"/>
      <c r="M552" s="18"/>
      <c r="N552" s="18"/>
      <c r="O552" s="18"/>
      <c r="P552" s="20">
        <f t="shared" si="18"/>
        <v>0</v>
      </c>
      <c r="Q552" s="18"/>
      <c r="R552" s="19">
        <f t="shared" si="19"/>
        <v>0</v>
      </c>
      <c r="S552" s="18"/>
      <c r="T552" s="17"/>
    </row>
    <row r="553" spans="1:20" x14ac:dyDescent="0.2">
      <c r="A553" s="18"/>
      <c r="B553" s="18"/>
      <c r="C553" s="18"/>
      <c r="D553" s="18"/>
      <c r="E553" s="18"/>
      <c r="F553" s="18"/>
      <c r="G553" s="18"/>
      <c r="H553" s="18"/>
      <c r="I553" s="18"/>
      <c r="J553" s="18"/>
      <c r="K553" s="18"/>
      <c r="L553" s="18"/>
      <c r="M553" s="18"/>
      <c r="N553" s="18"/>
      <c r="O553" s="18"/>
      <c r="P553" s="20">
        <f t="shared" si="18"/>
        <v>0</v>
      </c>
      <c r="Q553" s="18"/>
      <c r="R553" s="19">
        <f t="shared" si="19"/>
        <v>0</v>
      </c>
      <c r="S553" s="18"/>
      <c r="T553" s="17"/>
    </row>
    <row r="554" spans="1:20" x14ac:dyDescent="0.2">
      <c r="A554" s="18"/>
      <c r="B554" s="18"/>
      <c r="C554" s="18"/>
      <c r="D554" s="18"/>
      <c r="E554" s="18"/>
      <c r="F554" s="18"/>
      <c r="G554" s="18"/>
      <c r="H554" s="18"/>
      <c r="I554" s="18"/>
      <c r="J554" s="18"/>
      <c r="K554" s="18"/>
      <c r="L554" s="18"/>
      <c r="M554" s="18"/>
      <c r="N554" s="18"/>
      <c r="O554" s="18"/>
      <c r="P554" s="20">
        <f t="shared" si="18"/>
        <v>0</v>
      </c>
      <c r="Q554" s="18"/>
      <c r="R554" s="19">
        <f t="shared" si="19"/>
        <v>0</v>
      </c>
      <c r="S554" s="18"/>
      <c r="T554" s="17"/>
    </row>
    <row r="555" spans="1:20" x14ac:dyDescent="0.2">
      <c r="A555" s="18"/>
      <c r="B555" s="18"/>
      <c r="C555" s="18"/>
      <c r="D555" s="18"/>
      <c r="E555" s="18"/>
      <c r="F555" s="18"/>
      <c r="G555" s="18"/>
      <c r="H555" s="18"/>
      <c r="I555" s="18"/>
      <c r="J555" s="18"/>
      <c r="K555" s="18"/>
      <c r="L555" s="18"/>
      <c r="M555" s="18"/>
      <c r="N555" s="18"/>
      <c r="O555" s="18"/>
      <c r="P555" s="20">
        <f t="shared" si="18"/>
        <v>0</v>
      </c>
      <c r="Q555" s="18"/>
      <c r="R555" s="19">
        <f t="shared" si="19"/>
        <v>0</v>
      </c>
      <c r="S555" s="18"/>
      <c r="T555" s="17"/>
    </row>
    <row r="556" spans="1:20" x14ac:dyDescent="0.2">
      <c r="A556" s="18"/>
      <c r="B556" s="18"/>
      <c r="C556" s="18"/>
      <c r="D556" s="18"/>
      <c r="E556" s="18"/>
      <c r="F556" s="18"/>
      <c r="G556" s="18"/>
      <c r="H556" s="18"/>
      <c r="I556" s="18"/>
      <c r="J556" s="18"/>
      <c r="K556" s="18"/>
      <c r="L556" s="18"/>
      <c r="M556" s="18"/>
      <c r="N556" s="18"/>
      <c r="O556" s="18"/>
      <c r="P556" s="20">
        <f t="shared" si="18"/>
        <v>0</v>
      </c>
      <c r="Q556" s="18"/>
      <c r="R556" s="19">
        <f t="shared" si="19"/>
        <v>0</v>
      </c>
      <c r="S556" s="18"/>
      <c r="T556" s="17"/>
    </row>
    <row r="557" spans="1:20" x14ac:dyDescent="0.2">
      <c r="A557" s="18"/>
      <c r="B557" s="18"/>
      <c r="C557" s="18"/>
      <c r="D557" s="18"/>
      <c r="E557" s="18"/>
      <c r="F557" s="18"/>
      <c r="G557" s="18"/>
      <c r="H557" s="18"/>
      <c r="I557" s="18"/>
      <c r="J557" s="18"/>
      <c r="K557" s="18"/>
      <c r="L557" s="18"/>
      <c r="M557" s="18"/>
      <c r="N557" s="18"/>
      <c r="O557" s="18"/>
      <c r="P557" s="20">
        <f t="shared" si="18"/>
        <v>0</v>
      </c>
      <c r="Q557" s="18"/>
      <c r="R557" s="19">
        <f t="shared" si="19"/>
        <v>0</v>
      </c>
      <c r="S557" s="18"/>
      <c r="T557" s="17"/>
    </row>
    <row r="558" spans="1:20" x14ac:dyDescent="0.2">
      <c r="A558" s="18"/>
      <c r="B558" s="18"/>
      <c r="C558" s="18"/>
      <c r="D558" s="18"/>
      <c r="E558" s="18"/>
      <c r="F558" s="18"/>
      <c r="G558" s="18"/>
      <c r="H558" s="18"/>
      <c r="I558" s="18"/>
      <c r="J558" s="18"/>
      <c r="K558" s="18"/>
      <c r="L558" s="18"/>
      <c r="M558" s="18"/>
      <c r="N558" s="18"/>
      <c r="O558" s="18"/>
      <c r="P558" s="20">
        <f t="shared" si="18"/>
        <v>0</v>
      </c>
      <c r="Q558" s="18"/>
      <c r="R558" s="19">
        <f t="shared" si="19"/>
        <v>0</v>
      </c>
      <c r="S558" s="18"/>
      <c r="T558" s="17"/>
    </row>
    <row r="559" spans="1:20" x14ac:dyDescent="0.2">
      <c r="A559" s="18"/>
      <c r="B559" s="18"/>
      <c r="C559" s="18"/>
      <c r="D559" s="18"/>
      <c r="E559" s="18"/>
      <c r="F559" s="18"/>
      <c r="G559" s="18"/>
      <c r="H559" s="18"/>
      <c r="I559" s="18"/>
      <c r="J559" s="18"/>
      <c r="K559" s="18"/>
      <c r="L559" s="18"/>
      <c r="M559" s="18"/>
      <c r="N559" s="18"/>
      <c r="O559" s="18"/>
      <c r="P559" s="20">
        <f t="shared" si="18"/>
        <v>0</v>
      </c>
      <c r="Q559" s="18"/>
      <c r="R559" s="19">
        <f t="shared" si="19"/>
        <v>0</v>
      </c>
      <c r="S559" s="18"/>
      <c r="T559" s="17"/>
    </row>
    <row r="560" spans="1:20" x14ac:dyDescent="0.2">
      <c r="A560" s="18"/>
      <c r="B560" s="18"/>
      <c r="C560" s="18"/>
      <c r="D560" s="18"/>
      <c r="E560" s="18"/>
      <c r="F560" s="18"/>
      <c r="G560" s="18"/>
      <c r="H560" s="18"/>
      <c r="I560" s="18"/>
      <c r="J560" s="18"/>
      <c r="K560" s="18"/>
      <c r="L560" s="18"/>
      <c r="M560" s="18"/>
      <c r="N560" s="18"/>
      <c r="O560" s="18"/>
      <c r="P560" s="20">
        <f t="shared" si="18"/>
        <v>0</v>
      </c>
      <c r="Q560" s="18"/>
      <c r="R560" s="19">
        <f t="shared" si="19"/>
        <v>0</v>
      </c>
      <c r="S560" s="18"/>
      <c r="T560" s="17"/>
    </row>
    <row r="561" spans="1:20" x14ac:dyDescent="0.2">
      <c r="A561" s="18"/>
      <c r="B561" s="18"/>
      <c r="C561" s="18"/>
      <c r="D561" s="18"/>
      <c r="E561" s="18"/>
      <c r="F561" s="18"/>
      <c r="G561" s="18"/>
      <c r="H561" s="18"/>
      <c r="I561" s="18"/>
      <c r="J561" s="18"/>
      <c r="K561" s="18"/>
      <c r="L561" s="18"/>
      <c r="M561" s="18"/>
      <c r="N561" s="18"/>
      <c r="O561" s="18"/>
      <c r="P561" s="20">
        <f t="shared" si="18"/>
        <v>0</v>
      </c>
      <c r="Q561" s="18"/>
      <c r="R561" s="19">
        <f t="shared" si="19"/>
        <v>0</v>
      </c>
      <c r="S561" s="18"/>
      <c r="T561" s="17"/>
    </row>
    <row r="562" spans="1:20" x14ac:dyDescent="0.2">
      <c r="A562" s="18"/>
      <c r="B562" s="18"/>
      <c r="C562" s="18"/>
      <c r="D562" s="18"/>
      <c r="E562" s="18"/>
      <c r="F562" s="18"/>
      <c r="G562" s="18"/>
      <c r="H562" s="18"/>
      <c r="I562" s="18"/>
      <c r="J562" s="18"/>
      <c r="K562" s="18"/>
      <c r="L562" s="18"/>
      <c r="M562" s="18"/>
      <c r="N562" s="18"/>
      <c r="O562" s="18"/>
      <c r="P562" s="20">
        <f t="shared" si="18"/>
        <v>0</v>
      </c>
      <c r="Q562" s="18"/>
      <c r="R562" s="19">
        <f t="shared" si="19"/>
        <v>0</v>
      </c>
      <c r="S562" s="18"/>
      <c r="T562" s="17"/>
    </row>
    <row r="563" spans="1:20" x14ac:dyDescent="0.2">
      <c r="A563" s="18"/>
      <c r="B563" s="18"/>
      <c r="C563" s="18"/>
      <c r="D563" s="18"/>
      <c r="E563" s="18"/>
      <c r="F563" s="18"/>
      <c r="G563" s="18"/>
      <c r="H563" s="18"/>
      <c r="I563" s="18"/>
      <c r="J563" s="18"/>
      <c r="K563" s="18"/>
      <c r="L563" s="18"/>
      <c r="M563" s="18"/>
      <c r="N563" s="18"/>
      <c r="O563" s="18"/>
      <c r="P563" s="20">
        <f t="shared" si="18"/>
        <v>0</v>
      </c>
      <c r="Q563" s="18"/>
      <c r="R563" s="19">
        <f t="shared" si="19"/>
        <v>0</v>
      </c>
      <c r="S563" s="18"/>
      <c r="T563" s="17"/>
    </row>
    <row r="564" spans="1:20" x14ac:dyDescent="0.2">
      <c r="A564" s="18"/>
      <c r="B564" s="18"/>
      <c r="C564" s="18"/>
      <c r="D564" s="18"/>
      <c r="E564" s="18"/>
      <c r="F564" s="18"/>
      <c r="G564" s="18"/>
      <c r="H564" s="18"/>
      <c r="I564" s="18"/>
      <c r="J564" s="18"/>
      <c r="K564" s="18"/>
      <c r="L564" s="18"/>
      <c r="M564" s="18"/>
      <c r="N564" s="18"/>
      <c r="O564" s="18"/>
      <c r="P564" s="20">
        <f t="shared" si="18"/>
        <v>0</v>
      </c>
      <c r="Q564" s="18"/>
      <c r="R564" s="19">
        <f t="shared" si="19"/>
        <v>0</v>
      </c>
      <c r="S564" s="18"/>
      <c r="T564" s="17"/>
    </row>
    <row r="565" spans="1:20" x14ac:dyDescent="0.2">
      <c r="A565" s="18"/>
      <c r="B565" s="18"/>
      <c r="C565" s="18"/>
      <c r="D565" s="18"/>
      <c r="E565" s="18"/>
      <c r="F565" s="18"/>
      <c r="G565" s="18"/>
      <c r="H565" s="18"/>
      <c r="I565" s="18"/>
      <c r="J565" s="18"/>
      <c r="K565" s="18"/>
      <c r="L565" s="18"/>
      <c r="M565" s="18"/>
      <c r="N565" s="18"/>
      <c r="O565" s="18"/>
      <c r="P565" s="20">
        <f t="shared" si="18"/>
        <v>0</v>
      </c>
      <c r="Q565" s="18"/>
      <c r="R565" s="19">
        <f t="shared" si="19"/>
        <v>0</v>
      </c>
      <c r="S565" s="18"/>
      <c r="T565" s="17"/>
    </row>
    <row r="566" spans="1:20" x14ac:dyDescent="0.2">
      <c r="A566" s="18"/>
      <c r="B566" s="18"/>
      <c r="C566" s="18"/>
      <c r="D566" s="18"/>
      <c r="E566" s="18"/>
      <c r="F566" s="18"/>
      <c r="G566" s="18"/>
      <c r="H566" s="18"/>
      <c r="I566" s="18"/>
      <c r="J566" s="18"/>
      <c r="K566" s="18"/>
      <c r="L566" s="18"/>
      <c r="M566" s="18"/>
      <c r="N566" s="18"/>
      <c r="O566" s="18"/>
      <c r="P566" s="20">
        <f t="shared" si="18"/>
        <v>0</v>
      </c>
      <c r="Q566" s="18"/>
      <c r="R566" s="19">
        <f t="shared" si="19"/>
        <v>0</v>
      </c>
      <c r="S566" s="18"/>
      <c r="T566" s="17"/>
    </row>
    <row r="567" spans="1:20" x14ac:dyDescent="0.2">
      <c r="A567" s="18"/>
      <c r="B567" s="18"/>
      <c r="C567" s="18"/>
      <c r="D567" s="18"/>
      <c r="E567" s="18"/>
      <c r="F567" s="18"/>
      <c r="G567" s="18"/>
      <c r="H567" s="18"/>
      <c r="I567" s="18"/>
      <c r="J567" s="18"/>
      <c r="K567" s="18"/>
      <c r="L567" s="18"/>
      <c r="M567" s="18"/>
      <c r="N567" s="18"/>
      <c r="O567" s="18"/>
      <c r="P567" s="20">
        <f t="shared" si="18"/>
        <v>0</v>
      </c>
      <c r="Q567" s="18"/>
      <c r="R567" s="19">
        <f t="shared" si="19"/>
        <v>0</v>
      </c>
      <c r="S567" s="18"/>
      <c r="T567" s="17"/>
    </row>
    <row r="568" spans="1:20" x14ac:dyDescent="0.2">
      <c r="A568" s="18"/>
      <c r="B568" s="18"/>
      <c r="C568" s="18"/>
      <c r="D568" s="18"/>
      <c r="E568" s="18"/>
      <c r="F568" s="18"/>
      <c r="G568" s="18"/>
      <c r="H568" s="18"/>
      <c r="I568" s="18"/>
      <c r="J568" s="18"/>
      <c r="K568" s="18"/>
      <c r="L568" s="18"/>
      <c r="M568" s="18"/>
      <c r="N568" s="18"/>
      <c r="O568" s="18"/>
      <c r="P568" s="20">
        <f t="shared" si="18"/>
        <v>0</v>
      </c>
      <c r="Q568" s="18"/>
      <c r="R568" s="19">
        <f t="shared" si="19"/>
        <v>0</v>
      </c>
      <c r="S568" s="18"/>
      <c r="T568" s="17"/>
    </row>
    <row r="569" spans="1:20" x14ac:dyDescent="0.2">
      <c r="A569" s="18"/>
      <c r="B569" s="18"/>
      <c r="C569" s="18"/>
      <c r="D569" s="18"/>
      <c r="E569" s="18"/>
      <c r="F569" s="18"/>
      <c r="G569" s="18"/>
      <c r="H569" s="18"/>
      <c r="I569" s="18"/>
      <c r="J569" s="18"/>
      <c r="K569" s="18"/>
      <c r="L569" s="18"/>
      <c r="M569" s="18"/>
      <c r="N569" s="18"/>
      <c r="O569" s="18"/>
      <c r="P569" s="20">
        <f t="shared" si="18"/>
        <v>0</v>
      </c>
      <c r="Q569" s="18"/>
      <c r="R569" s="19">
        <f t="shared" si="19"/>
        <v>0</v>
      </c>
      <c r="S569" s="18"/>
      <c r="T569" s="17"/>
    </row>
    <row r="570" spans="1:20" x14ac:dyDescent="0.2">
      <c r="A570" s="18"/>
      <c r="B570" s="18"/>
      <c r="C570" s="18"/>
      <c r="D570" s="18"/>
      <c r="E570" s="18"/>
      <c r="F570" s="18"/>
      <c r="G570" s="18"/>
      <c r="H570" s="18"/>
      <c r="I570" s="18"/>
      <c r="J570" s="18"/>
      <c r="K570" s="18"/>
      <c r="L570" s="18"/>
      <c r="M570" s="18"/>
      <c r="N570" s="18"/>
      <c r="O570" s="18"/>
      <c r="P570" s="20">
        <f t="shared" si="18"/>
        <v>0</v>
      </c>
      <c r="Q570" s="18"/>
      <c r="R570" s="19">
        <f t="shared" si="19"/>
        <v>0</v>
      </c>
      <c r="S570" s="18"/>
      <c r="T570" s="17"/>
    </row>
    <row r="571" spans="1:20" x14ac:dyDescent="0.2">
      <c r="A571" s="18"/>
      <c r="B571" s="18"/>
      <c r="C571" s="18"/>
      <c r="D571" s="18"/>
      <c r="E571" s="18"/>
      <c r="F571" s="18"/>
      <c r="G571" s="18"/>
      <c r="H571" s="18"/>
      <c r="I571" s="18"/>
      <c r="J571" s="18"/>
      <c r="K571" s="18"/>
      <c r="L571" s="18"/>
      <c r="M571" s="18"/>
      <c r="N571" s="18"/>
      <c r="O571" s="18"/>
      <c r="P571" s="20">
        <f t="shared" si="18"/>
        <v>0</v>
      </c>
      <c r="Q571" s="18"/>
      <c r="R571" s="19">
        <f t="shared" si="19"/>
        <v>0</v>
      </c>
      <c r="S571" s="18"/>
      <c r="T571" s="17"/>
    </row>
    <row r="572" spans="1:20" x14ac:dyDescent="0.2">
      <c r="A572" s="18"/>
      <c r="B572" s="18"/>
      <c r="C572" s="18"/>
      <c r="D572" s="18"/>
      <c r="E572" s="18"/>
      <c r="F572" s="18"/>
      <c r="G572" s="18"/>
      <c r="H572" s="18"/>
      <c r="I572" s="18"/>
      <c r="J572" s="18"/>
      <c r="K572" s="18"/>
      <c r="L572" s="18"/>
      <c r="M572" s="18"/>
      <c r="N572" s="18"/>
      <c r="O572" s="18"/>
      <c r="P572" s="20">
        <f t="shared" si="18"/>
        <v>0</v>
      </c>
      <c r="Q572" s="18"/>
      <c r="R572" s="19">
        <f t="shared" si="19"/>
        <v>0</v>
      </c>
      <c r="S572" s="18"/>
      <c r="T572" s="17"/>
    </row>
    <row r="573" spans="1:20" x14ac:dyDescent="0.2">
      <c r="A573" s="18"/>
      <c r="B573" s="18"/>
      <c r="C573" s="18"/>
      <c r="D573" s="18"/>
      <c r="E573" s="18"/>
      <c r="F573" s="18"/>
      <c r="G573" s="18"/>
      <c r="H573" s="18"/>
      <c r="I573" s="18"/>
      <c r="J573" s="18"/>
      <c r="K573" s="18"/>
      <c r="L573" s="18"/>
      <c r="M573" s="18"/>
      <c r="N573" s="18"/>
      <c r="O573" s="18"/>
      <c r="P573" s="20">
        <f t="shared" si="18"/>
        <v>0</v>
      </c>
      <c r="Q573" s="18"/>
      <c r="R573" s="19">
        <f t="shared" si="19"/>
        <v>0</v>
      </c>
      <c r="S573" s="18"/>
      <c r="T573" s="17"/>
    </row>
    <row r="574" spans="1:20" x14ac:dyDescent="0.2">
      <c r="A574" s="18"/>
      <c r="B574" s="18"/>
      <c r="C574" s="18"/>
      <c r="D574" s="18"/>
      <c r="E574" s="18"/>
      <c r="F574" s="18"/>
      <c r="G574" s="18"/>
      <c r="H574" s="18"/>
      <c r="I574" s="18"/>
      <c r="J574" s="18"/>
      <c r="K574" s="18"/>
      <c r="L574" s="18"/>
      <c r="M574" s="18"/>
      <c r="N574" s="18"/>
      <c r="O574" s="18"/>
      <c r="P574" s="20">
        <f t="shared" si="18"/>
        <v>0</v>
      </c>
      <c r="Q574" s="18"/>
      <c r="R574" s="19">
        <f t="shared" si="19"/>
        <v>0</v>
      </c>
      <c r="S574" s="18"/>
      <c r="T574" s="17"/>
    </row>
    <row r="575" spans="1:20" x14ac:dyDescent="0.2">
      <c r="A575" s="18"/>
      <c r="B575" s="18"/>
      <c r="C575" s="18"/>
      <c r="D575" s="18"/>
      <c r="E575" s="18"/>
      <c r="F575" s="18"/>
      <c r="G575" s="18"/>
      <c r="H575" s="18"/>
      <c r="I575" s="18"/>
      <c r="J575" s="18"/>
      <c r="K575" s="18"/>
      <c r="L575" s="18"/>
      <c r="M575" s="18"/>
      <c r="N575" s="18"/>
      <c r="O575" s="18"/>
      <c r="P575" s="20">
        <f t="shared" si="18"/>
        <v>0</v>
      </c>
      <c r="Q575" s="18"/>
      <c r="R575" s="19">
        <f t="shared" si="19"/>
        <v>0</v>
      </c>
      <c r="S575" s="18"/>
      <c r="T575" s="17"/>
    </row>
    <row r="576" spans="1:20" x14ac:dyDescent="0.2">
      <c r="A576" s="18"/>
      <c r="B576" s="18"/>
      <c r="C576" s="18"/>
      <c r="D576" s="18"/>
      <c r="E576" s="18"/>
      <c r="F576" s="18"/>
      <c r="G576" s="18"/>
      <c r="H576" s="18"/>
      <c r="I576" s="18"/>
      <c r="J576" s="18"/>
      <c r="K576" s="18"/>
      <c r="L576" s="18"/>
      <c r="M576" s="18"/>
      <c r="N576" s="18"/>
      <c r="O576" s="18"/>
      <c r="P576" s="20">
        <f t="shared" si="18"/>
        <v>0</v>
      </c>
      <c r="Q576" s="18"/>
      <c r="R576" s="19">
        <f t="shared" si="19"/>
        <v>0</v>
      </c>
      <c r="S576" s="18"/>
      <c r="T576" s="17"/>
    </row>
    <row r="577" spans="1:20" x14ac:dyDescent="0.2">
      <c r="A577" s="18"/>
      <c r="B577" s="18"/>
      <c r="C577" s="18"/>
      <c r="D577" s="18"/>
      <c r="E577" s="18"/>
      <c r="F577" s="18"/>
      <c r="G577" s="18"/>
      <c r="H577" s="18"/>
      <c r="I577" s="18"/>
      <c r="J577" s="18"/>
      <c r="K577" s="18"/>
      <c r="L577" s="18"/>
      <c r="M577" s="18"/>
      <c r="N577" s="18"/>
      <c r="O577" s="18"/>
      <c r="P577" s="20">
        <f t="shared" si="18"/>
        <v>0</v>
      </c>
      <c r="Q577" s="18"/>
      <c r="R577" s="19">
        <f t="shared" si="19"/>
        <v>0</v>
      </c>
      <c r="S577" s="18"/>
      <c r="T577" s="17"/>
    </row>
    <row r="578" spans="1:20" x14ac:dyDescent="0.2">
      <c r="A578" s="18"/>
      <c r="B578" s="18"/>
      <c r="C578" s="18"/>
      <c r="D578" s="18"/>
      <c r="E578" s="18"/>
      <c r="F578" s="18"/>
      <c r="G578" s="18"/>
      <c r="H578" s="18"/>
      <c r="I578" s="18"/>
      <c r="J578" s="18"/>
      <c r="K578" s="18"/>
      <c r="L578" s="18"/>
      <c r="M578" s="18"/>
      <c r="N578" s="18"/>
      <c r="O578" s="18"/>
      <c r="P578" s="20">
        <f t="shared" si="18"/>
        <v>0</v>
      </c>
      <c r="Q578" s="18"/>
      <c r="R578" s="19">
        <f t="shared" si="19"/>
        <v>0</v>
      </c>
      <c r="S578" s="18"/>
      <c r="T578" s="17"/>
    </row>
    <row r="579" spans="1:20" x14ac:dyDescent="0.2">
      <c r="A579" s="18"/>
      <c r="B579" s="18"/>
      <c r="C579" s="18"/>
      <c r="D579" s="18"/>
      <c r="E579" s="18"/>
      <c r="F579" s="18"/>
      <c r="G579" s="18"/>
      <c r="H579" s="18"/>
      <c r="I579" s="18"/>
      <c r="J579" s="18"/>
      <c r="K579" s="18"/>
      <c r="L579" s="18"/>
      <c r="M579" s="18"/>
      <c r="N579" s="18"/>
      <c r="O579" s="18"/>
      <c r="P579" s="20">
        <f t="shared" si="18"/>
        <v>0</v>
      </c>
      <c r="Q579" s="18"/>
      <c r="R579" s="19">
        <f t="shared" si="19"/>
        <v>0</v>
      </c>
      <c r="S579" s="18"/>
      <c r="T579" s="17"/>
    </row>
    <row r="580" spans="1:20" x14ac:dyDescent="0.2">
      <c r="A580" s="18"/>
      <c r="B580" s="18"/>
      <c r="C580" s="18"/>
      <c r="D580" s="18"/>
      <c r="E580" s="18"/>
      <c r="F580" s="18"/>
      <c r="G580" s="18"/>
      <c r="H580" s="18"/>
      <c r="I580" s="18"/>
      <c r="J580" s="18"/>
      <c r="K580" s="18"/>
      <c r="L580" s="18"/>
      <c r="M580" s="18"/>
      <c r="N580" s="18"/>
      <c r="O580" s="18"/>
      <c r="P580" s="20">
        <f t="shared" si="18"/>
        <v>0</v>
      </c>
      <c r="Q580" s="18"/>
      <c r="R580" s="19">
        <f t="shared" si="19"/>
        <v>0</v>
      </c>
      <c r="S580" s="18"/>
      <c r="T580" s="17"/>
    </row>
    <row r="581" spans="1:20" x14ac:dyDescent="0.2">
      <c r="A581" s="18"/>
      <c r="B581" s="18"/>
      <c r="C581" s="18"/>
      <c r="D581" s="18"/>
      <c r="E581" s="18"/>
      <c r="F581" s="18"/>
      <c r="G581" s="18"/>
      <c r="H581" s="18"/>
      <c r="I581" s="18"/>
      <c r="J581" s="18"/>
      <c r="K581" s="18"/>
      <c r="L581" s="18"/>
      <c r="M581" s="18"/>
      <c r="N581" s="18"/>
      <c r="O581" s="18"/>
      <c r="P581" s="20">
        <f t="shared" si="18"/>
        <v>0</v>
      </c>
      <c r="Q581" s="18"/>
      <c r="R581" s="19">
        <f t="shared" si="19"/>
        <v>0</v>
      </c>
      <c r="S581" s="18"/>
      <c r="T581" s="17"/>
    </row>
    <row r="582" spans="1:20" x14ac:dyDescent="0.2">
      <c r="A582" s="18"/>
      <c r="B582" s="18"/>
      <c r="C582" s="18"/>
      <c r="D582" s="18"/>
      <c r="E582" s="18"/>
      <c r="F582" s="18"/>
      <c r="G582" s="18"/>
      <c r="H582" s="18"/>
      <c r="I582" s="18"/>
      <c r="J582" s="18"/>
      <c r="K582" s="18"/>
      <c r="L582" s="18"/>
      <c r="M582" s="18"/>
      <c r="N582" s="18"/>
      <c r="O582" s="18"/>
      <c r="P582" s="20">
        <f t="shared" si="18"/>
        <v>0</v>
      </c>
      <c r="Q582" s="18"/>
      <c r="R582" s="19">
        <f t="shared" si="19"/>
        <v>0</v>
      </c>
      <c r="S582" s="18"/>
      <c r="T582" s="17"/>
    </row>
    <row r="583" spans="1:20" x14ac:dyDescent="0.2">
      <c r="A583" s="18"/>
      <c r="B583" s="18"/>
      <c r="C583" s="18"/>
      <c r="D583" s="18"/>
      <c r="E583" s="18"/>
      <c r="F583" s="18"/>
      <c r="G583" s="18"/>
      <c r="H583" s="18"/>
      <c r="I583" s="18"/>
      <c r="J583" s="18"/>
      <c r="K583" s="18"/>
      <c r="L583" s="18"/>
      <c r="M583" s="18"/>
      <c r="N583" s="18"/>
      <c r="O583" s="18"/>
      <c r="P583" s="20">
        <f t="shared" si="18"/>
        <v>0</v>
      </c>
      <c r="Q583" s="18"/>
      <c r="R583" s="19">
        <f t="shared" si="19"/>
        <v>0</v>
      </c>
      <c r="S583" s="18"/>
      <c r="T583" s="17"/>
    </row>
    <row r="584" spans="1:20" x14ac:dyDescent="0.2">
      <c r="A584" s="18"/>
      <c r="B584" s="18"/>
      <c r="C584" s="18"/>
      <c r="D584" s="18"/>
      <c r="E584" s="18"/>
      <c r="F584" s="18"/>
      <c r="G584" s="18"/>
      <c r="H584" s="18"/>
      <c r="I584" s="18"/>
      <c r="J584" s="18"/>
      <c r="K584" s="18"/>
      <c r="L584" s="18"/>
      <c r="M584" s="18"/>
      <c r="N584" s="18"/>
      <c r="O584" s="18"/>
      <c r="P584" s="20">
        <f t="shared" si="18"/>
        <v>0</v>
      </c>
      <c r="Q584" s="18"/>
      <c r="R584" s="19">
        <f t="shared" si="19"/>
        <v>0</v>
      </c>
      <c r="S584" s="18"/>
      <c r="T584" s="17"/>
    </row>
    <row r="585" spans="1:20" x14ac:dyDescent="0.2">
      <c r="A585" s="18"/>
      <c r="B585" s="18"/>
      <c r="C585" s="18"/>
      <c r="D585" s="18"/>
      <c r="E585" s="18"/>
      <c r="F585" s="18"/>
      <c r="G585" s="18"/>
      <c r="H585" s="18"/>
      <c r="I585" s="18"/>
      <c r="J585" s="18"/>
      <c r="K585" s="18"/>
      <c r="L585" s="18"/>
      <c r="M585" s="18"/>
      <c r="N585" s="18"/>
      <c r="O585" s="18"/>
      <c r="P585" s="20">
        <f t="shared" si="18"/>
        <v>0</v>
      </c>
      <c r="Q585" s="18"/>
      <c r="R585" s="19">
        <f t="shared" si="19"/>
        <v>0</v>
      </c>
      <c r="S585" s="18"/>
      <c r="T585" s="17"/>
    </row>
    <row r="586" spans="1:20" x14ac:dyDescent="0.2">
      <c r="A586" s="18"/>
      <c r="B586" s="18"/>
      <c r="C586" s="18"/>
      <c r="D586" s="18"/>
      <c r="E586" s="18"/>
      <c r="F586" s="18"/>
      <c r="G586" s="18"/>
      <c r="H586" s="18"/>
      <c r="I586" s="18"/>
      <c r="J586" s="18"/>
      <c r="K586" s="18"/>
      <c r="L586" s="18"/>
      <c r="M586" s="18"/>
      <c r="N586" s="18"/>
      <c r="O586" s="18"/>
      <c r="P586" s="20">
        <f t="shared" si="18"/>
        <v>0</v>
      </c>
      <c r="Q586" s="18"/>
      <c r="R586" s="19">
        <f t="shared" si="19"/>
        <v>0</v>
      </c>
      <c r="S586" s="18"/>
      <c r="T586" s="17"/>
    </row>
    <row r="587" spans="1:20" x14ac:dyDescent="0.2">
      <c r="A587" s="18"/>
      <c r="B587" s="18"/>
      <c r="C587" s="18"/>
      <c r="D587" s="18"/>
      <c r="E587" s="18"/>
      <c r="F587" s="18"/>
      <c r="G587" s="18"/>
      <c r="H587" s="18"/>
      <c r="I587" s="18"/>
      <c r="J587" s="18"/>
      <c r="K587" s="18"/>
      <c r="L587" s="18"/>
      <c r="M587" s="18"/>
      <c r="N587" s="18"/>
      <c r="O587" s="18"/>
      <c r="P587" s="20">
        <f t="shared" si="18"/>
        <v>0</v>
      </c>
      <c r="Q587" s="18"/>
      <c r="R587" s="19">
        <f t="shared" si="19"/>
        <v>0</v>
      </c>
      <c r="S587" s="18"/>
      <c r="T587" s="17"/>
    </row>
    <row r="588" spans="1:20" x14ac:dyDescent="0.2">
      <c r="A588" s="18"/>
      <c r="B588" s="18"/>
      <c r="C588" s="18"/>
      <c r="D588" s="18"/>
      <c r="E588" s="18"/>
      <c r="F588" s="18"/>
      <c r="G588" s="18"/>
      <c r="H588" s="18"/>
      <c r="I588" s="18"/>
      <c r="J588" s="18"/>
      <c r="K588" s="18"/>
      <c r="L588" s="18"/>
      <c r="M588" s="18"/>
      <c r="N588" s="18"/>
      <c r="O588" s="18"/>
      <c r="P588" s="20">
        <f t="shared" si="18"/>
        <v>0</v>
      </c>
      <c r="Q588" s="18"/>
      <c r="R588" s="19">
        <f t="shared" si="19"/>
        <v>0</v>
      </c>
      <c r="S588" s="18"/>
      <c r="T588" s="17"/>
    </row>
    <row r="589" spans="1:20" x14ac:dyDescent="0.2">
      <c r="A589" s="18"/>
      <c r="B589" s="18"/>
      <c r="C589" s="18"/>
      <c r="D589" s="18"/>
      <c r="E589" s="18"/>
      <c r="F589" s="18"/>
      <c r="G589" s="18"/>
      <c r="H589" s="18"/>
      <c r="I589" s="18"/>
      <c r="J589" s="18"/>
      <c r="K589" s="18"/>
      <c r="L589" s="18"/>
      <c r="M589" s="18"/>
      <c r="N589" s="18"/>
      <c r="O589" s="18"/>
      <c r="P589" s="20">
        <f t="shared" ref="P589:P652" si="20">SUM(I589:O589)</f>
        <v>0</v>
      </c>
      <c r="Q589" s="18"/>
      <c r="R589" s="19">
        <f t="shared" si="19"/>
        <v>0</v>
      </c>
      <c r="S589" s="18"/>
      <c r="T589" s="17"/>
    </row>
    <row r="590" spans="1:20" x14ac:dyDescent="0.2">
      <c r="A590" s="18"/>
      <c r="B590" s="18"/>
      <c r="C590" s="18"/>
      <c r="D590" s="18"/>
      <c r="E590" s="18"/>
      <c r="F590" s="18"/>
      <c r="G590" s="18"/>
      <c r="H590" s="18"/>
      <c r="I590" s="18"/>
      <c r="J590" s="18"/>
      <c r="K590" s="18"/>
      <c r="L590" s="18"/>
      <c r="M590" s="18"/>
      <c r="N590" s="18"/>
      <c r="O590" s="18"/>
      <c r="P590" s="20">
        <f t="shared" si="20"/>
        <v>0</v>
      </c>
      <c r="Q590" s="18"/>
      <c r="R590" s="19">
        <f t="shared" si="19"/>
        <v>0</v>
      </c>
      <c r="S590" s="18"/>
      <c r="T590" s="17"/>
    </row>
    <row r="591" spans="1:20" x14ac:dyDescent="0.2">
      <c r="A591" s="18"/>
      <c r="B591" s="18"/>
      <c r="C591" s="18"/>
      <c r="D591" s="18"/>
      <c r="E591" s="18"/>
      <c r="F591" s="18"/>
      <c r="G591" s="18"/>
      <c r="H591" s="18"/>
      <c r="I591" s="18"/>
      <c r="J591" s="18"/>
      <c r="K591" s="18"/>
      <c r="L591" s="18"/>
      <c r="M591" s="18"/>
      <c r="N591" s="18"/>
      <c r="O591" s="18"/>
      <c r="P591" s="20">
        <f t="shared" si="20"/>
        <v>0</v>
      </c>
      <c r="Q591" s="18"/>
      <c r="R591" s="19">
        <f t="shared" si="19"/>
        <v>0</v>
      </c>
      <c r="S591" s="18"/>
      <c r="T591" s="17"/>
    </row>
    <row r="592" spans="1:20" x14ac:dyDescent="0.2">
      <c r="A592" s="18"/>
      <c r="B592" s="18"/>
      <c r="C592" s="18"/>
      <c r="D592" s="18"/>
      <c r="E592" s="18"/>
      <c r="F592" s="18"/>
      <c r="G592" s="18"/>
      <c r="H592" s="18"/>
      <c r="I592" s="18"/>
      <c r="J592" s="18"/>
      <c r="K592" s="18"/>
      <c r="L592" s="18"/>
      <c r="M592" s="18"/>
      <c r="N592" s="18"/>
      <c r="O592" s="18"/>
      <c r="P592" s="20">
        <f t="shared" si="20"/>
        <v>0</v>
      </c>
      <c r="Q592" s="18"/>
      <c r="R592" s="19">
        <f t="shared" si="19"/>
        <v>0</v>
      </c>
      <c r="S592" s="18"/>
      <c r="T592" s="17"/>
    </row>
    <row r="593" spans="1:20" x14ac:dyDescent="0.2">
      <c r="A593" s="18"/>
      <c r="B593" s="18"/>
      <c r="C593" s="18"/>
      <c r="D593" s="18"/>
      <c r="E593" s="18"/>
      <c r="F593" s="18"/>
      <c r="G593" s="18"/>
      <c r="H593" s="18"/>
      <c r="I593" s="18"/>
      <c r="J593" s="18"/>
      <c r="K593" s="18"/>
      <c r="L593" s="18"/>
      <c r="M593" s="18"/>
      <c r="N593" s="18"/>
      <c r="O593" s="18"/>
      <c r="P593" s="20">
        <f t="shared" si="20"/>
        <v>0</v>
      </c>
      <c r="Q593" s="18"/>
      <c r="R593" s="19">
        <f t="shared" si="19"/>
        <v>0</v>
      </c>
      <c r="S593" s="18"/>
      <c r="T593" s="17"/>
    </row>
    <row r="594" spans="1:20" x14ac:dyDescent="0.2">
      <c r="A594" s="18"/>
      <c r="B594" s="18"/>
      <c r="C594" s="18"/>
      <c r="D594" s="18"/>
      <c r="E594" s="18"/>
      <c r="F594" s="18"/>
      <c r="G594" s="18"/>
      <c r="H594" s="18"/>
      <c r="I594" s="18"/>
      <c r="J594" s="18"/>
      <c r="K594" s="18"/>
      <c r="L594" s="18"/>
      <c r="M594" s="18"/>
      <c r="N594" s="18"/>
      <c r="O594" s="18"/>
      <c r="P594" s="20">
        <f t="shared" si="20"/>
        <v>0</v>
      </c>
      <c r="Q594" s="18"/>
      <c r="R594" s="19">
        <f t="shared" si="19"/>
        <v>0</v>
      </c>
      <c r="S594" s="18"/>
      <c r="T594" s="17"/>
    </row>
    <row r="595" spans="1:20" x14ac:dyDescent="0.2">
      <c r="A595" s="18"/>
      <c r="B595" s="18"/>
      <c r="C595" s="18"/>
      <c r="D595" s="18"/>
      <c r="E595" s="18"/>
      <c r="F595" s="18"/>
      <c r="G595" s="18"/>
      <c r="H595" s="18"/>
      <c r="I595" s="18"/>
      <c r="J595" s="18"/>
      <c r="K595" s="18"/>
      <c r="L595" s="18"/>
      <c r="M595" s="18"/>
      <c r="N595" s="18"/>
      <c r="O595" s="18"/>
      <c r="P595" s="20">
        <f t="shared" si="20"/>
        <v>0</v>
      </c>
      <c r="Q595" s="18"/>
      <c r="R595" s="19">
        <f t="shared" si="19"/>
        <v>0</v>
      </c>
      <c r="S595" s="18"/>
      <c r="T595" s="17"/>
    </row>
    <row r="596" spans="1:20" x14ac:dyDescent="0.2">
      <c r="A596" s="18"/>
      <c r="B596" s="18"/>
      <c r="C596" s="18"/>
      <c r="D596" s="18"/>
      <c r="E596" s="18"/>
      <c r="F596" s="18"/>
      <c r="G596" s="18"/>
      <c r="H596" s="18"/>
      <c r="I596" s="18"/>
      <c r="J596" s="18"/>
      <c r="K596" s="18"/>
      <c r="L596" s="18"/>
      <c r="M596" s="18"/>
      <c r="N596" s="18"/>
      <c r="O596" s="18"/>
      <c r="P596" s="20">
        <f t="shared" si="20"/>
        <v>0</v>
      </c>
      <c r="Q596" s="18"/>
      <c r="R596" s="19">
        <f t="shared" si="19"/>
        <v>0</v>
      </c>
      <c r="S596" s="18"/>
      <c r="T596" s="17"/>
    </row>
    <row r="597" spans="1:20" x14ac:dyDescent="0.2">
      <c r="A597" s="18"/>
      <c r="B597" s="18"/>
      <c r="C597" s="18"/>
      <c r="D597" s="18"/>
      <c r="E597" s="18"/>
      <c r="F597" s="18"/>
      <c r="G597" s="18"/>
      <c r="H597" s="18"/>
      <c r="I597" s="18"/>
      <c r="J597" s="18"/>
      <c r="K597" s="18"/>
      <c r="L597" s="18"/>
      <c r="M597" s="18"/>
      <c r="N597" s="18"/>
      <c r="O597" s="18"/>
      <c r="P597" s="20">
        <f t="shared" si="20"/>
        <v>0</v>
      </c>
      <c r="Q597" s="18"/>
      <c r="R597" s="19">
        <f t="shared" si="19"/>
        <v>0</v>
      </c>
      <c r="S597" s="18"/>
      <c r="T597" s="17"/>
    </row>
    <row r="598" spans="1:20" x14ac:dyDescent="0.2">
      <c r="A598" s="18"/>
      <c r="B598" s="18"/>
      <c r="C598" s="18"/>
      <c r="D598" s="18"/>
      <c r="E598" s="18"/>
      <c r="F598" s="18"/>
      <c r="G598" s="18"/>
      <c r="H598" s="18"/>
      <c r="I598" s="18"/>
      <c r="J598" s="18"/>
      <c r="K598" s="18"/>
      <c r="L598" s="18"/>
      <c r="M598" s="18"/>
      <c r="N598" s="18"/>
      <c r="O598" s="18"/>
      <c r="P598" s="20">
        <f t="shared" si="20"/>
        <v>0</v>
      </c>
      <c r="Q598" s="18"/>
      <c r="R598" s="19">
        <f t="shared" ref="R598:R661" si="21">P598-Q598</f>
        <v>0</v>
      </c>
      <c r="S598" s="18"/>
      <c r="T598" s="17"/>
    </row>
    <row r="599" spans="1:20" x14ac:dyDescent="0.2">
      <c r="A599" s="18"/>
      <c r="B599" s="18"/>
      <c r="C599" s="18"/>
      <c r="D599" s="18"/>
      <c r="E599" s="18"/>
      <c r="F599" s="18"/>
      <c r="G599" s="18"/>
      <c r="H599" s="18"/>
      <c r="I599" s="18"/>
      <c r="J599" s="18"/>
      <c r="K599" s="18"/>
      <c r="L599" s="18"/>
      <c r="M599" s="18"/>
      <c r="N599" s="18"/>
      <c r="O599" s="18"/>
      <c r="P599" s="20">
        <f t="shared" si="20"/>
        <v>0</v>
      </c>
      <c r="Q599" s="18"/>
      <c r="R599" s="19">
        <f t="shared" si="21"/>
        <v>0</v>
      </c>
      <c r="S599" s="18"/>
      <c r="T599" s="17"/>
    </row>
    <row r="600" spans="1:20" x14ac:dyDescent="0.2">
      <c r="A600" s="18"/>
      <c r="B600" s="18"/>
      <c r="C600" s="18"/>
      <c r="D600" s="18"/>
      <c r="E600" s="18"/>
      <c r="F600" s="18"/>
      <c r="G600" s="18"/>
      <c r="H600" s="18"/>
      <c r="I600" s="18"/>
      <c r="J600" s="18"/>
      <c r="K600" s="18"/>
      <c r="L600" s="18"/>
      <c r="M600" s="18"/>
      <c r="N600" s="18"/>
      <c r="O600" s="18"/>
      <c r="P600" s="20">
        <f t="shared" si="20"/>
        <v>0</v>
      </c>
      <c r="Q600" s="18"/>
      <c r="R600" s="19">
        <f t="shared" si="21"/>
        <v>0</v>
      </c>
      <c r="S600" s="18"/>
      <c r="T600" s="17"/>
    </row>
    <row r="601" spans="1:20" x14ac:dyDescent="0.2">
      <c r="A601" s="18"/>
      <c r="B601" s="18"/>
      <c r="C601" s="18"/>
      <c r="D601" s="18"/>
      <c r="E601" s="18"/>
      <c r="F601" s="18"/>
      <c r="G601" s="18"/>
      <c r="H601" s="18"/>
      <c r="I601" s="18"/>
      <c r="J601" s="18"/>
      <c r="K601" s="18"/>
      <c r="L601" s="18"/>
      <c r="M601" s="18"/>
      <c r="N601" s="18"/>
      <c r="O601" s="18"/>
      <c r="P601" s="20">
        <f t="shared" si="20"/>
        <v>0</v>
      </c>
      <c r="Q601" s="18"/>
      <c r="R601" s="19">
        <f t="shared" si="21"/>
        <v>0</v>
      </c>
      <c r="S601" s="18"/>
      <c r="T601" s="17"/>
    </row>
    <row r="602" spans="1:20" x14ac:dyDescent="0.2">
      <c r="A602" s="18"/>
      <c r="B602" s="18"/>
      <c r="C602" s="18"/>
      <c r="D602" s="18"/>
      <c r="E602" s="18"/>
      <c r="F602" s="18"/>
      <c r="G602" s="18"/>
      <c r="H602" s="18"/>
      <c r="I602" s="18"/>
      <c r="J602" s="18"/>
      <c r="K602" s="18"/>
      <c r="L602" s="18"/>
      <c r="M602" s="18"/>
      <c r="N602" s="18"/>
      <c r="O602" s="18"/>
      <c r="P602" s="20">
        <f t="shared" si="20"/>
        <v>0</v>
      </c>
      <c r="Q602" s="18"/>
      <c r="R602" s="19">
        <f t="shared" si="21"/>
        <v>0</v>
      </c>
      <c r="S602" s="18"/>
      <c r="T602" s="17"/>
    </row>
    <row r="603" spans="1:20" x14ac:dyDescent="0.2">
      <c r="A603" s="18"/>
      <c r="B603" s="18"/>
      <c r="C603" s="18"/>
      <c r="D603" s="18"/>
      <c r="E603" s="18"/>
      <c r="F603" s="18"/>
      <c r="G603" s="18"/>
      <c r="H603" s="18"/>
      <c r="I603" s="18"/>
      <c r="J603" s="18"/>
      <c r="K603" s="18"/>
      <c r="L603" s="18"/>
      <c r="M603" s="18"/>
      <c r="N603" s="18"/>
      <c r="O603" s="18"/>
      <c r="P603" s="20">
        <f t="shared" si="20"/>
        <v>0</v>
      </c>
      <c r="Q603" s="18"/>
      <c r="R603" s="19">
        <f t="shared" si="21"/>
        <v>0</v>
      </c>
      <c r="S603" s="18"/>
      <c r="T603" s="17"/>
    </row>
    <row r="604" spans="1:20" x14ac:dyDescent="0.2">
      <c r="A604" s="18"/>
      <c r="B604" s="18"/>
      <c r="C604" s="18"/>
      <c r="D604" s="18"/>
      <c r="E604" s="18"/>
      <c r="F604" s="18"/>
      <c r="G604" s="18"/>
      <c r="H604" s="18"/>
      <c r="I604" s="18"/>
      <c r="J604" s="18"/>
      <c r="K604" s="18"/>
      <c r="L604" s="18"/>
      <c r="M604" s="18"/>
      <c r="N604" s="18"/>
      <c r="O604" s="18"/>
      <c r="P604" s="20">
        <f t="shared" si="20"/>
        <v>0</v>
      </c>
      <c r="Q604" s="18"/>
      <c r="R604" s="19">
        <f t="shared" si="21"/>
        <v>0</v>
      </c>
      <c r="S604" s="18"/>
      <c r="T604" s="17"/>
    </row>
    <row r="605" spans="1:20" x14ac:dyDescent="0.2">
      <c r="A605" s="18"/>
      <c r="B605" s="18"/>
      <c r="C605" s="18"/>
      <c r="D605" s="18"/>
      <c r="E605" s="18"/>
      <c r="F605" s="18"/>
      <c r="G605" s="18"/>
      <c r="H605" s="18"/>
      <c r="I605" s="18"/>
      <c r="J605" s="18"/>
      <c r="K605" s="18"/>
      <c r="L605" s="18"/>
      <c r="M605" s="18"/>
      <c r="N605" s="18"/>
      <c r="O605" s="18"/>
      <c r="P605" s="20">
        <f t="shared" si="20"/>
        <v>0</v>
      </c>
      <c r="Q605" s="18"/>
      <c r="R605" s="19">
        <f t="shared" si="21"/>
        <v>0</v>
      </c>
      <c r="S605" s="18"/>
      <c r="T605" s="17"/>
    </row>
    <row r="606" spans="1:20" x14ac:dyDescent="0.2">
      <c r="A606" s="18"/>
      <c r="B606" s="18"/>
      <c r="C606" s="18"/>
      <c r="D606" s="18"/>
      <c r="E606" s="18"/>
      <c r="F606" s="18"/>
      <c r="G606" s="18"/>
      <c r="H606" s="18"/>
      <c r="I606" s="18"/>
      <c r="J606" s="18"/>
      <c r="K606" s="18"/>
      <c r="L606" s="18"/>
      <c r="M606" s="18"/>
      <c r="N606" s="18"/>
      <c r="O606" s="18"/>
      <c r="P606" s="20">
        <f t="shared" si="20"/>
        <v>0</v>
      </c>
      <c r="Q606" s="18"/>
      <c r="R606" s="19">
        <f t="shared" si="21"/>
        <v>0</v>
      </c>
      <c r="S606" s="18"/>
      <c r="T606" s="17"/>
    </row>
    <row r="607" spans="1:20" x14ac:dyDescent="0.2">
      <c r="A607" s="18"/>
      <c r="B607" s="18"/>
      <c r="C607" s="18"/>
      <c r="D607" s="18"/>
      <c r="E607" s="18"/>
      <c r="F607" s="18"/>
      <c r="G607" s="18"/>
      <c r="H607" s="18"/>
      <c r="I607" s="18"/>
      <c r="J607" s="18"/>
      <c r="K607" s="18"/>
      <c r="L607" s="18"/>
      <c r="M607" s="18"/>
      <c r="N607" s="18"/>
      <c r="O607" s="18"/>
      <c r="P607" s="20">
        <f t="shared" si="20"/>
        <v>0</v>
      </c>
      <c r="Q607" s="18"/>
      <c r="R607" s="19">
        <f t="shared" si="21"/>
        <v>0</v>
      </c>
      <c r="S607" s="18"/>
      <c r="T607" s="17"/>
    </row>
    <row r="608" spans="1:20" x14ac:dyDescent="0.2">
      <c r="A608" s="18"/>
      <c r="B608" s="18"/>
      <c r="C608" s="18"/>
      <c r="D608" s="18"/>
      <c r="E608" s="18"/>
      <c r="F608" s="18"/>
      <c r="G608" s="18"/>
      <c r="H608" s="18"/>
      <c r="I608" s="18"/>
      <c r="J608" s="18"/>
      <c r="K608" s="18"/>
      <c r="L608" s="18"/>
      <c r="M608" s="18"/>
      <c r="N608" s="18"/>
      <c r="O608" s="18"/>
      <c r="P608" s="20">
        <f t="shared" si="20"/>
        <v>0</v>
      </c>
      <c r="Q608" s="18"/>
      <c r="R608" s="19">
        <f t="shared" si="21"/>
        <v>0</v>
      </c>
      <c r="S608" s="18"/>
      <c r="T608" s="17"/>
    </row>
    <row r="609" spans="1:20" x14ac:dyDescent="0.2">
      <c r="A609" s="18"/>
      <c r="B609" s="18"/>
      <c r="C609" s="18"/>
      <c r="D609" s="18"/>
      <c r="E609" s="18"/>
      <c r="F609" s="18"/>
      <c r="G609" s="18"/>
      <c r="H609" s="18"/>
      <c r="I609" s="18"/>
      <c r="J609" s="18"/>
      <c r="K609" s="18"/>
      <c r="L609" s="18"/>
      <c r="M609" s="18"/>
      <c r="N609" s="18"/>
      <c r="O609" s="18"/>
      <c r="P609" s="20">
        <f t="shared" si="20"/>
        <v>0</v>
      </c>
      <c r="Q609" s="18"/>
      <c r="R609" s="19">
        <f t="shared" si="21"/>
        <v>0</v>
      </c>
      <c r="S609" s="18"/>
      <c r="T609" s="17"/>
    </row>
    <row r="610" spans="1:20" x14ac:dyDescent="0.2">
      <c r="A610" s="18"/>
      <c r="B610" s="18"/>
      <c r="C610" s="18"/>
      <c r="D610" s="18"/>
      <c r="E610" s="18"/>
      <c r="F610" s="18"/>
      <c r="G610" s="18"/>
      <c r="H610" s="18"/>
      <c r="I610" s="18"/>
      <c r="J610" s="18"/>
      <c r="K610" s="18"/>
      <c r="L610" s="18"/>
      <c r="M610" s="18"/>
      <c r="N610" s="18"/>
      <c r="O610" s="18"/>
      <c r="P610" s="20">
        <f t="shared" si="20"/>
        <v>0</v>
      </c>
      <c r="Q610" s="18"/>
      <c r="R610" s="19">
        <f t="shared" si="21"/>
        <v>0</v>
      </c>
      <c r="S610" s="18"/>
      <c r="T610" s="17"/>
    </row>
    <row r="611" spans="1:20" x14ac:dyDescent="0.2">
      <c r="A611" s="18"/>
      <c r="B611" s="18"/>
      <c r="C611" s="18"/>
      <c r="D611" s="18"/>
      <c r="E611" s="18"/>
      <c r="F611" s="18"/>
      <c r="G611" s="18"/>
      <c r="H611" s="18"/>
      <c r="I611" s="18"/>
      <c r="J611" s="18"/>
      <c r="K611" s="18"/>
      <c r="L611" s="18"/>
      <c r="M611" s="18"/>
      <c r="N611" s="18"/>
      <c r="O611" s="18"/>
      <c r="P611" s="20">
        <f t="shared" si="20"/>
        <v>0</v>
      </c>
      <c r="Q611" s="18"/>
      <c r="R611" s="19">
        <f t="shared" si="21"/>
        <v>0</v>
      </c>
      <c r="S611" s="18"/>
      <c r="T611" s="17"/>
    </row>
    <row r="612" spans="1:20" x14ac:dyDescent="0.2">
      <c r="A612" s="18"/>
      <c r="B612" s="18"/>
      <c r="C612" s="18"/>
      <c r="D612" s="18"/>
      <c r="E612" s="18"/>
      <c r="F612" s="18"/>
      <c r="G612" s="18"/>
      <c r="H612" s="18"/>
      <c r="I612" s="18"/>
      <c r="J612" s="18"/>
      <c r="K612" s="18"/>
      <c r="L612" s="18"/>
      <c r="M612" s="18"/>
      <c r="N612" s="18"/>
      <c r="O612" s="18"/>
      <c r="P612" s="20">
        <f t="shared" si="20"/>
        <v>0</v>
      </c>
      <c r="Q612" s="18"/>
      <c r="R612" s="19">
        <f t="shared" si="21"/>
        <v>0</v>
      </c>
      <c r="S612" s="18"/>
      <c r="T612" s="17"/>
    </row>
    <row r="613" spans="1:20" x14ac:dyDescent="0.2">
      <c r="A613" s="18"/>
      <c r="B613" s="18"/>
      <c r="C613" s="18"/>
      <c r="D613" s="18"/>
      <c r="E613" s="18"/>
      <c r="F613" s="18"/>
      <c r="G613" s="18"/>
      <c r="H613" s="18"/>
      <c r="I613" s="18"/>
      <c r="J613" s="18"/>
      <c r="K613" s="18"/>
      <c r="L613" s="18"/>
      <c r="M613" s="18"/>
      <c r="N613" s="18"/>
      <c r="O613" s="18"/>
      <c r="P613" s="20">
        <f t="shared" si="20"/>
        <v>0</v>
      </c>
      <c r="Q613" s="18"/>
      <c r="R613" s="19">
        <f t="shared" si="21"/>
        <v>0</v>
      </c>
      <c r="S613" s="18"/>
      <c r="T613" s="17"/>
    </row>
    <row r="614" spans="1:20" x14ac:dyDescent="0.2">
      <c r="A614" s="18"/>
      <c r="B614" s="18"/>
      <c r="C614" s="18"/>
      <c r="D614" s="18"/>
      <c r="E614" s="18"/>
      <c r="F614" s="18"/>
      <c r="G614" s="18"/>
      <c r="H614" s="18"/>
      <c r="I614" s="18"/>
      <c r="J614" s="18"/>
      <c r="K614" s="18"/>
      <c r="L614" s="18"/>
      <c r="M614" s="18"/>
      <c r="N614" s="18"/>
      <c r="O614" s="18"/>
      <c r="P614" s="20">
        <f t="shared" si="20"/>
        <v>0</v>
      </c>
      <c r="Q614" s="18"/>
      <c r="R614" s="19">
        <f t="shared" si="21"/>
        <v>0</v>
      </c>
      <c r="S614" s="18"/>
      <c r="T614" s="17"/>
    </row>
    <row r="615" spans="1:20" x14ac:dyDescent="0.2">
      <c r="A615" s="18"/>
      <c r="B615" s="18"/>
      <c r="C615" s="18"/>
      <c r="D615" s="18"/>
      <c r="E615" s="18"/>
      <c r="F615" s="18"/>
      <c r="G615" s="18"/>
      <c r="H615" s="18"/>
      <c r="I615" s="18"/>
      <c r="J615" s="18"/>
      <c r="K615" s="18"/>
      <c r="L615" s="18"/>
      <c r="M615" s="18"/>
      <c r="N615" s="18"/>
      <c r="O615" s="18"/>
      <c r="P615" s="20">
        <f t="shared" si="20"/>
        <v>0</v>
      </c>
      <c r="Q615" s="18"/>
      <c r="R615" s="19">
        <f t="shared" si="21"/>
        <v>0</v>
      </c>
      <c r="S615" s="18"/>
      <c r="T615" s="17"/>
    </row>
    <row r="616" spans="1:20" x14ac:dyDescent="0.2">
      <c r="A616" s="18"/>
      <c r="B616" s="18"/>
      <c r="C616" s="18"/>
      <c r="D616" s="18"/>
      <c r="E616" s="18"/>
      <c r="F616" s="18"/>
      <c r="G616" s="18"/>
      <c r="H616" s="18"/>
      <c r="I616" s="18"/>
      <c r="J616" s="18"/>
      <c r="K616" s="18"/>
      <c r="L616" s="18"/>
      <c r="M616" s="18"/>
      <c r="N616" s="18"/>
      <c r="O616" s="18"/>
      <c r="P616" s="20">
        <f t="shared" si="20"/>
        <v>0</v>
      </c>
      <c r="Q616" s="18"/>
      <c r="R616" s="19">
        <f t="shared" si="21"/>
        <v>0</v>
      </c>
      <c r="S616" s="18"/>
      <c r="T616" s="17"/>
    </row>
    <row r="617" spans="1:20" x14ac:dyDescent="0.2">
      <c r="A617" s="18"/>
      <c r="B617" s="18"/>
      <c r="C617" s="18"/>
      <c r="D617" s="18"/>
      <c r="E617" s="18"/>
      <c r="F617" s="18"/>
      <c r="G617" s="18"/>
      <c r="H617" s="18"/>
      <c r="I617" s="18"/>
      <c r="J617" s="18"/>
      <c r="K617" s="18"/>
      <c r="L617" s="18"/>
      <c r="M617" s="18"/>
      <c r="N617" s="18"/>
      <c r="O617" s="18"/>
      <c r="P617" s="20">
        <f t="shared" si="20"/>
        <v>0</v>
      </c>
      <c r="Q617" s="18"/>
      <c r="R617" s="19">
        <f t="shared" si="21"/>
        <v>0</v>
      </c>
      <c r="S617" s="18"/>
      <c r="T617" s="17"/>
    </row>
    <row r="618" spans="1:20" x14ac:dyDescent="0.2">
      <c r="A618" s="18"/>
      <c r="B618" s="18"/>
      <c r="C618" s="18"/>
      <c r="D618" s="18"/>
      <c r="E618" s="18"/>
      <c r="F618" s="18"/>
      <c r="G618" s="18"/>
      <c r="H618" s="18"/>
      <c r="I618" s="18"/>
      <c r="J618" s="18"/>
      <c r="K618" s="18"/>
      <c r="L618" s="18"/>
      <c r="M618" s="18"/>
      <c r="N618" s="18"/>
      <c r="O618" s="18"/>
      <c r="P618" s="20">
        <f t="shared" si="20"/>
        <v>0</v>
      </c>
      <c r="Q618" s="18"/>
      <c r="R618" s="19">
        <f t="shared" si="21"/>
        <v>0</v>
      </c>
      <c r="S618" s="18"/>
      <c r="T618" s="17"/>
    </row>
    <row r="619" spans="1:20" x14ac:dyDescent="0.2">
      <c r="A619" s="18"/>
      <c r="B619" s="18"/>
      <c r="C619" s="18"/>
      <c r="D619" s="18"/>
      <c r="E619" s="18"/>
      <c r="F619" s="18"/>
      <c r="G619" s="18"/>
      <c r="H619" s="18"/>
      <c r="I619" s="18"/>
      <c r="J619" s="18"/>
      <c r="K619" s="18"/>
      <c r="L619" s="18"/>
      <c r="M619" s="18"/>
      <c r="N619" s="18"/>
      <c r="O619" s="18"/>
      <c r="P619" s="20">
        <f t="shared" si="20"/>
        <v>0</v>
      </c>
      <c r="Q619" s="18"/>
      <c r="R619" s="19">
        <f t="shared" si="21"/>
        <v>0</v>
      </c>
      <c r="S619" s="18"/>
      <c r="T619" s="17"/>
    </row>
    <row r="620" spans="1:20" x14ac:dyDescent="0.2">
      <c r="A620" s="18"/>
      <c r="B620" s="18"/>
      <c r="C620" s="18"/>
      <c r="D620" s="18"/>
      <c r="E620" s="18"/>
      <c r="F620" s="18"/>
      <c r="G620" s="18"/>
      <c r="H620" s="18"/>
      <c r="I620" s="18"/>
      <c r="J620" s="18"/>
      <c r="K620" s="18"/>
      <c r="L620" s="18"/>
      <c r="M620" s="18"/>
      <c r="N620" s="18"/>
      <c r="O620" s="18"/>
      <c r="P620" s="20">
        <f t="shared" si="20"/>
        <v>0</v>
      </c>
      <c r="Q620" s="18"/>
      <c r="R620" s="19">
        <f t="shared" si="21"/>
        <v>0</v>
      </c>
      <c r="S620" s="18"/>
      <c r="T620" s="17"/>
    </row>
    <row r="621" spans="1:20" x14ac:dyDescent="0.2">
      <c r="A621" s="18"/>
      <c r="B621" s="18"/>
      <c r="C621" s="18"/>
      <c r="D621" s="18"/>
      <c r="E621" s="18"/>
      <c r="F621" s="18"/>
      <c r="G621" s="18"/>
      <c r="H621" s="18"/>
      <c r="I621" s="18"/>
      <c r="J621" s="18"/>
      <c r="K621" s="18"/>
      <c r="L621" s="18"/>
      <c r="M621" s="18"/>
      <c r="N621" s="18"/>
      <c r="O621" s="18"/>
      <c r="P621" s="20">
        <f t="shared" si="20"/>
        <v>0</v>
      </c>
      <c r="Q621" s="18"/>
      <c r="R621" s="19">
        <f t="shared" si="21"/>
        <v>0</v>
      </c>
      <c r="S621" s="18"/>
      <c r="T621" s="17"/>
    </row>
    <row r="622" spans="1:20" x14ac:dyDescent="0.2">
      <c r="A622" s="18"/>
      <c r="B622" s="18"/>
      <c r="C622" s="18"/>
      <c r="D622" s="18"/>
      <c r="E622" s="18"/>
      <c r="F622" s="18"/>
      <c r="G622" s="18"/>
      <c r="H622" s="18"/>
      <c r="I622" s="18"/>
      <c r="J622" s="18"/>
      <c r="K622" s="18"/>
      <c r="L622" s="18"/>
      <c r="M622" s="18"/>
      <c r="N622" s="18"/>
      <c r="O622" s="18"/>
      <c r="P622" s="20">
        <f t="shared" si="20"/>
        <v>0</v>
      </c>
      <c r="Q622" s="18"/>
      <c r="R622" s="19">
        <f t="shared" si="21"/>
        <v>0</v>
      </c>
      <c r="S622" s="18"/>
      <c r="T622" s="17"/>
    </row>
    <row r="623" spans="1:20" x14ac:dyDescent="0.2">
      <c r="A623" s="18"/>
      <c r="B623" s="18"/>
      <c r="C623" s="18"/>
      <c r="D623" s="18"/>
      <c r="E623" s="18"/>
      <c r="F623" s="18"/>
      <c r="G623" s="18"/>
      <c r="H623" s="18"/>
      <c r="I623" s="18"/>
      <c r="J623" s="18"/>
      <c r="K623" s="18"/>
      <c r="L623" s="18"/>
      <c r="M623" s="18"/>
      <c r="N623" s="18"/>
      <c r="O623" s="18"/>
      <c r="P623" s="20">
        <f t="shared" si="20"/>
        <v>0</v>
      </c>
      <c r="Q623" s="18"/>
      <c r="R623" s="19">
        <f t="shared" si="21"/>
        <v>0</v>
      </c>
      <c r="S623" s="18"/>
      <c r="T623" s="17"/>
    </row>
    <row r="624" spans="1:20" x14ac:dyDescent="0.2">
      <c r="A624" s="18"/>
      <c r="B624" s="18"/>
      <c r="C624" s="18"/>
      <c r="D624" s="18"/>
      <c r="E624" s="18"/>
      <c r="F624" s="18"/>
      <c r="G624" s="18"/>
      <c r="H624" s="18"/>
      <c r="I624" s="18"/>
      <c r="J624" s="18"/>
      <c r="K624" s="18"/>
      <c r="L624" s="18"/>
      <c r="M624" s="18"/>
      <c r="N624" s="18"/>
      <c r="O624" s="18"/>
      <c r="P624" s="20">
        <f t="shared" si="20"/>
        <v>0</v>
      </c>
      <c r="Q624" s="18"/>
      <c r="R624" s="19">
        <f t="shared" si="21"/>
        <v>0</v>
      </c>
      <c r="S624" s="18"/>
      <c r="T624" s="17"/>
    </row>
    <row r="625" spans="1:20" x14ac:dyDescent="0.2">
      <c r="A625" s="18"/>
      <c r="B625" s="18"/>
      <c r="C625" s="18"/>
      <c r="D625" s="18"/>
      <c r="E625" s="18"/>
      <c r="F625" s="18"/>
      <c r="G625" s="18"/>
      <c r="H625" s="18"/>
      <c r="I625" s="18"/>
      <c r="J625" s="18"/>
      <c r="K625" s="18"/>
      <c r="L625" s="18"/>
      <c r="M625" s="18"/>
      <c r="N625" s="18"/>
      <c r="O625" s="18"/>
      <c r="P625" s="20">
        <f t="shared" si="20"/>
        <v>0</v>
      </c>
      <c r="Q625" s="18"/>
      <c r="R625" s="19">
        <f t="shared" si="21"/>
        <v>0</v>
      </c>
      <c r="S625" s="18"/>
      <c r="T625" s="17"/>
    </row>
    <row r="626" spans="1:20" x14ac:dyDescent="0.2">
      <c r="A626" s="18"/>
      <c r="B626" s="18"/>
      <c r="C626" s="18"/>
      <c r="D626" s="18"/>
      <c r="E626" s="18"/>
      <c r="F626" s="18"/>
      <c r="G626" s="18"/>
      <c r="H626" s="18"/>
      <c r="I626" s="18"/>
      <c r="J626" s="18"/>
      <c r="K626" s="18"/>
      <c r="L626" s="18"/>
      <c r="M626" s="18"/>
      <c r="N626" s="18"/>
      <c r="O626" s="18"/>
      <c r="P626" s="20">
        <f t="shared" si="20"/>
        <v>0</v>
      </c>
      <c r="Q626" s="18"/>
      <c r="R626" s="19">
        <f t="shared" si="21"/>
        <v>0</v>
      </c>
      <c r="S626" s="18"/>
      <c r="T626" s="17"/>
    </row>
    <row r="627" spans="1:20" x14ac:dyDescent="0.2">
      <c r="A627" s="18"/>
      <c r="B627" s="18"/>
      <c r="C627" s="18"/>
      <c r="D627" s="18"/>
      <c r="E627" s="18"/>
      <c r="F627" s="18"/>
      <c r="G627" s="18"/>
      <c r="H627" s="18"/>
      <c r="I627" s="18"/>
      <c r="J627" s="18"/>
      <c r="K627" s="18"/>
      <c r="L627" s="18"/>
      <c r="M627" s="18"/>
      <c r="N627" s="18"/>
      <c r="O627" s="18"/>
      <c r="P627" s="20">
        <f t="shared" si="20"/>
        <v>0</v>
      </c>
      <c r="Q627" s="18"/>
      <c r="R627" s="19">
        <f t="shared" si="21"/>
        <v>0</v>
      </c>
      <c r="S627" s="18"/>
      <c r="T627" s="17"/>
    </row>
    <row r="628" spans="1:20" x14ac:dyDescent="0.2">
      <c r="A628" s="18"/>
      <c r="B628" s="18"/>
      <c r="C628" s="18"/>
      <c r="D628" s="18"/>
      <c r="E628" s="18"/>
      <c r="F628" s="18"/>
      <c r="G628" s="18"/>
      <c r="H628" s="18"/>
      <c r="I628" s="18"/>
      <c r="J628" s="18"/>
      <c r="K628" s="18"/>
      <c r="L628" s="18"/>
      <c r="M628" s="18"/>
      <c r="N628" s="18"/>
      <c r="O628" s="18"/>
      <c r="P628" s="20">
        <f t="shared" si="20"/>
        <v>0</v>
      </c>
      <c r="Q628" s="18"/>
      <c r="R628" s="19">
        <f t="shared" si="21"/>
        <v>0</v>
      </c>
      <c r="S628" s="18"/>
      <c r="T628" s="17"/>
    </row>
    <row r="629" spans="1:20" x14ac:dyDescent="0.2">
      <c r="A629" s="18"/>
      <c r="B629" s="18"/>
      <c r="C629" s="18"/>
      <c r="D629" s="18"/>
      <c r="E629" s="18"/>
      <c r="F629" s="18"/>
      <c r="G629" s="18"/>
      <c r="H629" s="18"/>
      <c r="I629" s="18"/>
      <c r="J629" s="18"/>
      <c r="K629" s="18"/>
      <c r="L629" s="18"/>
      <c r="M629" s="18"/>
      <c r="N629" s="18"/>
      <c r="O629" s="18"/>
      <c r="P629" s="20">
        <f t="shared" si="20"/>
        <v>0</v>
      </c>
      <c r="Q629" s="18"/>
      <c r="R629" s="19">
        <f t="shared" si="21"/>
        <v>0</v>
      </c>
      <c r="S629" s="18"/>
      <c r="T629" s="17"/>
    </row>
    <row r="630" spans="1:20" x14ac:dyDescent="0.2">
      <c r="A630" s="18"/>
      <c r="B630" s="18"/>
      <c r="C630" s="18"/>
      <c r="D630" s="18"/>
      <c r="E630" s="18"/>
      <c r="F630" s="18"/>
      <c r="G630" s="18"/>
      <c r="H630" s="18"/>
      <c r="I630" s="18"/>
      <c r="J630" s="18"/>
      <c r="K630" s="18"/>
      <c r="L630" s="18"/>
      <c r="M630" s="18"/>
      <c r="N630" s="18"/>
      <c r="O630" s="18"/>
      <c r="P630" s="20">
        <f t="shared" si="20"/>
        <v>0</v>
      </c>
      <c r="Q630" s="18"/>
      <c r="R630" s="19">
        <f t="shared" si="21"/>
        <v>0</v>
      </c>
      <c r="S630" s="18"/>
      <c r="T630" s="17"/>
    </row>
    <row r="631" spans="1:20" x14ac:dyDescent="0.2">
      <c r="A631" s="18"/>
      <c r="B631" s="18"/>
      <c r="C631" s="18"/>
      <c r="D631" s="18"/>
      <c r="E631" s="18"/>
      <c r="F631" s="18"/>
      <c r="G631" s="18"/>
      <c r="H631" s="18"/>
      <c r="I631" s="18"/>
      <c r="J631" s="18"/>
      <c r="K631" s="18"/>
      <c r="L631" s="18"/>
      <c r="M631" s="18"/>
      <c r="N631" s="18"/>
      <c r="O631" s="18"/>
      <c r="P631" s="20">
        <f t="shared" si="20"/>
        <v>0</v>
      </c>
      <c r="Q631" s="18"/>
      <c r="R631" s="19">
        <f t="shared" si="21"/>
        <v>0</v>
      </c>
      <c r="S631" s="18"/>
      <c r="T631" s="17"/>
    </row>
    <row r="632" spans="1:20" x14ac:dyDescent="0.2">
      <c r="A632" s="18"/>
      <c r="B632" s="18"/>
      <c r="C632" s="18"/>
      <c r="D632" s="18"/>
      <c r="E632" s="18"/>
      <c r="F632" s="18"/>
      <c r="G632" s="18"/>
      <c r="H632" s="18"/>
      <c r="I632" s="18"/>
      <c r="J632" s="18"/>
      <c r="K632" s="18"/>
      <c r="L632" s="18"/>
      <c r="M632" s="18"/>
      <c r="N632" s="18"/>
      <c r="O632" s="18"/>
      <c r="P632" s="20">
        <f t="shared" si="20"/>
        <v>0</v>
      </c>
      <c r="Q632" s="18"/>
      <c r="R632" s="19">
        <f t="shared" si="21"/>
        <v>0</v>
      </c>
      <c r="S632" s="18"/>
      <c r="T632" s="17"/>
    </row>
    <row r="633" spans="1:20" x14ac:dyDescent="0.2">
      <c r="A633" s="18"/>
      <c r="B633" s="18"/>
      <c r="C633" s="18"/>
      <c r="D633" s="18"/>
      <c r="E633" s="18"/>
      <c r="F633" s="18"/>
      <c r="G633" s="18"/>
      <c r="H633" s="18"/>
      <c r="I633" s="18"/>
      <c r="J633" s="18"/>
      <c r="K633" s="18"/>
      <c r="L633" s="18"/>
      <c r="M633" s="18"/>
      <c r="N633" s="18"/>
      <c r="O633" s="18"/>
      <c r="P633" s="20">
        <f t="shared" si="20"/>
        <v>0</v>
      </c>
      <c r="Q633" s="18"/>
      <c r="R633" s="19">
        <f t="shared" si="21"/>
        <v>0</v>
      </c>
      <c r="S633" s="18"/>
      <c r="T633" s="17"/>
    </row>
    <row r="634" spans="1:20" x14ac:dyDescent="0.2">
      <c r="A634" s="18"/>
      <c r="B634" s="18"/>
      <c r="C634" s="18"/>
      <c r="D634" s="18"/>
      <c r="E634" s="18"/>
      <c r="F634" s="18"/>
      <c r="G634" s="18"/>
      <c r="H634" s="18"/>
      <c r="I634" s="18"/>
      <c r="J634" s="18"/>
      <c r="K634" s="18"/>
      <c r="L634" s="18"/>
      <c r="M634" s="18"/>
      <c r="N634" s="18"/>
      <c r="O634" s="18"/>
      <c r="P634" s="20">
        <f t="shared" si="20"/>
        <v>0</v>
      </c>
      <c r="Q634" s="18"/>
      <c r="R634" s="19">
        <f t="shared" si="21"/>
        <v>0</v>
      </c>
      <c r="S634" s="18"/>
      <c r="T634" s="17"/>
    </row>
    <row r="635" spans="1:20" x14ac:dyDescent="0.2">
      <c r="A635" s="18"/>
      <c r="B635" s="18"/>
      <c r="C635" s="18"/>
      <c r="D635" s="18"/>
      <c r="E635" s="18"/>
      <c r="F635" s="18"/>
      <c r="G635" s="18"/>
      <c r="H635" s="18"/>
      <c r="I635" s="18"/>
      <c r="J635" s="18"/>
      <c r="K635" s="18"/>
      <c r="L635" s="18"/>
      <c r="M635" s="18"/>
      <c r="N635" s="18"/>
      <c r="O635" s="18"/>
      <c r="P635" s="20">
        <f t="shared" si="20"/>
        <v>0</v>
      </c>
      <c r="Q635" s="18"/>
      <c r="R635" s="19">
        <f t="shared" si="21"/>
        <v>0</v>
      </c>
      <c r="S635" s="18"/>
      <c r="T635" s="17"/>
    </row>
    <row r="636" spans="1:20" x14ac:dyDescent="0.2">
      <c r="A636" s="18"/>
      <c r="B636" s="18"/>
      <c r="C636" s="18"/>
      <c r="D636" s="18"/>
      <c r="E636" s="18"/>
      <c r="F636" s="18"/>
      <c r="G636" s="18"/>
      <c r="H636" s="18"/>
      <c r="I636" s="18"/>
      <c r="J636" s="18"/>
      <c r="K636" s="18"/>
      <c r="L636" s="18"/>
      <c r="M636" s="18"/>
      <c r="N636" s="18"/>
      <c r="O636" s="18"/>
      <c r="P636" s="20">
        <f t="shared" si="20"/>
        <v>0</v>
      </c>
      <c r="Q636" s="18"/>
      <c r="R636" s="19">
        <f t="shared" si="21"/>
        <v>0</v>
      </c>
      <c r="S636" s="18"/>
      <c r="T636" s="17"/>
    </row>
    <row r="637" spans="1:20" x14ac:dyDescent="0.2">
      <c r="A637" s="18"/>
      <c r="B637" s="18"/>
      <c r="C637" s="18"/>
      <c r="D637" s="18"/>
      <c r="E637" s="18"/>
      <c r="F637" s="18"/>
      <c r="G637" s="18"/>
      <c r="H637" s="18"/>
      <c r="I637" s="18"/>
      <c r="J637" s="18"/>
      <c r="K637" s="18"/>
      <c r="L637" s="18"/>
      <c r="M637" s="18"/>
      <c r="N637" s="18"/>
      <c r="O637" s="18"/>
      <c r="P637" s="20">
        <f t="shared" si="20"/>
        <v>0</v>
      </c>
      <c r="Q637" s="18"/>
      <c r="R637" s="19">
        <f t="shared" si="21"/>
        <v>0</v>
      </c>
      <c r="S637" s="18"/>
      <c r="T637" s="17"/>
    </row>
    <row r="638" spans="1:20" x14ac:dyDescent="0.2">
      <c r="A638" s="18"/>
      <c r="B638" s="18"/>
      <c r="C638" s="18"/>
      <c r="D638" s="18"/>
      <c r="E638" s="18"/>
      <c r="F638" s="18"/>
      <c r="G638" s="18"/>
      <c r="H638" s="18"/>
      <c r="I638" s="18"/>
      <c r="J638" s="18"/>
      <c r="K638" s="18"/>
      <c r="L638" s="18"/>
      <c r="M638" s="18"/>
      <c r="N638" s="18"/>
      <c r="O638" s="18"/>
      <c r="P638" s="20">
        <f t="shared" si="20"/>
        <v>0</v>
      </c>
      <c r="Q638" s="18"/>
      <c r="R638" s="19">
        <f t="shared" si="21"/>
        <v>0</v>
      </c>
      <c r="S638" s="18"/>
      <c r="T638" s="17"/>
    </row>
    <row r="639" spans="1:20" x14ac:dyDescent="0.2">
      <c r="A639" s="18"/>
      <c r="B639" s="18"/>
      <c r="C639" s="18"/>
      <c r="D639" s="18"/>
      <c r="E639" s="18"/>
      <c r="F639" s="18"/>
      <c r="G639" s="18"/>
      <c r="H639" s="18"/>
      <c r="I639" s="18"/>
      <c r="J639" s="18"/>
      <c r="K639" s="18"/>
      <c r="L639" s="18"/>
      <c r="M639" s="18"/>
      <c r="N639" s="18"/>
      <c r="O639" s="18"/>
      <c r="P639" s="20">
        <f t="shared" si="20"/>
        <v>0</v>
      </c>
      <c r="Q639" s="18"/>
      <c r="R639" s="19">
        <f t="shared" si="21"/>
        <v>0</v>
      </c>
      <c r="S639" s="18"/>
      <c r="T639" s="17"/>
    </row>
    <row r="640" spans="1:20" x14ac:dyDescent="0.2">
      <c r="A640" s="18"/>
      <c r="B640" s="18"/>
      <c r="C640" s="18"/>
      <c r="D640" s="18"/>
      <c r="E640" s="18"/>
      <c r="F640" s="18"/>
      <c r="G640" s="18"/>
      <c r="H640" s="18"/>
      <c r="I640" s="18"/>
      <c r="J640" s="18"/>
      <c r="K640" s="18"/>
      <c r="L640" s="18"/>
      <c r="M640" s="18"/>
      <c r="N640" s="18"/>
      <c r="O640" s="18"/>
      <c r="P640" s="20">
        <f t="shared" si="20"/>
        <v>0</v>
      </c>
      <c r="Q640" s="18"/>
      <c r="R640" s="19">
        <f t="shared" si="21"/>
        <v>0</v>
      </c>
      <c r="S640" s="18"/>
      <c r="T640" s="17"/>
    </row>
    <row r="641" spans="1:20" x14ac:dyDescent="0.2">
      <c r="A641" s="18"/>
      <c r="B641" s="18"/>
      <c r="C641" s="18"/>
      <c r="D641" s="18"/>
      <c r="E641" s="18"/>
      <c r="F641" s="18"/>
      <c r="G641" s="18"/>
      <c r="H641" s="18"/>
      <c r="I641" s="18"/>
      <c r="J641" s="18"/>
      <c r="K641" s="18"/>
      <c r="L641" s="18"/>
      <c r="M641" s="18"/>
      <c r="N641" s="18"/>
      <c r="O641" s="18"/>
      <c r="P641" s="20">
        <f t="shared" si="20"/>
        <v>0</v>
      </c>
      <c r="Q641" s="18"/>
      <c r="R641" s="19">
        <f t="shared" si="21"/>
        <v>0</v>
      </c>
      <c r="S641" s="18"/>
      <c r="T641" s="17"/>
    </row>
    <row r="642" spans="1:20" x14ac:dyDescent="0.2">
      <c r="A642" s="18"/>
      <c r="B642" s="18"/>
      <c r="C642" s="18"/>
      <c r="D642" s="18"/>
      <c r="E642" s="18"/>
      <c r="F642" s="18"/>
      <c r="G642" s="18"/>
      <c r="H642" s="18"/>
      <c r="I642" s="18"/>
      <c r="J642" s="18"/>
      <c r="K642" s="18"/>
      <c r="L642" s="18"/>
      <c r="M642" s="18"/>
      <c r="N642" s="18"/>
      <c r="O642" s="18"/>
      <c r="P642" s="20">
        <f t="shared" si="20"/>
        <v>0</v>
      </c>
      <c r="Q642" s="18"/>
      <c r="R642" s="19">
        <f t="shared" si="21"/>
        <v>0</v>
      </c>
      <c r="S642" s="18"/>
      <c r="T642" s="17"/>
    </row>
    <row r="643" spans="1:20" x14ac:dyDescent="0.2">
      <c r="A643" s="18"/>
      <c r="B643" s="18"/>
      <c r="C643" s="18"/>
      <c r="D643" s="18"/>
      <c r="E643" s="18"/>
      <c r="F643" s="18"/>
      <c r="G643" s="18"/>
      <c r="H643" s="18"/>
      <c r="I643" s="18"/>
      <c r="J643" s="18"/>
      <c r="K643" s="18"/>
      <c r="L643" s="18"/>
      <c r="M643" s="18"/>
      <c r="N643" s="18"/>
      <c r="O643" s="18"/>
      <c r="P643" s="20">
        <f t="shared" si="20"/>
        <v>0</v>
      </c>
      <c r="Q643" s="18"/>
      <c r="R643" s="19">
        <f t="shared" si="21"/>
        <v>0</v>
      </c>
      <c r="S643" s="18"/>
      <c r="T643" s="17"/>
    </row>
    <row r="644" spans="1:20" x14ac:dyDescent="0.2">
      <c r="A644" s="18"/>
      <c r="B644" s="18"/>
      <c r="C644" s="18"/>
      <c r="D644" s="18"/>
      <c r="E644" s="18"/>
      <c r="F644" s="18"/>
      <c r="G644" s="18"/>
      <c r="H644" s="18"/>
      <c r="I644" s="18"/>
      <c r="J644" s="18"/>
      <c r="K644" s="18"/>
      <c r="L644" s="18"/>
      <c r="M644" s="18"/>
      <c r="N644" s="18"/>
      <c r="O644" s="18"/>
      <c r="P644" s="20">
        <f t="shared" si="20"/>
        <v>0</v>
      </c>
      <c r="Q644" s="18"/>
      <c r="R644" s="19">
        <f t="shared" si="21"/>
        <v>0</v>
      </c>
      <c r="S644" s="18"/>
      <c r="T644" s="17"/>
    </row>
    <row r="645" spans="1:20" x14ac:dyDescent="0.2">
      <c r="A645" s="18"/>
      <c r="B645" s="18"/>
      <c r="C645" s="18"/>
      <c r="D645" s="18"/>
      <c r="E645" s="18"/>
      <c r="F645" s="18"/>
      <c r="G645" s="18"/>
      <c r="H645" s="18"/>
      <c r="I645" s="18"/>
      <c r="J645" s="18"/>
      <c r="K645" s="18"/>
      <c r="L645" s="18"/>
      <c r="M645" s="18"/>
      <c r="N645" s="18"/>
      <c r="O645" s="18"/>
      <c r="P645" s="20">
        <f t="shared" si="20"/>
        <v>0</v>
      </c>
      <c r="Q645" s="18"/>
      <c r="R645" s="19">
        <f t="shared" si="21"/>
        <v>0</v>
      </c>
      <c r="S645" s="18"/>
      <c r="T645" s="17"/>
    </row>
    <row r="646" spans="1:20" x14ac:dyDescent="0.2">
      <c r="A646" s="18"/>
      <c r="B646" s="18"/>
      <c r="C646" s="18"/>
      <c r="D646" s="18"/>
      <c r="E646" s="18"/>
      <c r="F646" s="18"/>
      <c r="G646" s="18"/>
      <c r="H646" s="18"/>
      <c r="I646" s="18"/>
      <c r="J646" s="18"/>
      <c r="K646" s="18"/>
      <c r="L646" s="18"/>
      <c r="M646" s="18"/>
      <c r="N646" s="18"/>
      <c r="O646" s="18"/>
      <c r="P646" s="20">
        <f t="shared" si="20"/>
        <v>0</v>
      </c>
      <c r="Q646" s="18"/>
      <c r="R646" s="19">
        <f t="shared" si="21"/>
        <v>0</v>
      </c>
      <c r="S646" s="18"/>
      <c r="T646" s="17"/>
    </row>
    <row r="647" spans="1:20" x14ac:dyDescent="0.2">
      <c r="A647" s="18"/>
      <c r="B647" s="18"/>
      <c r="C647" s="18"/>
      <c r="D647" s="18"/>
      <c r="E647" s="18"/>
      <c r="F647" s="18"/>
      <c r="G647" s="18"/>
      <c r="H647" s="18"/>
      <c r="I647" s="18"/>
      <c r="J647" s="18"/>
      <c r="K647" s="18"/>
      <c r="L647" s="18"/>
      <c r="M647" s="18"/>
      <c r="N647" s="18"/>
      <c r="O647" s="18"/>
      <c r="P647" s="20">
        <f t="shared" si="20"/>
        <v>0</v>
      </c>
      <c r="Q647" s="18"/>
      <c r="R647" s="19">
        <f t="shared" si="21"/>
        <v>0</v>
      </c>
      <c r="S647" s="18"/>
      <c r="T647" s="17"/>
    </row>
    <row r="648" spans="1:20" x14ac:dyDescent="0.2">
      <c r="A648" s="18"/>
      <c r="B648" s="18"/>
      <c r="C648" s="18"/>
      <c r="D648" s="18"/>
      <c r="E648" s="18"/>
      <c r="F648" s="18"/>
      <c r="G648" s="18"/>
      <c r="H648" s="18"/>
      <c r="I648" s="18"/>
      <c r="J648" s="18"/>
      <c r="K648" s="18"/>
      <c r="L648" s="18"/>
      <c r="M648" s="18"/>
      <c r="N648" s="18"/>
      <c r="O648" s="18"/>
      <c r="P648" s="20">
        <f t="shared" si="20"/>
        <v>0</v>
      </c>
      <c r="Q648" s="18"/>
      <c r="R648" s="19">
        <f t="shared" si="21"/>
        <v>0</v>
      </c>
      <c r="S648" s="18"/>
      <c r="T648" s="17"/>
    </row>
    <row r="649" spans="1:20" x14ac:dyDescent="0.2">
      <c r="A649" s="18"/>
      <c r="B649" s="18"/>
      <c r="C649" s="18"/>
      <c r="D649" s="18"/>
      <c r="E649" s="18"/>
      <c r="F649" s="18"/>
      <c r="G649" s="18"/>
      <c r="H649" s="18"/>
      <c r="I649" s="18"/>
      <c r="J649" s="18"/>
      <c r="K649" s="18"/>
      <c r="L649" s="18"/>
      <c r="M649" s="18"/>
      <c r="N649" s="18"/>
      <c r="O649" s="18"/>
      <c r="P649" s="20">
        <f t="shared" si="20"/>
        <v>0</v>
      </c>
      <c r="Q649" s="18"/>
      <c r="R649" s="19">
        <f t="shared" si="21"/>
        <v>0</v>
      </c>
      <c r="S649" s="18"/>
      <c r="T649" s="17"/>
    </row>
    <row r="650" spans="1:20" x14ac:dyDescent="0.2">
      <c r="A650" s="18"/>
      <c r="B650" s="18"/>
      <c r="C650" s="18"/>
      <c r="D650" s="18"/>
      <c r="E650" s="18"/>
      <c r="F650" s="18"/>
      <c r="G650" s="18"/>
      <c r="H650" s="18"/>
      <c r="I650" s="18"/>
      <c r="J650" s="18"/>
      <c r="K650" s="18"/>
      <c r="L650" s="18"/>
      <c r="M650" s="18"/>
      <c r="N650" s="18"/>
      <c r="O650" s="18"/>
      <c r="P650" s="20">
        <f t="shared" si="20"/>
        <v>0</v>
      </c>
      <c r="Q650" s="18"/>
      <c r="R650" s="19">
        <f t="shared" si="21"/>
        <v>0</v>
      </c>
      <c r="S650" s="18"/>
      <c r="T650" s="17"/>
    </row>
    <row r="651" spans="1:20" x14ac:dyDescent="0.2">
      <c r="A651" s="18"/>
      <c r="B651" s="18"/>
      <c r="C651" s="18"/>
      <c r="D651" s="18"/>
      <c r="E651" s="18"/>
      <c r="F651" s="18"/>
      <c r="G651" s="18"/>
      <c r="H651" s="18"/>
      <c r="I651" s="18"/>
      <c r="J651" s="18"/>
      <c r="K651" s="18"/>
      <c r="L651" s="18"/>
      <c r="M651" s="18"/>
      <c r="N651" s="18"/>
      <c r="O651" s="18"/>
      <c r="P651" s="20">
        <f t="shared" si="20"/>
        <v>0</v>
      </c>
      <c r="Q651" s="18"/>
      <c r="R651" s="19">
        <f t="shared" si="21"/>
        <v>0</v>
      </c>
      <c r="S651" s="18"/>
      <c r="T651" s="17"/>
    </row>
    <row r="652" spans="1:20" x14ac:dyDescent="0.2">
      <c r="A652" s="18"/>
      <c r="B652" s="18"/>
      <c r="C652" s="18"/>
      <c r="D652" s="18"/>
      <c r="E652" s="18"/>
      <c r="F652" s="18"/>
      <c r="G652" s="18"/>
      <c r="H652" s="18"/>
      <c r="I652" s="18"/>
      <c r="J652" s="18"/>
      <c r="K652" s="18"/>
      <c r="L652" s="18"/>
      <c r="M652" s="18"/>
      <c r="N652" s="18"/>
      <c r="O652" s="18"/>
      <c r="P652" s="20">
        <f t="shared" si="20"/>
        <v>0</v>
      </c>
      <c r="Q652" s="18"/>
      <c r="R652" s="19">
        <f t="shared" si="21"/>
        <v>0</v>
      </c>
      <c r="S652" s="18"/>
      <c r="T652" s="17"/>
    </row>
    <row r="653" spans="1:20" x14ac:dyDescent="0.2">
      <c r="A653" s="18"/>
      <c r="B653" s="18"/>
      <c r="C653" s="18"/>
      <c r="D653" s="18"/>
      <c r="E653" s="18"/>
      <c r="F653" s="18"/>
      <c r="G653" s="18"/>
      <c r="H653" s="18"/>
      <c r="I653" s="18"/>
      <c r="J653" s="18"/>
      <c r="K653" s="18"/>
      <c r="L653" s="18"/>
      <c r="M653" s="18"/>
      <c r="N653" s="18"/>
      <c r="O653" s="18"/>
      <c r="P653" s="20">
        <f t="shared" ref="P653:P716" si="22">SUM(I653:O653)</f>
        <v>0</v>
      </c>
      <c r="Q653" s="18"/>
      <c r="R653" s="19">
        <f t="shared" si="21"/>
        <v>0</v>
      </c>
      <c r="S653" s="18"/>
      <c r="T653" s="17"/>
    </row>
    <row r="654" spans="1:20" x14ac:dyDescent="0.2">
      <c r="A654" s="18"/>
      <c r="B654" s="18"/>
      <c r="C654" s="18"/>
      <c r="D654" s="18"/>
      <c r="E654" s="18"/>
      <c r="F654" s="18"/>
      <c r="G654" s="18"/>
      <c r="H654" s="18"/>
      <c r="I654" s="18"/>
      <c r="J654" s="18"/>
      <c r="K654" s="18"/>
      <c r="L654" s="18"/>
      <c r="M654" s="18"/>
      <c r="N654" s="18"/>
      <c r="O654" s="18"/>
      <c r="P654" s="20">
        <f t="shared" si="22"/>
        <v>0</v>
      </c>
      <c r="Q654" s="18"/>
      <c r="R654" s="19">
        <f t="shared" si="21"/>
        <v>0</v>
      </c>
      <c r="S654" s="18"/>
      <c r="T654" s="17"/>
    </row>
    <row r="655" spans="1:20" x14ac:dyDescent="0.2">
      <c r="A655" s="18"/>
      <c r="B655" s="18"/>
      <c r="C655" s="18"/>
      <c r="D655" s="18"/>
      <c r="E655" s="18"/>
      <c r="F655" s="18"/>
      <c r="G655" s="18"/>
      <c r="H655" s="18"/>
      <c r="I655" s="18"/>
      <c r="J655" s="18"/>
      <c r="K655" s="18"/>
      <c r="L655" s="18"/>
      <c r="M655" s="18"/>
      <c r="N655" s="18"/>
      <c r="O655" s="18"/>
      <c r="P655" s="20">
        <f t="shared" si="22"/>
        <v>0</v>
      </c>
      <c r="Q655" s="18"/>
      <c r="R655" s="19">
        <f t="shared" si="21"/>
        <v>0</v>
      </c>
      <c r="S655" s="18"/>
      <c r="T655" s="17"/>
    </row>
    <row r="656" spans="1:20" x14ac:dyDescent="0.2">
      <c r="A656" s="18"/>
      <c r="B656" s="18"/>
      <c r="C656" s="18"/>
      <c r="D656" s="18"/>
      <c r="E656" s="18"/>
      <c r="F656" s="18"/>
      <c r="G656" s="18"/>
      <c r="H656" s="18"/>
      <c r="I656" s="18"/>
      <c r="J656" s="18"/>
      <c r="K656" s="18"/>
      <c r="L656" s="18"/>
      <c r="M656" s="18"/>
      <c r="N656" s="18"/>
      <c r="O656" s="18"/>
      <c r="P656" s="20">
        <f t="shared" si="22"/>
        <v>0</v>
      </c>
      <c r="Q656" s="18"/>
      <c r="R656" s="19">
        <f t="shared" si="21"/>
        <v>0</v>
      </c>
      <c r="S656" s="18"/>
      <c r="T656" s="17"/>
    </row>
    <row r="657" spans="1:20" x14ac:dyDescent="0.2">
      <c r="A657" s="18"/>
      <c r="B657" s="18"/>
      <c r="C657" s="18"/>
      <c r="D657" s="18"/>
      <c r="E657" s="18"/>
      <c r="F657" s="18"/>
      <c r="G657" s="18"/>
      <c r="H657" s="18"/>
      <c r="I657" s="18"/>
      <c r="J657" s="18"/>
      <c r="K657" s="18"/>
      <c r="L657" s="18"/>
      <c r="M657" s="18"/>
      <c r="N657" s="18"/>
      <c r="O657" s="18"/>
      <c r="P657" s="20">
        <f t="shared" si="22"/>
        <v>0</v>
      </c>
      <c r="Q657" s="18"/>
      <c r="R657" s="19">
        <f t="shared" si="21"/>
        <v>0</v>
      </c>
      <c r="S657" s="18"/>
      <c r="T657" s="17"/>
    </row>
    <row r="658" spans="1:20" x14ac:dyDescent="0.2">
      <c r="A658" s="18"/>
      <c r="B658" s="18"/>
      <c r="C658" s="18"/>
      <c r="D658" s="18"/>
      <c r="E658" s="18"/>
      <c r="F658" s="18"/>
      <c r="G658" s="18"/>
      <c r="H658" s="18"/>
      <c r="I658" s="18"/>
      <c r="J658" s="18"/>
      <c r="K658" s="18"/>
      <c r="L658" s="18"/>
      <c r="M658" s="18"/>
      <c r="N658" s="18"/>
      <c r="O658" s="18"/>
      <c r="P658" s="20">
        <f t="shared" si="22"/>
        <v>0</v>
      </c>
      <c r="Q658" s="18"/>
      <c r="R658" s="19">
        <f t="shared" si="21"/>
        <v>0</v>
      </c>
      <c r="S658" s="18"/>
      <c r="T658" s="17"/>
    </row>
    <row r="659" spans="1:20" x14ac:dyDescent="0.2">
      <c r="A659" s="18"/>
      <c r="B659" s="18"/>
      <c r="C659" s="18"/>
      <c r="D659" s="18"/>
      <c r="E659" s="18"/>
      <c r="F659" s="18"/>
      <c r="G659" s="18"/>
      <c r="H659" s="18"/>
      <c r="I659" s="18"/>
      <c r="J659" s="18"/>
      <c r="K659" s="18"/>
      <c r="L659" s="18"/>
      <c r="M659" s="18"/>
      <c r="N659" s="18"/>
      <c r="O659" s="18"/>
      <c r="P659" s="20">
        <f t="shared" si="22"/>
        <v>0</v>
      </c>
      <c r="Q659" s="18"/>
      <c r="R659" s="19">
        <f t="shared" si="21"/>
        <v>0</v>
      </c>
      <c r="S659" s="18"/>
      <c r="T659" s="17"/>
    </row>
    <row r="660" spans="1:20" x14ac:dyDescent="0.2">
      <c r="A660" s="18"/>
      <c r="B660" s="18"/>
      <c r="C660" s="18"/>
      <c r="D660" s="18"/>
      <c r="E660" s="18"/>
      <c r="F660" s="18"/>
      <c r="G660" s="18"/>
      <c r="H660" s="18"/>
      <c r="I660" s="18"/>
      <c r="J660" s="18"/>
      <c r="K660" s="18"/>
      <c r="L660" s="18"/>
      <c r="M660" s="18"/>
      <c r="N660" s="18"/>
      <c r="O660" s="18"/>
      <c r="P660" s="20">
        <f t="shared" si="22"/>
        <v>0</v>
      </c>
      <c r="Q660" s="18"/>
      <c r="R660" s="19">
        <f t="shared" si="21"/>
        <v>0</v>
      </c>
      <c r="S660" s="18"/>
      <c r="T660" s="17"/>
    </row>
    <row r="661" spans="1:20" x14ac:dyDescent="0.2">
      <c r="A661" s="18"/>
      <c r="B661" s="18"/>
      <c r="C661" s="18"/>
      <c r="D661" s="18"/>
      <c r="E661" s="18"/>
      <c r="F661" s="18"/>
      <c r="G661" s="18"/>
      <c r="H661" s="18"/>
      <c r="I661" s="18"/>
      <c r="J661" s="18"/>
      <c r="K661" s="18"/>
      <c r="L661" s="18"/>
      <c r="M661" s="18"/>
      <c r="N661" s="18"/>
      <c r="O661" s="18"/>
      <c r="P661" s="20">
        <f t="shared" si="22"/>
        <v>0</v>
      </c>
      <c r="Q661" s="18"/>
      <c r="R661" s="19">
        <f t="shared" si="21"/>
        <v>0</v>
      </c>
      <c r="S661" s="18"/>
      <c r="T661" s="17"/>
    </row>
    <row r="662" spans="1:20" x14ac:dyDescent="0.2">
      <c r="A662" s="18"/>
      <c r="B662" s="18"/>
      <c r="C662" s="18"/>
      <c r="D662" s="18"/>
      <c r="E662" s="18"/>
      <c r="F662" s="18"/>
      <c r="G662" s="18"/>
      <c r="H662" s="18"/>
      <c r="I662" s="18"/>
      <c r="J662" s="18"/>
      <c r="K662" s="18"/>
      <c r="L662" s="18"/>
      <c r="M662" s="18"/>
      <c r="N662" s="18"/>
      <c r="O662" s="18"/>
      <c r="P662" s="20">
        <f t="shared" si="22"/>
        <v>0</v>
      </c>
      <c r="Q662" s="18"/>
      <c r="R662" s="19">
        <f t="shared" ref="R662:R725" si="23">P662-Q662</f>
        <v>0</v>
      </c>
      <c r="S662" s="18"/>
      <c r="T662" s="17"/>
    </row>
    <row r="663" spans="1:20" x14ac:dyDescent="0.2">
      <c r="A663" s="18"/>
      <c r="B663" s="18"/>
      <c r="C663" s="18"/>
      <c r="D663" s="18"/>
      <c r="E663" s="18"/>
      <c r="F663" s="18"/>
      <c r="G663" s="18"/>
      <c r="H663" s="18"/>
      <c r="I663" s="18"/>
      <c r="J663" s="18"/>
      <c r="K663" s="18"/>
      <c r="L663" s="18"/>
      <c r="M663" s="18"/>
      <c r="N663" s="18"/>
      <c r="O663" s="18"/>
      <c r="P663" s="20">
        <f t="shared" si="22"/>
        <v>0</v>
      </c>
      <c r="Q663" s="18"/>
      <c r="R663" s="19">
        <f t="shared" si="23"/>
        <v>0</v>
      </c>
      <c r="S663" s="18"/>
      <c r="T663" s="17"/>
    </row>
    <row r="664" spans="1:20" x14ac:dyDescent="0.2">
      <c r="A664" s="18"/>
      <c r="B664" s="18"/>
      <c r="C664" s="18"/>
      <c r="D664" s="18"/>
      <c r="E664" s="18"/>
      <c r="F664" s="18"/>
      <c r="G664" s="18"/>
      <c r="H664" s="18"/>
      <c r="I664" s="18"/>
      <c r="J664" s="18"/>
      <c r="K664" s="18"/>
      <c r="L664" s="18"/>
      <c r="M664" s="18"/>
      <c r="N664" s="18"/>
      <c r="O664" s="18"/>
      <c r="P664" s="20">
        <f t="shared" si="22"/>
        <v>0</v>
      </c>
      <c r="Q664" s="18"/>
      <c r="R664" s="19">
        <f t="shared" si="23"/>
        <v>0</v>
      </c>
      <c r="S664" s="18"/>
      <c r="T664" s="17"/>
    </row>
    <row r="665" spans="1:20" x14ac:dyDescent="0.2">
      <c r="A665" s="18"/>
      <c r="B665" s="18"/>
      <c r="C665" s="18"/>
      <c r="D665" s="18"/>
      <c r="E665" s="18"/>
      <c r="F665" s="18"/>
      <c r="G665" s="18"/>
      <c r="H665" s="18"/>
      <c r="I665" s="18"/>
      <c r="J665" s="18"/>
      <c r="K665" s="18"/>
      <c r="L665" s="18"/>
      <c r="M665" s="18"/>
      <c r="N665" s="18"/>
      <c r="O665" s="18"/>
      <c r="P665" s="20">
        <f t="shared" si="22"/>
        <v>0</v>
      </c>
      <c r="Q665" s="18"/>
      <c r="R665" s="19">
        <f t="shared" si="23"/>
        <v>0</v>
      </c>
      <c r="S665" s="18"/>
      <c r="T665" s="17"/>
    </row>
    <row r="666" spans="1:20" x14ac:dyDescent="0.2">
      <c r="A666" s="18"/>
      <c r="B666" s="18"/>
      <c r="C666" s="18"/>
      <c r="D666" s="18"/>
      <c r="E666" s="18"/>
      <c r="F666" s="18"/>
      <c r="G666" s="18"/>
      <c r="H666" s="18"/>
      <c r="I666" s="18"/>
      <c r="J666" s="18"/>
      <c r="K666" s="18"/>
      <c r="L666" s="18"/>
      <c r="M666" s="18"/>
      <c r="N666" s="18"/>
      <c r="O666" s="18"/>
      <c r="P666" s="20">
        <f t="shared" si="22"/>
        <v>0</v>
      </c>
      <c r="Q666" s="18"/>
      <c r="R666" s="19">
        <f t="shared" si="23"/>
        <v>0</v>
      </c>
      <c r="S666" s="18"/>
      <c r="T666" s="17"/>
    </row>
    <row r="667" spans="1:20" x14ac:dyDescent="0.2">
      <c r="A667" s="18"/>
      <c r="B667" s="18"/>
      <c r="C667" s="18"/>
      <c r="D667" s="18"/>
      <c r="E667" s="18"/>
      <c r="F667" s="18"/>
      <c r="G667" s="18"/>
      <c r="H667" s="18"/>
      <c r="I667" s="18"/>
      <c r="J667" s="18"/>
      <c r="K667" s="18"/>
      <c r="L667" s="18"/>
      <c r="M667" s="18"/>
      <c r="N667" s="18"/>
      <c r="O667" s="18"/>
      <c r="P667" s="20">
        <f t="shared" si="22"/>
        <v>0</v>
      </c>
      <c r="Q667" s="18"/>
      <c r="R667" s="19">
        <f t="shared" si="23"/>
        <v>0</v>
      </c>
      <c r="S667" s="18"/>
      <c r="T667" s="17"/>
    </row>
    <row r="668" spans="1:20" x14ac:dyDescent="0.2">
      <c r="A668" s="18"/>
      <c r="B668" s="18"/>
      <c r="C668" s="18"/>
      <c r="D668" s="18"/>
      <c r="E668" s="18"/>
      <c r="F668" s="18"/>
      <c r="G668" s="18"/>
      <c r="H668" s="18"/>
      <c r="I668" s="18"/>
      <c r="J668" s="18"/>
      <c r="K668" s="18"/>
      <c r="L668" s="18"/>
      <c r="M668" s="18"/>
      <c r="N668" s="18"/>
      <c r="O668" s="18"/>
      <c r="P668" s="20">
        <f t="shared" si="22"/>
        <v>0</v>
      </c>
      <c r="Q668" s="18"/>
      <c r="R668" s="19">
        <f t="shared" si="23"/>
        <v>0</v>
      </c>
      <c r="S668" s="18"/>
      <c r="T668" s="17"/>
    </row>
    <row r="669" spans="1:20" x14ac:dyDescent="0.2">
      <c r="A669" s="18"/>
      <c r="B669" s="18"/>
      <c r="C669" s="18"/>
      <c r="D669" s="18"/>
      <c r="E669" s="18"/>
      <c r="F669" s="18"/>
      <c r="G669" s="18"/>
      <c r="H669" s="18"/>
      <c r="I669" s="18"/>
      <c r="J669" s="18"/>
      <c r="K669" s="18"/>
      <c r="L669" s="18"/>
      <c r="M669" s="18"/>
      <c r="N669" s="18"/>
      <c r="O669" s="18"/>
      <c r="P669" s="20">
        <f t="shared" si="22"/>
        <v>0</v>
      </c>
      <c r="Q669" s="18"/>
      <c r="R669" s="19">
        <f t="shared" si="23"/>
        <v>0</v>
      </c>
      <c r="S669" s="18"/>
      <c r="T669" s="17"/>
    </row>
    <row r="670" spans="1:20" x14ac:dyDescent="0.2">
      <c r="A670" s="18"/>
      <c r="B670" s="18"/>
      <c r="C670" s="18"/>
      <c r="D670" s="18"/>
      <c r="E670" s="18"/>
      <c r="F670" s="18"/>
      <c r="G670" s="18"/>
      <c r="H670" s="18"/>
      <c r="I670" s="18"/>
      <c r="J670" s="18"/>
      <c r="K670" s="18"/>
      <c r="L670" s="18"/>
      <c r="M670" s="18"/>
      <c r="N670" s="18"/>
      <c r="O670" s="18"/>
      <c r="P670" s="20">
        <f t="shared" si="22"/>
        <v>0</v>
      </c>
      <c r="Q670" s="18"/>
      <c r="R670" s="19">
        <f t="shared" si="23"/>
        <v>0</v>
      </c>
      <c r="S670" s="18"/>
      <c r="T670" s="17"/>
    </row>
    <row r="671" spans="1:20" x14ac:dyDescent="0.2">
      <c r="A671" s="18"/>
      <c r="B671" s="18"/>
      <c r="C671" s="18"/>
      <c r="D671" s="18"/>
      <c r="E671" s="18"/>
      <c r="F671" s="18"/>
      <c r="G671" s="18"/>
      <c r="H671" s="18"/>
      <c r="I671" s="18"/>
      <c r="J671" s="18"/>
      <c r="K671" s="18"/>
      <c r="L671" s="18"/>
      <c r="M671" s="18"/>
      <c r="N671" s="18"/>
      <c r="O671" s="18"/>
      <c r="P671" s="20">
        <f t="shared" si="22"/>
        <v>0</v>
      </c>
      <c r="Q671" s="18"/>
      <c r="R671" s="19">
        <f t="shared" si="23"/>
        <v>0</v>
      </c>
      <c r="S671" s="18"/>
      <c r="T671" s="17"/>
    </row>
    <row r="672" spans="1:20" x14ac:dyDescent="0.2">
      <c r="A672" s="18"/>
      <c r="B672" s="18"/>
      <c r="C672" s="18"/>
      <c r="D672" s="18"/>
      <c r="E672" s="18"/>
      <c r="F672" s="18"/>
      <c r="G672" s="18"/>
      <c r="H672" s="18"/>
      <c r="I672" s="18"/>
      <c r="J672" s="18"/>
      <c r="K672" s="18"/>
      <c r="L672" s="18"/>
      <c r="M672" s="18"/>
      <c r="N672" s="18"/>
      <c r="O672" s="18"/>
      <c r="P672" s="20">
        <f t="shared" si="22"/>
        <v>0</v>
      </c>
      <c r="Q672" s="18"/>
      <c r="R672" s="19">
        <f t="shared" si="23"/>
        <v>0</v>
      </c>
      <c r="S672" s="18"/>
      <c r="T672" s="17"/>
    </row>
    <row r="673" spans="1:20" x14ac:dyDescent="0.2">
      <c r="A673" s="18"/>
      <c r="B673" s="18"/>
      <c r="C673" s="18"/>
      <c r="D673" s="18"/>
      <c r="E673" s="18"/>
      <c r="F673" s="18"/>
      <c r="G673" s="18"/>
      <c r="H673" s="18"/>
      <c r="I673" s="18"/>
      <c r="J673" s="18"/>
      <c r="K673" s="18"/>
      <c r="L673" s="18"/>
      <c r="M673" s="18"/>
      <c r="N673" s="18"/>
      <c r="O673" s="18"/>
      <c r="P673" s="20">
        <f t="shared" si="22"/>
        <v>0</v>
      </c>
      <c r="Q673" s="18"/>
      <c r="R673" s="19">
        <f t="shared" si="23"/>
        <v>0</v>
      </c>
      <c r="S673" s="18"/>
      <c r="T673" s="17"/>
    </row>
    <row r="674" spans="1:20" x14ac:dyDescent="0.2">
      <c r="A674" s="18"/>
      <c r="B674" s="18"/>
      <c r="C674" s="18"/>
      <c r="D674" s="18"/>
      <c r="E674" s="18"/>
      <c r="F674" s="18"/>
      <c r="G674" s="18"/>
      <c r="H674" s="18"/>
      <c r="I674" s="18"/>
      <c r="J674" s="18"/>
      <c r="K674" s="18"/>
      <c r="L674" s="18"/>
      <c r="M674" s="18"/>
      <c r="N674" s="18"/>
      <c r="O674" s="18"/>
      <c r="P674" s="20">
        <f t="shared" si="22"/>
        <v>0</v>
      </c>
      <c r="Q674" s="18"/>
      <c r="R674" s="19">
        <f t="shared" si="23"/>
        <v>0</v>
      </c>
      <c r="S674" s="18"/>
      <c r="T674" s="17"/>
    </row>
    <row r="675" spans="1:20" x14ac:dyDescent="0.2">
      <c r="A675" s="18"/>
      <c r="B675" s="18"/>
      <c r="C675" s="18"/>
      <c r="D675" s="18"/>
      <c r="E675" s="18"/>
      <c r="F675" s="18"/>
      <c r="G675" s="18"/>
      <c r="H675" s="18"/>
      <c r="I675" s="18"/>
      <c r="J675" s="18"/>
      <c r="K675" s="18"/>
      <c r="L675" s="18"/>
      <c r="M675" s="18"/>
      <c r="N675" s="18"/>
      <c r="O675" s="18"/>
      <c r="P675" s="20">
        <f t="shared" si="22"/>
        <v>0</v>
      </c>
      <c r="Q675" s="18"/>
      <c r="R675" s="19">
        <f t="shared" si="23"/>
        <v>0</v>
      </c>
      <c r="S675" s="18"/>
      <c r="T675" s="17"/>
    </row>
    <row r="676" spans="1:20" x14ac:dyDescent="0.2">
      <c r="A676" s="18"/>
      <c r="B676" s="18"/>
      <c r="C676" s="18"/>
      <c r="D676" s="18"/>
      <c r="E676" s="18"/>
      <c r="F676" s="18"/>
      <c r="G676" s="18"/>
      <c r="H676" s="18"/>
      <c r="I676" s="18"/>
      <c r="J676" s="18"/>
      <c r="K676" s="18"/>
      <c r="L676" s="18"/>
      <c r="M676" s="18"/>
      <c r="N676" s="18"/>
      <c r="O676" s="18"/>
      <c r="P676" s="20">
        <f t="shared" si="22"/>
        <v>0</v>
      </c>
      <c r="Q676" s="18"/>
      <c r="R676" s="19">
        <f t="shared" si="23"/>
        <v>0</v>
      </c>
      <c r="S676" s="18"/>
      <c r="T676" s="17"/>
    </row>
    <row r="677" spans="1:20" x14ac:dyDescent="0.2">
      <c r="A677" s="18"/>
      <c r="B677" s="18"/>
      <c r="C677" s="18"/>
      <c r="D677" s="18"/>
      <c r="E677" s="18"/>
      <c r="F677" s="18"/>
      <c r="G677" s="18"/>
      <c r="H677" s="18"/>
      <c r="I677" s="18"/>
      <c r="J677" s="18"/>
      <c r="K677" s="18"/>
      <c r="L677" s="18"/>
      <c r="M677" s="18"/>
      <c r="N677" s="18"/>
      <c r="O677" s="18"/>
      <c r="P677" s="20">
        <f t="shared" si="22"/>
        <v>0</v>
      </c>
      <c r="Q677" s="18"/>
      <c r="R677" s="19">
        <f t="shared" si="23"/>
        <v>0</v>
      </c>
      <c r="S677" s="18"/>
      <c r="T677" s="17"/>
    </row>
    <row r="678" spans="1:20" x14ac:dyDescent="0.2">
      <c r="A678" s="18"/>
      <c r="B678" s="18"/>
      <c r="C678" s="18"/>
      <c r="D678" s="18"/>
      <c r="E678" s="18"/>
      <c r="F678" s="18"/>
      <c r="G678" s="18"/>
      <c r="H678" s="18"/>
      <c r="I678" s="18"/>
      <c r="J678" s="18"/>
      <c r="K678" s="18"/>
      <c r="L678" s="18"/>
      <c r="M678" s="18"/>
      <c r="N678" s="18"/>
      <c r="O678" s="18"/>
      <c r="P678" s="20">
        <f t="shared" si="22"/>
        <v>0</v>
      </c>
      <c r="Q678" s="18"/>
      <c r="R678" s="19">
        <f t="shared" si="23"/>
        <v>0</v>
      </c>
      <c r="S678" s="18"/>
      <c r="T678" s="17"/>
    </row>
    <row r="679" spans="1:20" x14ac:dyDescent="0.2">
      <c r="A679" s="18"/>
      <c r="B679" s="18"/>
      <c r="C679" s="18"/>
      <c r="D679" s="18"/>
      <c r="E679" s="18"/>
      <c r="F679" s="18"/>
      <c r="G679" s="18"/>
      <c r="H679" s="18"/>
      <c r="I679" s="18"/>
      <c r="J679" s="18"/>
      <c r="K679" s="18"/>
      <c r="L679" s="18"/>
      <c r="M679" s="18"/>
      <c r="N679" s="18"/>
      <c r="O679" s="18"/>
      <c r="P679" s="20">
        <f t="shared" si="22"/>
        <v>0</v>
      </c>
      <c r="Q679" s="18"/>
      <c r="R679" s="19">
        <f t="shared" si="23"/>
        <v>0</v>
      </c>
      <c r="S679" s="18"/>
      <c r="T679" s="17"/>
    </row>
    <row r="680" spans="1:20" x14ac:dyDescent="0.2">
      <c r="A680" s="18"/>
      <c r="B680" s="18"/>
      <c r="C680" s="18"/>
      <c r="D680" s="18"/>
      <c r="E680" s="18"/>
      <c r="F680" s="18"/>
      <c r="G680" s="18"/>
      <c r="H680" s="18"/>
      <c r="I680" s="18"/>
      <c r="J680" s="18"/>
      <c r="K680" s="18"/>
      <c r="L680" s="18"/>
      <c r="M680" s="18"/>
      <c r="N680" s="18"/>
      <c r="O680" s="18"/>
      <c r="P680" s="20">
        <f t="shared" si="22"/>
        <v>0</v>
      </c>
      <c r="Q680" s="18"/>
      <c r="R680" s="19">
        <f t="shared" si="23"/>
        <v>0</v>
      </c>
      <c r="S680" s="18"/>
      <c r="T680" s="17"/>
    </row>
    <row r="681" spans="1:20" x14ac:dyDescent="0.2">
      <c r="A681" s="18"/>
      <c r="B681" s="18"/>
      <c r="C681" s="18"/>
      <c r="D681" s="18"/>
      <c r="E681" s="18"/>
      <c r="F681" s="18"/>
      <c r="G681" s="18"/>
      <c r="H681" s="18"/>
      <c r="I681" s="18"/>
      <c r="J681" s="18"/>
      <c r="K681" s="18"/>
      <c r="L681" s="18"/>
      <c r="M681" s="18"/>
      <c r="N681" s="18"/>
      <c r="O681" s="18"/>
      <c r="P681" s="20">
        <f t="shared" si="22"/>
        <v>0</v>
      </c>
      <c r="Q681" s="18"/>
      <c r="R681" s="19">
        <f t="shared" si="23"/>
        <v>0</v>
      </c>
      <c r="S681" s="18"/>
      <c r="T681" s="17"/>
    </row>
    <row r="682" spans="1:20" x14ac:dyDescent="0.2">
      <c r="A682" s="18"/>
      <c r="B682" s="18"/>
      <c r="C682" s="18"/>
      <c r="D682" s="18"/>
      <c r="E682" s="18"/>
      <c r="F682" s="18"/>
      <c r="G682" s="18"/>
      <c r="H682" s="18"/>
      <c r="I682" s="18"/>
      <c r="J682" s="18"/>
      <c r="K682" s="18"/>
      <c r="L682" s="18"/>
      <c r="M682" s="18"/>
      <c r="N682" s="18"/>
      <c r="O682" s="18"/>
      <c r="P682" s="20">
        <f t="shared" si="22"/>
        <v>0</v>
      </c>
      <c r="Q682" s="18"/>
      <c r="R682" s="19">
        <f t="shared" si="23"/>
        <v>0</v>
      </c>
      <c r="S682" s="18"/>
      <c r="T682" s="17"/>
    </row>
    <row r="683" spans="1:20" x14ac:dyDescent="0.2">
      <c r="A683" s="18"/>
      <c r="B683" s="18"/>
      <c r="C683" s="18"/>
      <c r="D683" s="18"/>
      <c r="E683" s="18"/>
      <c r="F683" s="18"/>
      <c r="G683" s="18"/>
      <c r="H683" s="18"/>
      <c r="I683" s="18"/>
      <c r="J683" s="18"/>
      <c r="K683" s="18"/>
      <c r="L683" s="18"/>
      <c r="M683" s="18"/>
      <c r="N683" s="18"/>
      <c r="O683" s="18"/>
      <c r="P683" s="20">
        <f t="shared" si="22"/>
        <v>0</v>
      </c>
      <c r="Q683" s="18"/>
      <c r="R683" s="19">
        <f t="shared" si="23"/>
        <v>0</v>
      </c>
      <c r="S683" s="18"/>
      <c r="T683" s="17"/>
    </row>
    <row r="684" spans="1:20" x14ac:dyDescent="0.2">
      <c r="A684" s="18"/>
      <c r="B684" s="18"/>
      <c r="C684" s="18"/>
      <c r="D684" s="18"/>
      <c r="E684" s="18"/>
      <c r="F684" s="18"/>
      <c r="G684" s="18"/>
      <c r="H684" s="18"/>
      <c r="I684" s="18"/>
      <c r="J684" s="18"/>
      <c r="K684" s="18"/>
      <c r="L684" s="18"/>
      <c r="M684" s="18"/>
      <c r="N684" s="18"/>
      <c r="O684" s="18"/>
      <c r="P684" s="20">
        <f t="shared" si="22"/>
        <v>0</v>
      </c>
      <c r="Q684" s="18"/>
      <c r="R684" s="19">
        <f t="shared" si="23"/>
        <v>0</v>
      </c>
      <c r="S684" s="18"/>
      <c r="T684" s="17"/>
    </row>
    <row r="685" spans="1:20" x14ac:dyDescent="0.2">
      <c r="A685" s="18"/>
      <c r="B685" s="18"/>
      <c r="C685" s="18"/>
      <c r="D685" s="18"/>
      <c r="E685" s="18"/>
      <c r="F685" s="18"/>
      <c r="G685" s="18"/>
      <c r="H685" s="18"/>
      <c r="I685" s="18"/>
      <c r="J685" s="18"/>
      <c r="K685" s="18"/>
      <c r="L685" s="18"/>
      <c r="M685" s="18"/>
      <c r="N685" s="18"/>
      <c r="O685" s="18"/>
      <c r="P685" s="20">
        <f t="shared" si="22"/>
        <v>0</v>
      </c>
      <c r="Q685" s="18"/>
      <c r="R685" s="19">
        <f t="shared" si="23"/>
        <v>0</v>
      </c>
      <c r="S685" s="18"/>
      <c r="T685" s="17"/>
    </row>
    <row r="686" spans="1:20" x14ac:dyDescent="0.2">
      <c r="A686" s="18"/>
      <c r="B686" s="18"/>
      <c r="C686" s="18"/>
      <c r="D686" s="18"/>
      <c r="E686" s="18"/>
      <c r="F686" s="18"/>
      <c r="G686" s="18"/>
      <c r="H686" s="18"/>
      <c r="I686" s="18"/>
      <c r="J686" s="18"/>
      <c r="K686" s="18"/>
      <c r="L686" s="18"/>
      <c r="M686" s="18"/>
      <c r="N686" s="18"/>
      <c r="O686" s="18"/>
      <c r="P686" s="20">
        <f t="shared" si="22"/>
        <v>0</v>
      </c>
      <c r="Q686" s="18"/>
      <c r="R686" s="19">
        <f t="shared" si="23"/>
        <v>0</v>
      </c>
      <c r="S686" s="18"/>
      <c r="T686" s="17"/>
    </row>
    <row r="687" spans="1:20" x14ac:dyDescent="0.2">
      <c r="A687" s="18"/>
      <c r="B687" s="18"/>
      <c r="C687" s="18"/>
      <c r="D687" s="18"/>
      <c r="E687" s="18"/>
      <c r="F687" s="18"/>
      <c r="G687" s="18"/>
      <c r="H687" s="18"/>
      <c r="I687" s="18"/>
      <c r="J687" s="18"/>
      <c r="K687" s="18"/>
      <c r="L687" s="18"/>
      <c r="M687" s="18"/>
      <c r="N687" s="18"/>
      <c r="O687" s="18"/>
      <c r="P687" s="20">
        <f t="shared" si="22"/>
        <v>0</v>
      </c>
      <c r="Q687" s="18"/>
      <c r="R687" s="19">
        <f t="shared" si="23"/>
        <v>0</v>
      </c>
      <c r="S687" s="18"/>
      <c r="T687" s="17"/>
    </row>
    <row r="688" spans="1:20" x14ac:dyDescent="0.2">
      <c r="A688" s="18"/>
      <c r="B688" s="18"/>
      <c r="C688" s="18"/>
      <c r="D688" s="18"/>
      <c r="E688" s="18"/>
      <c r="F688" s="18"/>
      <c r="G688" s="18"/>
      <c r="H688" s="18"/>
      <c r="I688" s="18"/>
      <c r="J688" s="18"/>
      <c r="K688" s="18"/>
      <c r="L688" s="18"/>
      <c r="M688" s="18"/>
      <c r="N688" s="18"/>
      <c r="O688" s="18"/>
      <c r="P688" s="20">
        <f t="shared" si="22"/>
        <v>0</v>
      </c>
      <c r="Q688" s="18"/>
      <c r="R688" s="19">
        <f t="shared" si="23"/>
        <v>0</v>
      </c>
      <c r="S688" s="18"/>
      <c r="T688" s="17"/>
    </row>
    <row r="689" spans="1:20" x14ac:dyDescent="0.2">
      <c r="A689" s="18"/>
      <c r="B689" s="18"/>
      <c r="C689" s="18"/>
      <c r="D689" s="18"/>
      <c r="E689" s="18"/>
      <c r="F689" s="18"/>
      <c r="G689" s="18"/>
      <c r="H689" s="18"/>
      <c r="I689" s="18"/>
      <c r="J689" s="18"/>
      <c r="K689" s="18"/>
      <c r="L689" s="18"/>
      <c r="M689" s="18"/>
      <c r="N689" s="18"/>
      <c r="O689" s="18"/>
      <c r="P689" s="20">
        <f t="shared" si="22"/>
        <v>0</v>
      </c>
      <c r="Q689" s="18"/>
      <c r="R689" s="19">
        <f t="shared" si="23"/>
        <v>0</v>
      </c>
      <c r="S689" s="18"/>
      <c r="T689" s="17"/>
    </row>
    <row r="690" spans="1:20" x14ac:dyDescent="0.2">
      <c r="A690" s="18"/>
      <c r="B690" s="18"/>
      <c r="C690" s="18"/>
      <c r="D690" s="18"/>
      <c r="E690" s="18"/>
      <c r="F690" s="18"/>
      <c r="G690" s="18"/>
      <c r="H690" s="18"/>
      <c r="I690" s="18"/>
      <c r="J690" s="18"/>
      <c r="K690" s="18"/>
      <c r="L690" s="18"/>
      <c r="M690" s="18"/>
      <c r="N690" s="18"/>
      <c r="O690" s="18"/>
      <c r="P690" s="20">
        <f t="shared" si="22"/>
        <v>0</v>
      </c>
      <c r="Q690" s="18"/>
      <c r="R690" s="19">
        <f t="shared" si="23"/>
        <v>0</v>
      </c>
      <c r="S690" s="18"/>
      <c r="T690" s="17"/>
    </row>
    <row r="691" spans="1:20" x14ac:dyDescent="0.2">
      <c r="A691" s="18"/>
      <c r="B691" s="18"/>
      <c r="C691" s="18"/>
      <c r="D691" s="18"/>
      <c r="E691" s="18"/>
      <c r="F691" s="18"/>
      <c r="G691" s="18"/>
      <c r="H691" s="18"/>
      <c r="I691" s="18"/>
      <c r="J691" s="18"/>
      <c r="K691" s="18"/>
      <c r="L691" s="18"/>
      <c r="M691" s="18"/>
      <c r="N691" s="18"/>
      <c r="O691" s="18"/>
      <c r="P691" s="20">
        <f t="shared" si="22"/>
        <v>0</v>
      </c>
      <c r="Q691" s="18"/>
      <c r="R691" s="19">
        <f t="shared" si="23"/>
        <v>0</v>
      </c>
      <c r="S691" s="18"/>
      <c r="T691" s="17"/>
    </row>
    <row r="692" spans="1:20" x14ac:dyDescent="0.2">
      <c r="A692" s="18"/>
      <c r="B692" s="18"/>
      <c r="C692" s="18"/>
      <c r="D692" s="18"/>
      <c r="E692" s="18"/>
      <c r="F692" s="18"/>
      <c r="G692" s="18"/>
      <c r="H692" s="18"/>
      <c r="I692" s="18"/>
      <c r="J692" s="18"/>
      <c r="K692" s="18"/>
      <c r="L692" s="18"/>
      <c r="M692" s="18"/>
      <c r="N692" s="18"/>
      <c r="O692" s="18"/>
      <c r="P692" s="20">
        <f t="shared" si="22"/>
        <v>0</v>
      </c>
      <c r="Q692" s="18"/>
      <c r="R692" s="19">
        <f t="shared" si="23"/>
        <v>0</v>
      </c>
      <c r="S692" s="18"/>
      <c r="T692" s="17"/>
    </row>
    <row r="693" spans="1:20" x14ac:dyDescent="0.2">
      <c r="A693" s="18"/>
      <c r="B693" s="18"/>
      <c r="C693" s="18"/>
      <c r="D693" s="18"/>
      <c r="E693" s="18"/>
      <c r="F693" s="18"/>
      <c r="G693" s="18"/>
      <c r="H693" s="18"/>
      <c r="I693" s="18"/>
      <c r="J693" s="18"/>
      <c r="K693" s="18"/>
      <c r="L693" s="18"/>
      <c r="M693" s="18"/>
      <c r="N693" s="18"/>
      <c r="O693" s="18"/>
      <c r="P693" s="20">
        <f t="shared" si="22"/>
        <v>0</v>
      </c>
      <c r="Q693" s="18"/>
      <c r="R693" s="19">
        <f t="shared" si="23"/>
        <v>0</v>
      </c>
      <c r="S693" s="18"/>
      <c r="T693" s="17"/>
    </row>
    <row r="694" spans="1:20" x14ac:dyDescent="0.2">
      <c r="A694" s="18"/>
      <c r="B694" s="18"/>
      <c r="C694" s="18"/>
      <c r="D694" s="18"/>
      <c r="E694" s="18"/>
      <c r="F694" s="18"/>
      <c r="G694" s="18"/>
      <c r="H694" s="18"/>
      <c r="I694" s="18"/>
      <c r="J694" s="18"/>
      <c r="K694" s="18"/>
      <c r="L694" s="18"/>
      <c r="M694" s="18"/>
      <c r="N694" s="18"/>
      <c r="O694" s="18"/>
      <c r="P694" s="20">
        <f t="shared" si="22"/>
        <v>0</v>
      </c>
      <c r="Q694" s="18"/>
      <c r="R694" s="19">
        <f t="shared" si="23"/>
        <v>0</v>
      </c>
      <c r="S694" s="18"/>
      <c r="T694" s="17"/>
    </row>
    <row r="695" spans="1:20" x14ac:dyDescent="0.2">
      <c r="A695" s="18"/>
      <c r="B695" s="18"/>
      <c r="C695" s="18"/>
      <c r="D695" s="18"/>
      <c r="E695" s="18"/>
      <c r="F695" s="18"/>
      <c r="G695" s="18"/>
      <c r="H695" s="18"/>
      <c r="I695" s="18"/>
      <c r="J695" s="18"/>
      <c r="K695" s="18"/>
      <c r="L695" s="18"/>
      <c r="M695" s="18"/>
      <c r="N695" s="18"/>
      <c r="O695" s="18"/>
      <c r="P695" s="20">
        <f t="shared" si="22"/>
        <v>0</v>
      </c>
      <c r="Q695" s="18"/>
      <c r="R695" s="19">
        <f t="shared" si="23"/>
        <v>0</v>
      </c>
      <c r="S695" s="18"/>
      <c r="T695" s="17"/>
    </row>
    <row r="696" spans="1:20" x14ac:dyDescent="0.2">
      <c r="A696" s="18"/>
      <c r="B696" s="18"/>
      <c r="C696" s="18"/>
      <c r="D696" s="18"/>
      <c r="E696" s="18"/>
      <c r="F696" s="18"/>
      <c r="G696" s="18"/>
      <c r="H696" s="18"/>
      <c r="I696" s="18"/>
      <c r="J696" s="18"/>
      <c r="K696" s="18"/>
      <c r="L696" s="18"/>
      <c r="M696" s="18"/>
      <c r="N696" s="18"/>
      <c r="O696" s="18"/>
      <c r="P696" s="20">
        <f t="shared" si="22"/>
        <v>0</v>
      </c>
      <c r="Q696" s="18"/>
      <c r="R696" s="19">
        <f t="shared" si="23"/>
        <v>0</v>
      </c>
      <c r="S696" s="18"/>
      <c r="T696" s="17"/>
    </row>
    <row r="697" spans="1:20" x14ac:dyDescent="0.2">
      <c r="A697" s="18"/>
      <c r="B697" s="18"/>
      <c r="C697" s="18"/>
      <c r="D697" s="18"/>
      <c r="E697" s="18"/>
      <c r="F697" s="18"/>
      <c r="G697" s="18"/>
      <c r="H697" s="18"/>
      <c r="I697" s="18"/>
      <c r="J697" s="18"/>
      <c r="K697" s="18"/>
      <c r="L697" s="18"/>
      <c r="M697" s="18"/>
      <c r="N697" s="18"/>
      <c r="O697" s="18"/>
      <c r="P697" s="20">
        <f t="shared" si="22"/>
        <v>0</v>
      </c>
      <c r="Q697" s="18"/>
      <c r="R697" s="19">
        <f t="shared" si="23"/>
        <v>0</v>
      </c>
      <c r="S697" s="18"/>
      <c r="T697" s="17"/>
    </row>
    <row r="698" spans="1:20" x14ac:dyDescent="0.2">
      <c r="A698" s="18"/>
      <c r="B698" s="18"/>
      <c r="C698" s="18"/>
      <c r="D698" s="18"/>
      <c r="E698" s="18"/>
      <c r="F698" s="18"/>
      <c r="G698" s="18"/>
      <c r="H698" s="18"/>
      <c r="I698" s="18"/>
      <c r="J698" s="18"/>
      <c r="K698" s="18"/>
      <c r="L698" s="18"/>
      <c r="M698" s="18"/>
      <c r="N698" s="18"/>
      <c r="O698" s="18"/>
      <c r="P698" s="20">
        <f t="shared" si="22"/>
        <v>0</v>
      </c>
      <c r="Q698" s="18"/>
      <c r="R698" s="19">
        <f t="shared" si="23"/>
        <v>0</v>
      </c>
      <c r="S698" s="18"/>
      <c r="T698" s="17"/>
    </row>
    <row r="699" spans="1:20" x14ac:dyDescent="0.2">
      <c r="A699" s="18"/>
      <c r="B699" s="18"/>
      <c r="C699" s="18"/>
      <c r="D699" s="18"/>
      <c r="E699" s="18"/>
      <c r="F699" s="18"/>
      <c r="G699" s="18"/>
      <c r="H699" s="18"/>
      <c r="I699" s="18"/>
      <c r="J699" s="18"/>
      <c r="K699" s="18"/>
      <c r="L699" s="18"/>
      <c r="M699" s="18"/>
      <c r="N699" s="18"/>
      <c r="O699" s="18"/>
      <c r="P699" s="20">
        <f t="shared" si="22"/>
        <v>0</v>
      </c>
      <c r="Q699" s="18"/>
      <c r="R699" s="19">
        <f t="shared" si="23"/>
        <v>0</v>
      </c>
      <c r="S699" s="18"/>
      <c r="T699" s="17"/>
    </row>
    <row r="700" spans="1:20" x14ac:dyDescent="0.2">
      <c r="A700" s="18"/>
      <c r="B700" s="18"/>
      <c r="C700" s="18"/>
      <c r="D700" s="18"/>
      <c r="E700" s="18"/>
      <c r="F700" s="18"/>
      <c r="G700" s="18"/>
      <c r="H700" s="18"/>
      <c r="I700" s="18"/>
      <c r="J700" s="18"/>
      <c r="K700" s="18"/>
      <c r="L700" s="18"/>
      <c r="M700" s="18"/>
      <c r="N700" s="18"/>
      <c r="O700" s="18"/>
      <c r="P700" s="20">
        <f t="shared" si="22"/>
        <v>0</v>
      </c>
      <c r="Q700" s="18"/>
      <c r="R700" s="19">
        <f t="shared" si="23"/>
        <v>0</v>
      </c>
      <c r="S700" s="18"/>
      <c r="T700" s="17"/>
    </row>
    <row r="701" spans="1:20" x14ac:dyDescent="0.2">
      <c r="A701" s="18"/>
      <c r="B701" s="18"/>
      <c r="C701" s="18"/>
      <c r="D701" s="18"/>
      <c r="E701" s="18"/>
      <c r="F701" s="18"/>
      <c r="G701" s="18"/>
      <c r="H701" s="18"/>
      <c r="I701" s="18"/>
      <c r="J701" s="18"/>
      <c r="K701" s="18"/>
      <c r="L701" s="18"/>
      <c r="M701" s="18"/>
      <c r="N701" s="18"/>
      <c r="O701" s="18"/>
      <c r="P701" s="20">
        <f t="shared" si="22"/>
        <v>0</v>
      </c>
      <c r="Q701" s="18"/>
      <c r="R701" s="19">
        <f t="shared" si="23"/>
        <v>0</v>
      </c>
      <c r="S701" s="18"/>
      <c r="T701" s="17"/>
    </row>
    <row r="702" spans="1:20" x14ac:dyDescent="0.2">
      <c r="A702" s="18"/>
      <c r="B702" s="18"/>
      <c r="C702" s="18"/>
      <c r="D702" s="18"/>
      <c r="E702" s="18"/>
      <c r="F702" s="18"/>
      <c r="G702" s="18"/>
      <c r="H702" s="18"/>
      <c r="I702" s="18"/>
      <c r="J702" s="18"/>
      <c r="K702" s="18"/>
      <c r="L702" s="18"/>
      <c r="M702" s="18"/>
      <c r="N702" s="18"/>
      <c r="O702" s="18"/>
      <c r="P702" s="20">
        <f t="shared" si="22"/>
        <v>0</v>
      </c>
      <c r="Q702" s="18"/>
      <c r="R702" s="19">
        <f t="shared" si="23"/>
        <v>0</v>
      </c>
      <c r="S702" s="18"/>
      <c r="T702" s="17"/>
    </row>
    <row r="703" spans="1:20" x14ac:dyDescent="0.2">
      <c r="A703" s="18"/>
      <c r="B703" s="18"/>
      <c r="C703" s="18"/>
      <c r="D703" s="18"/>
      <c r="E703" s="18"/>
      <c r="F703" s="18"/>
      <c r="G703" s="18"/>
      <c r="H703" s="18"/>
      <c r="I703" s="18"/>
      <c r="J703" s="18"/>
      <c r="K703" s="18"/>
      <c r="L703" s="18"/>
      <c r="M703" s="18"/>
      <c r="N703" s="18"/>
      <c r="O703" s="18"/>
      <c r="P703" s="20">
        <f t="shared" si="22"/>
        <v>0</v>
      </c>
      <c r="Q703" s="18"/>
      <c r="R703" s="19">
        <f t="shared" si="23"/>
        <v>0</v>
      </c>
      <c r="S703" s="18"/>
      <c r="T703" s="17"/>
    </row>
    <row r="704" spans="1:20" x14ac:dyDescent="0.2">
      <c r="A704" s="18"/>
      <c r="B704" s="18"/>
      <c r="C704" s="18"/>
      <c r="D704" s="18"/>
      <c r="E704" s="18"/>
      <c r="F704" s="18"/>
      <c r="G704" s="18"/>
      <c r="H704" s="18"/>
      <c r="I704" s="18"/>
      <c r="J704" s="18"/>
      <c r="K704" s="18"/>
      <c r="L704" s="18"/>
      <c r="M704" s="18"/>
      <c r="N704" s="18"/>
      <c r="O704" s="18"/>
      <c r="P704" s="20">
        <f t="shared" si="22"/>
        <v>0</v>
      </c>
      <c r="Q704" s="18"/>
      <c r="R704" s="19">
        <f t="shared" si="23"/>
        <v>0</v>
      </c>
      <c r="S704" s="18"/>
      <c r="T704" s="17"/>
    </row>
    <row r="705" spans="1:20" x14ac:dyDescent="0.2">
      <c r="A705" s="18"/>
      <c r="B705" s="18"/>
      <c r="C705" s="18"/>
      <c r="D705" s="18"/>
      <c r="E705" s="18"/>
      <c r="F705" s="18"/>
      <c r="G705" s="18"/>
      <c r="H705" s="18"/>
      <c r="I705" s="18"/>
      <c r="J705" s="18"/>
      <c r="K705" s="18"/>
      <c r="L705" s="18"/>
      <c r="M705" s="18"/>
      <c r="N705" s="18"/>
      <c r="O705" s="18"/>
      <c r="P705" s="20">
        <f t="shared" si="22"/>
        <v>0</v>
      </c>
      <c r="Q705" s="18"/>
      <c r="R705" s="19">
        <f t="shared" si="23"/>
        <v>0</v>
      </c>
      <c r="S705" s="18"/>
      <c r="T705" s="17"/>
    </row>
    <row r="706" spans="1:20" x14ac:dyDescent="0.2">
      <c r="A706" s="18"/>
      <c r="B706" s="18"/>
      <c r="C706" s="18"/>
      <c r="D706" s="18"/>
      <c r="E706" s="18"/>
      <c r="F706" s="18"/>
      <c r="G706" s="18"/>
      <c r="H706" s="18"/>
      <c r="I706" s="18"/>
      <c r="J706" s="18"/>
      <c r="K706" s="18"/>
      <c r="L706" s="18"/>
      <c r="M706" s="18"/>
      <c r="N706" s="18"/>
      <c r="O706" s="18"/>
      <c r="P706" s="20">
        <f t="shared" si="22"/>
        <v>0</v>
      </c>
      <c r="Q706" s="18"/>
      <c r="R706" s="19">
        <f t="shared" si="23"/>
        <v>0</v>
      </c>
      <c r="S706" s="18"/>
      <c r="T706" s="17"/>
    </row>
    <row r="707" spans="1:20" x14ac:dyDescent="0.2">
      <c r="A707" s="18"/>
      <c r="B707" s="18"/>
      <c r="C707" s="18"/>
      <c r="D707" s="18"/>
      <c r="E707" s="18"/>
      <c r="F707" s="18"/>
      <c r="G707" s="18"/>
      <c r="H707" s="18"/>
      <c r="I707" s="18"/>
      <c r="J707" s="18"/>
      <c r="K707" s="18"/>
      <c r="L707" s="18"/>
      <c r="M707" s="18"/>
      <c r="N707" s="18"/>
      <c r="O707" s="18"/>
      <c r="P707" s="20">
        <f t="shared" si="22"/>
        <v>0</v>
      </c>
      <c r="Q707" s="18"/>
      <c r="R707" s="19">
        <f t="shared" si="23"/>
        <v>0</v>
      </c>
      <c r="S707" s="18"/>
      <c r="T707" s="17"/>
    </row>
    <row r="708" spans="1:20" x14ac:dyDescent="0.2">
      <c r="A708" s="18"/>
      <c r="B708" s="18"/>
      <c r="C708" s="18"/>
      <c r="D708" s="18"/>
      <c r="E708" s="18"/>
      <c r="F708" s="18"/>
      <c r="G708" s="18"/>
      <c r="H708" s="18"/>
      <c r="I708" s="18"/>
      <c r="J708" s="18"/>
      <c r="K708" s="18"/>
      <c r="L708" s="18"/>
      <c r="M708" s="18"/>
      <c r="N708" s="18"/>
      <c r="O708" s="18"/>
      <c r="P708" s="20">
        <f t="shared" si="22"/>
        <v>0</v>
      </c>
      <c r="Q708" s="18"/>
      <c r="R708" s="19">
        <f t="shared" si="23"/>
        <v>0</v>
      </c>
      <c r="S708" s="18"/>
      <c r="T708" s="17"/>
    </row>
    <row r="709" spans="1:20" x14ac:dyDescent="0.2">
      <c r="A709" s="18"/>
      <c r="B709" s="18"/>
      <c r="C709" s="18"/>
      <c r="D709" s="18"/>
      <c r="E709" s="18"/>
      <c r="F709" s="18"/>
      <c r="G709" s="18"/>
      <c r="H709" s="18"/>
      <c r="I709" s="18"/>
      <c r="J709" s="18"/>
      <c r="K709" s="18"/>
      <c r="L709" s="18"/>
      <c r="M709" s="18"/>
      <c r="N709" s="18"/>
      <c r="O709" s="18"/>
      <c r="P709" s="20">
        <f t="shared" si="22"/>
        <v>0</v>
      </c>
      <c r="Q709" s="18"/>
      <c r="R709" s="19">
        <f t="shared" si="23"/>
        <v>0</v>
      </c>
      <c r="S709" s="18"/>
      <c r="T709" s="17"/>
    </row>
    <row r="710" spans="1:20" x14ac:dyDescent="0.2">
      <c r="A710" s="18"/>
      <c r="B710" s="18"/>
      <c r="C710" s="18"/>
      <c r="D710" s="18"/>
      <c r="E710" s="18"/>
      <c r="F710" s="18"/>
      <c r="G710" s="18"/>
      <c r="H710" s="18"/>
      <c r="I710" s="18"/>
      <c r="J710" s="18"/>
      <c r="K710" s="18"/>
      <c r="L710" s="18"/>
      <c r="M710" s="18"/>
      <c r="N710" s="18"/>
      <c r="O710" s="18"/>
      <c r="P710" s="20">
        <f t="shared" si="22"/>
        <v>0</v>
      </c>
      <c r="Q710" s="18"/>
      <c r="R710" s="19">
        <f t="shared" si="23"/>
        <v>0</v>
      </c>
      <c r="S710" s="18"/>
      <c r="T710" s="17"/>
    </row>
    <row r="711" spans="1:20" x14ac:dyDescent="0.2">
      <c r="A711" s="18"/>
      <c r="B711" s="18"/>
      <c r="C711" s="18"/>
      <c r="D711" s="18"/>
      <c r="E711" s="18"/>
      <c r="F711" s="18"/>
      <c r="G711" s="18"/>
      <c r="H711" s="18"/>
      <c r="I711" s="18"/>
      <c r="J711" s="18"/>
      <c r="K711" s="18"/>
      <c r="L711" s="18"/>
      <c r="M711" s="18"/>
      <c r="N711" s="18"/>
      <c r="O711" s="18"/>
      <c r="P711" s="20">
        <f t="shared" si="22"/>
        <v>0</v>
      </c>
      <c r="Q711" s="18"/>
      <c r="R711" s="19">
        <f t="shared" si="23"/>
        <v>0</v>
      </c>
      <c r="S711" s="18"/>
      <c r="T711" s="17"/>
    </row>
    <row r="712" spans="1:20" x14ac:dyDescent="0.2">
      <c r="A712" s="18"/>
      <c r="B712" s="18"/>
      <c r="C712" s="18"/>
      <c r="D712" s="18"/>
      <c r="E712" s="18"/>
      <c r="F712" s="18"/>
      <c r="G712" s="18"/>
      <c r="H712" s="18"/>
      <c r="I712" s="18"/>
      <c r="J712" s="18"/>
      <c r="K712" s="18"/>
      <c r="L712" s="18"/>
      <c r="M712" s="18"/>
      <c r="N712" s="18"/>
      <c r="O712" s="18"/>
      <c r="P712" s="20">
        <f t="shared" si="22"/>
        <v>0</v>
      </c>
      <c r="Q712" s="18"/>
      <c r="R712" s="19">
        <f t="shared" si="23"/>
        <v>0</v>
      </c>
      <c r="S712" s="18"/>
      <c r="T712" s="17"/>
    </row>
    <row r="713" spans="1:20" x14ac:dyDescent="0.2">
      <c r="A713" s="18"/>
      <c r="B713" s="18"/>
      <c r="C713" s="18"/>
      <c r="D713" s="18"/>
      <c r="E713" s="18"/>
      <c r="F713" s="18"/>
      <c r="G713" s="18"/>
      <c r="H713" s="18"/>
      <c r="I713" s="18"/>
      <c r="J713" s="18"/>
      <c r="K713" s="18"/>
      <c r="L713" s="18"/>
      <c r="M713" s="18"/>
      <c r="N713" s="18"/>
      <c r="O713" s="18"/>
      <c r="P713" s="20">
        <f t="shared" si="22"/>
        <v>0</v>
      </c>
      <c r="Q713" s="18"/>
      <c r="R713" s="19">
        <f t="shared" si="23"/>
        <v>0</v>
      </c>
      <c r="S713" s="18"/>
      <c r="T713" s="17"/>
    </row>
    <row r="714" spans="1:20" x14ac:dyDescent="0.2">
      <c r="A714" s="18"/>
      <c r="B714" s="18"/>
      <c r="C714" s="18"/>
      <c r="D714" s="18"/>
      <c r="E714" s="18"/>
      <c r="F714" s="18"/>
      <c r="G714" s="18"/>
      <c r="H714" s="18"/>
      <c r="I714" s="18"/>
      <c r="J714" s="18"/>
      <c r="K714" s="18"/>
      <c r="L714" s="18"/>
      <c r="M714" s="18"/>
      <c r="N714" s="18"/>
      <c r="O714" s="18"/>
      <c r="P714" s="20">
        <f t="shared" si="22"/>
        <v>0</v>
      </c>
      <c r="Q714" s="18"/>
      <c r="R714" s="19">
        <f t="shared" si="23"/>
        <v>0</v>
      </c>
      <c r="S714" s="18"/>
      <c r="T714" s="17"/>
    </row>
    <row r="715" spans="1:20" x14ac:dyDescent="0.2">
      <c r="A715" s="18"/>
      <c r="B715" s="18"/>
      <c r="C715" s="18"/>
      <c r="D715" s="18"/>
      <c r="E715" s="18"/>
      <c r="F715" s="18"/>
      <c r="G715" s="18"/>
      <c r="H715" s="18"/>
      <c r="I715" s="18"/>
      <c r="J715" s="18"/>
      <c r="K715" s="18"/>
      <c r="L715" s="18"/>
      <c r="M715" s="18"/>
      <c r="N715" s="18"/>
      <c r="O715" s="18"/>
      <c r="P715" s="20">
        <f t="shared" si="22"/>
        <v>0</v>
      </c>
      <c r="Q715" s="18"/>
      <c r="R715" s="19">
        <f t="shared" si="23"/>
        <v>0</v>
      </c>
      <c r="S715" s="18"/>
      <c r="T715" s="17"/>
    </row>
    <row r="716" spans="1:20" x14ac:dyDescent="0.2">
      <c r="A716" s="18"/>
      <c r="B716" s="18"/>
      <c r="C716" s="18"/>
      <c r="D716" s="18"/>
      <c r="E716" s="18"/>
      <c r="F716" s="18"/>
      <c r="G716" s="18"/>
      <c r="H716" s="18"/>
      <c r="I716" s="18"/>
      <c r="J716" s="18"/>
      <c r="K716" s="18"/>
      <c r="L716" s="18"/>
      <c r="M716" s="18"/>
      <c r="N716" s="18"/>
      <c r="O716" s="18"/>
      <c r="P716" s="20">
        <f t="shared" si="22"/>
        <v>0</v>
      </c>
      <c r="Q716" s="18"/>
      <c r="R716" s="19">
        <f t="shared" si="23"/>
        <v>0</v>
      </c>
      <c r="S716" s="18"/>
      <c r="T716" s="17"/>
    </row>
    <row r="717" spans="1:20" x14ac:dyDescent="0.2">
      <c r="A717" s="18"/>
      <c r="B717" s="18"/>
      <c r="C717" s="18"/>
      <c r="D717" s="18"/>
      <c r="E717" s="18"/>
      <c r="F717" s="18"/>
      <c r="G717" s="18"/>
      <c r="H717" s="18"/>
      <c r="I717" s="18"/>
      <c r="J717" s="18"/>
      <c r="K717" s="18"/>
      <c r="L717" s="18"/>
      <c r="M717" s="18"/>
      <c r="N717" s="18"/>
      <c r="O717" s="18"/>
      <c r="P717" s="20">
        <f t="shared" ref="P717:P780" si="24">SUM(I717:O717)</f>
        <v>0</v>
      </c>
      <c r="Q717" s="18"/>
      <c r="R717" s="19">
        <f t="shared" si="23"/>
        <v>0</v>
      </c>
      <c r="S717" s="18"/>
      <c r="T717" s="17"/>
    </row>
    <row r="718" spans="1:20" x14ac:dyDescent="0.2">
      <c r="A718" s="18"/>
      <c r="B718" s="18"/>
      <c r="C718" s="18"/>
      <c r="D718" s="18"/>
      <c r="E718" s="18"/>
      <c r="F718" s="18"/>
      <c r="G718" s="18"/>
      <c r="H718" s="18"/>
      <c r="I718" s="18"/>
      <c r="J718" s="18"/>
      <c r="K718" s="18"/>
      <c r="L718" s="18"/>
      <c r="M718" s="18"/>
      <c r="N718" s="18"/>
      <c r="O718" s="18"/>
      <c r="P718" s="20">
        <f t="shared" si="24"/>
        <v>0</v>
      </c>
      <c r="Q718" s="18"/>
      <c r="R718" s="19">
        <f t="shared" si="23"/>
        <v>0</v>
      </c>
      <c r="S718" s="18"/>
      <c r="T718" s="17"/>
    </row>
    <row r="719" spans="1:20" x14ac:dyDescent="0.2">
      <c r="A719" s="18"/>
      <c r="B719" s="18"/>
      <c r="C719" s="18"/>
      <c r="D719" s="18"/>
      <c r="E719" s="18"/>
      <c r="F719" s="18"/>
      <c r="G719" s="18"/>
      <c r="H719" s="18"/>
      <c r="I719" s="18"/>
      <c r="J719" s="18"/>
      <c r="K719" s="18"/>
      <c r="L719" s="18"/>
      <c r="M719" s="18"/>
      <c r="N719" s="18"/>
      <c r="O719" s="18"/>
      <c r="P719" s="20">
        <f t="shared" si="24"/>
        <v>0</v>
      </c>
      <c r="Q719" s="18"/>
      <c r="R719" s="19">
        <f t="shared" si="23"/>
        <v>0</v>
      </c>
      <c r="S719" s="18"/>
      <c r="T719" s="17"/>
    </row>
    <row r="720" spans="1:20" x14ac:dyDescent="0.2">
      <c r="A720" s="18"/>
      <c r="B720" s="18"/>
      <c r="C720" s="18"/>
      <c r="D720" s="18"/>
      <c r="E720" s="18"/>
      <c r="F720" s="18"/>
      <c r="G720" s="18"/>
      <c r="H720" s="18"/>
      <c r="I720" s="18"/>
      <c r="J720" s="18"/>
      <c r="K720" s="18"/>
      <c r="L720" s="18"/>
      <c r="M720" s="18"/>
      <c r="N720" s="18"/>
      <c r="O720" s="18"/>
      <c r="P720" s="20">
        <f t="shared" si="24"/>
        <v>0</v>
      </c>
      <c r="Q720" s="18"/>
      <c r="R720" s="19">
        <f t="shared" si="23"/>
        <v>0</v>
      </c>
      <c r="S720" s="18"/>
      <c r="T720" s="17"/>
    </row>
    <row r="721" spans="1:20" x14ac:dyDescent="0.2">
      <c r="A721" s="18"/>
      <c r="B721" s="18"/>
      <c r="C721" s="18"/>
      <c r="D721" s="18"/>
      <c r="E721" s="18"/>
      <c r="F721" s="18"/>
      <c r="G721" s="18"/>
      <c r="H721" s="18"/>
      <c r="I721" s="18"/>
      <c r="J721" s="18"/>
      <c r="K721" s="18"/>
      <c r="L721" s="18"/>
      <c r="M721" s="18"/>
      <c r="N721" s="18"/>
      <c r="O721" s="18"/>
      <c r="P721" s="20">
        <f t="shared" si="24"/>
        <v>0</v>
      </c>
      <c r="Q721" s="18"/>
      <c r="R721" s="19">
        <f t="shared" si="23"/>
        <v>0</v>
      </c>
      <c r="S721" s="18"/>
      <c r="T721" s="17"/>
    </row>
    <row r="722" spans="1:20" x14ac:dyDescent="0.2">
      <c r="A722" s="18"/>
      <c r="B722" s="18"/>
      <c r="C722" s="18"/>
      <c r="D722" s="18"/>
      <c r="E722" s="18"/>
      <c r="F722" s="18"/>
      <c r="G722" s="18"/>
      <c r="H722" s="18"/>
      <c r="I722" s="18"/>
      <c r="J722" s="18"/>
      <c r="K722" s="18"/>
      <c r="L722" s="18"/>
      <c r="M722" s="18"/>
      <c r="N722" s="18"/>
      <c r="O722" s="18"/>
      <c r="P722" s="20">
        <f t="shared" si="24"/>
        <v>0</v>
      </c>
      <c r="Q722" s="18"/>
      <c r="R722" s="19">
        <f t="shared" si="23"/>
        <v>0</v>
      </c>
      <c r="S722" s="18"/>
      <c r="T722" s="17"/>
    </row>
    <row r="723" spans="1:20" x14ac:dyDescent="0.2">
      <c r="A723" s="18"/>
      <c r="B723" s="18"/>
      <c r="C723" s="18"/>
      <c r="D723" s="18"/>
      <c r="E723" s="18"/>
      <c r="F723" s="18"/>
      <c r="G723" s="18"/>
      <c r="H723" s="18"/>
      <c r="I723" s="18"/>
      <c r="J723" s="18"/>
      <c r="K723" s="18"/>
      <c r="L723" s="18"/>
      <c r="M723" s="18"/>
      <c r="N723" s="18"/>
      <c r="O723" s="18"/>
      <c r="P723" s="20">
        <f t="shared" si="24"/>
        <v>0</v>
      </c>
      <c r="Q723" s="18"/>
      <c r="R723" s="19">
        <f t="shared" si="23"/>
        <v>0</v>
      </c>
      <c r="S723" s="18"/>
      <c r="T723" s="17"/>
    </row>
    <row r="724" spans="1:20" x14ac:dyDescent="0.2">
      <c r="A724" s="18"/>
      <c r="B724" s="18"/>
      <c r="C724" s="18"/>
      <c r="D724" s="18"/>
      <c r="E724" s="18"/>
      <c r="F724" s="18"/>
      <c r="G724" s="18"/>
      <c r="H724" s="18"/>
      <c r="I724" s="18"/>
      <c r="J724" s="18"/>
      <c r="K724" s="18"/>
      <c r="L724" s="18"/>
      <c r="M724" s="18"/>
      <c r="N724" s="18"/>
      <c r="O724" s="18"/>
      <c r="P724" s="20">
        <f t="shared" si="24"/>
        <v>0</v>
      </c>
      <c r="Q724" s="18"/>
      <c r="R724" s="19">
        <f t="shared" si="23"/>
        <v>0</v>
      </c>
      <c r="S724" s="18"/>
      <c r="T724" s="17"/>
    </row>
    <row r="725" spans="1:20" x14ac:dyDescent="0.2">
      <c r="A725" s="18"/>
      <c r="B725" s="18"/>
      <c r="C725" s="18"/>
      <c r="D725" s="18"/>
      <c r="E725" s="18"/>
      <c r="F725" s="18"/>
      <c r="G725" s="18"/>
      <c r="H725" s="18"/>
      <c r="I725" s="18"/>
      <c r="J725" s="18"/>
      <c r="K725" s="18"/>
      <c r="L725" s="18"/>
      <c r="M725" s="18"/>
      <c r="N725" s="18"/>
      <c r="O725" s="18"/>
      <c r="P725" s="20">
        <f t="shared" si="24"/>
        <v>0</v>
      </c>
      <c r="Q725" s="18"/>
      <c r="R725" s="19">
        <f t="shared" si="23"/>
        <v>0</v>
      </c>
      <c r="S725" s="18"/>
      <c r="T725" s="17"/>
    </row>
    <row r="726" spans="1:20" x14ac:dyDescent="0.2">
      <c r="A726" s="18"/>
      <c r="B726" s="18"/>
      <c r="C726" s="18"/>
      <c r="D726" s="18"/>
      <c r="E726" s="18"/>
      <c r="F726" s="18"/>
      <c r="G726" s="18"/>
      <c r="H726" s="18"/>
      <c r="I726" s="18"/>
      <c r="J726" s="18"/>
      <c r="K726" s="18"/>
      <c r="L726" s="18"/>
      <c r="M726" s="18"/>
      <c r="N726" s="18"/>
      <c r="O726" s="18"/>
      <c r="P726" s="20">
        <f t="shared" si="24"/>
        <v>0</v>
      </c>
      <c r="Q726" s="18"/>
      <c r="R726" s="19">
        <f t="shared" ref="R726:R789" si="25">P726-Q726</f>
        <v>0</v>
      </c>
      <c r="S726" s="18"/>
      <c r="T726" s="17"/>
    </row>
    <row r="727" spans="1:20" x14ac:dyDescent="0.2">
      <c r="A727" s="18"/>
      <c r="B727" s="18"/>
      <c r="C727" s="18"/>
      <c r="D727" s="18"/>
      <c r="E727" s="18"/>
      <c r="F727" s="18"/>
      <c r="G727" s="18"/>
      <c r="H727" s="18"/>
      <c r="I727" s="18"/>
      <c r="J727" s="18"/>
      <c r="K727" s="18"/>
      <c r="L727" s="18"/>
      <c r="M727" s="18"/>
      <c r="N727" s="18"/>
      <c r="O727" s="18"/>
      <c r="P727" s="20">
        <f t="shared" si="24"/>
        <v>0</v>
      </c>
      <c r="Q727" s="18"/>
      <c r="R727" s="19">
        <f t="shared" si="25"/>
        <v>0</v>
      </c>
      <c r="S727" s="18"/>
      <c r="T727" s="17"/>
    </row>
    <row r="728" spans="1:20" x14ac:dyDescent="0.2">
      <c r="A728" s="18"/>
      <c r="B728" s="18"/>
      <c r="C728" s="18"/>
      <c r="D728" s="18"/>
      <c r="E728" s="18"/>
      <c r="F728" s="18"/>
      <c r="G728" s="18"/>
      <c r="H728" s="18"/>
      <c r="I728" s="18"/>
      <c r="J728" s="18"/>
      <c r="K728" s="18"/>
      <c r="L728" s="18"/>
      <c r="M728" s="18"/>
      <c r="N728" s="18"/>
      <c r="O728" s="18"/>
      <c r="P728" s="20">
        <f t="shared" si="24"/>
        <v>0</v>
      </c>
      <c r="Q728" s="18"/>
      <c r="R728" s="19">
        <f t="shared" si="25"/>
        <v>0</v>
      </c>
      <c r="S728" s="18"/>
      <c r="T728" s="17"/>
    </row>
    <row r="729" spans="1:20" x14ac:dyDescent="0.2">
      <c r="A729" s="18"/>
      <c r="B729" s="18"/>
      <c r="C729" s="18"/>
      <c r="D729" s="18"/>
      <c r="E729" s="18"/>
      <c r="F729" s="18"/>
      <c r="G729" s="18"/>
      <c r="H729" s="18"/>
      <c r="I729" s="18"/>
      <c r="J729" s="18"/>
      <c r="K729" s="18"/>
      <c r="L729" s="18"/>
      <c r="M729" s="18"/>
      <c r="N729" s="18"/>
      <c r="O729" s="18"/>
      <c r="P729" s="20">
        <f t="shared" si="24"/>
        <v>0</v>
      </c>
      <c r="Q729" s="18"/>
      <c r="R729" s="19">
        <f t="shared" si="25"/>
        <v>0</v>
      </c>
      <c r="S729" s="18"/>
      <c r="T729" s="17"/>
    </row>
    <row r="730" spans="1:20" x14ac:dyDescent="0.2">
      <c r="A730" s="18"/>
      <c r="B730" s="18"/>
      <c r="C730" s="18"/>
      <c r="D730" s="18"/>
      <c r="E730" s="18"/>
      <c r="F730" s="18"/>
      <c r="G730" s="18"/>
      <c r="H730" s="18"/>
      <c r="I730" s="18"/>
      <c r="J730" s="18"/>
      <c r="K730" s="18"/>
      <c r="L730" s="18"/>
      <c r="M730" s="18"/>
      <c r="N730" s="18"/>
      <c r="O730" s="18"/>
      <c r="P730" s="20">
        <f t="shared" si="24"/>
        <v>0</v>
      </c>
      <c r="Q730" s="18"/>
      <c r="R730" s="19">
        <f t="shared" si="25"/>
        <v>0</v>
      </c>
      <c r="S730" s="18"/>
      <c r="T730" s="17"/>
    </row>
    <row r="731" spans="1:20" x14ac:dyDescent="0.2">
      <c r="A731" s="18"/>
      <c r="B731" s="18"/>
      <c r="C731" s="18"/>
      <c r="D731" s="18"/>
      <c r="E731" s="18"/>
      <c r="F731" s="18"/>
      <c r="G731" s="18"/>
      <c r="H731" s="18"/>
      <c r="I731" s="18"/>
      <c r="J731" s="18"/>
      <c r="K731" s="18"/>
      <c r="L731" s="18"/>
      <c r="M731" s="18"/>
      <c r="N731" s="18"/>
      <c r="O731" s="18"/>
      <c r="P731" s="20">
        <f t="shared" si="24"/>
        <v>0</v>
      </c>
      <c r="Q731" s="18"/>
      <c r="R731" s="19">
        <f t="shared" si="25"/>
        <v>0</v>
      </c>
      <c r="S731" s="18"/>
      <c r="T731" s="17"/>
    </row>
    <row r="732" spans="1:20" x14ac:dyDescent="0.2">
      <c r="A732" s="18"/>
      <c r="B732" s="18"/>
      <c r="C732" s="18"/>
      <c r="D732" s="18"/>
      <c r="E732" s="18"/>
      <c r="F732" s="18"/>
      <c r="G732" s="18"/>
      <c r="H732" s="18"/>
      <c r="I732" s="18"/>
      <c r="J732" s="18"/>
      <c r="K732" s="18"/>
      <c r="L732" s="18"/>
      <c r="M732" s="18"/>
      <c r="N732" s="18"/>
      <c r="O732" s="18"/>
      <c r="P732" s="20">
        <f t="shared" si="24"/>
        <v>0</v>
      </c>
      <c r="Q732" s="18"/>
      <c r="R732" s="19">
        <f t="shared" si="25"/>
        <v>0</v>
      </c>
      <c r="S732" s="18"/>
      <c r="T732" s="17"/>
    </row>
    <row r="733" spans="1:20" x14ac:dyDescent="0.2">
      <c r="A733" s="18"/>
      <c r="B733" s="18"/>
      <c r="C733" s="18"/>
      <c r="D733" s="18"/>
      <c r="E733" s="18"/>
      <c r="F733" s="18"/>
      <c r="G733" s="18"/>
      <c r="H733" s="18"/>
      <c r="I733" s="18"/>
      <c r="J733" s="18"/>
      <c r="K733" s="18"/>
      <c r="L733" s="18"/>
      <c r="M733" s="18"/>
      <c r="N733" s="18"/>
      <c r="O733" s="18"/>
      <c r="P733" s="20">
        <f t="shared" si="24"/>
        <v>0</v>
      </c>
      <c r="Q733" s="18"/>
      <c r="R733" s="19">
        <f t="shared" si="25"/>
        <v>0</v>
      </c>
      <c r="S733" s="18"/>
      <c r="T733" s="17"/>
    </row>
    <row r="734" spans="1:20" x14ac:dyDescent="0.2">
      <c r="A734" s="18"/>
      <c r="B734" s="18"/>
      <c r="C734" s="18"/>
      <c r="D734" s="18"/>
      <c r="E734" s="18"/>
      <c r="F734" s="18"/>
      <c r="G734" s="18"/>
      <c r="H734" s="18"/>
      <c r="I734" s="18"/>
      <c r="J734" s="18"/>
      <c r="K734" s="18"/>
      <c r="L734" s="18"/>
      <c r="M734" s="18"/>
      <c r="N734" s="18"/>
      <c r="O734" s="18"/>
      <c r="P734" s="20">
        <f t="shared" si="24"/>
        <v>0</v>
      </c>
      <c r="Q734" s="18"/>
      <c r="R734" s="19">
        <f t="shared" si="25"/>
        <v>0</v>
      </c>
      <c r="S734" s="18"/>
      <c r="T734" s="17"/>
    </row>
    <row r="735" spans="1:20" x14ac:dyDescent="0.2">
      <c r="A735" s="18"/>
      <c r="B735" s="18"/>
      <c r="C735" s="18"/>
      <c r="D735" s="18"/>
      <c r="E735" s="18"/>
      <c r="F735" s="18"/>
      <c r="G735" s="18"/>
      <c r="H735" s="18"/>
      <c r="I735" s="18"/>
      <c r="J735" s="18"/>
      <c r="K735" s="18"/>
      <c r="L735" s="18"/>
      <c r="M735" s="18"/>
      <c r="N735" s="18"/>
      <c r="O735" s="18"/>
      <c r="P735" s="20">
        <f t="shared" si="24"/>
        <v>0</v>
      </c>
      <c r="Q735" s="18"/>
      <c r="R735" s="19">
        <f t="shared" si="25"/>
        <v>0</v>
      </c>
      <c r="S735" s="18"/>
      <c r="T735" s="17"/>
    </row>
    <row r="736" spans="1:20" x14ac:dyDescent="0.2">
      <c r="A736" s="18"/>
      <c r="B736" s="18"/>
      <c r="C736" s="18"/>
      <c r="D736" s="18"/>
      <c r="E736" s="18"/>
      <c r="F736" s="18"/>
      <c r="G736" s="18"/>
      <c r="H736" s="18"/>
      <c r="I736" s="18"/>
      <c r="J736" s="18"/>
      <c r="K736" s="18"/>
      <c r="L736" s="18"/>
      <c r="M736" s="18"/>
      <c r="N736" s="18"/>
      <c r="O736" s="18"/>
      <c r="P736" s="20">
        <f t="shared" si="24"/>
        <v>0</v>
      </c>
      <c r="Q736" s="18"/>
      <c r="R736" s="19">
        <f t="shared" si="25"/>
        <v>0</v>
      </c>
      <c r="S736" s="18"/>
      <c r="T736" s="17"/>
    </row>
    <row r="737" spans="1:20" x14ac:dyDescent="0.2">
      <c r="A737" s="18"/>
      <c r="B737" s="18"/>
      <c r="C737" s="18"/>
      <c r="D737" s="18"/>
      <c r="E737" s="18"/>
      <c r="F737" s="18"/>
      <c r="G737" s="18"/>
      <c r="H737" s="18"/>
      <c r="I737" s="18"/>
      <c r="J737" s="18"/>
      <c r="K737" s="18"/>
      <c r="L737" s="18"/>
      <c r="M737" s="18"/>
      <c r="N737" s="18"/>
      <c r="O737" s="18"/>
      <c r="P737" s="20">
        <f t="shared" si="24"/>
        <v>0</v>
      </c>
      <c r="Q737" s="18"/>
      <c r="R737" s="19">
        <f t="shared" si="25"/>
        <v>0</v>
      </c>
      <c r="S737" s="18"/>
      <c r="T737" s="17"/>
    </row>
    <row r="738" spans="1:20" x14ac:dyDescent="0.2">
      <c r="A738" s="18"/>
      <c r="B738" s="18"/>
      <c r="C738" s="18"/>
      <c r="D738" s="18"/>
      <c r="E738" s="18"/>
      <c r="F738" s="18"/>
      <c r="G738" s="18"/>
      <c r="H738" s="18"/>
      <c r="I738" s="18"/>
      <c r="J738" s="18"/>
      <c r="K738" s="18"/>
      <c r="L738" s="18"/>
      <c r="M738" s="18"/>
      <c r="N738" s="18"/>
      <c r="O738" s="18"/>
      <c r="P738" s="20">
        <f t="shared" si="24"/>
        <v>0</v>
      </c>
      <c r="Q738" s="18"/>
      <c r="R738" s="19">
        <f t="shared" si="25"/>
        <v>0</v>
      </c>
      <c r="S738" s="18"/>
      <c r="T738" s="17"/>
    </row>
    <row r="739" spans="1:20" x14ac:dyDescent="0.2">
      <c r="A739" s="18"/>
      <c r="B739" s="18"/>
      <c r="C739" s="18"/>
      <c r="D739" s="18"/>
      <c r="E739" s="18"/>
      <c r="F739" s="18"/>
      <c r="G739" s="18"/>
      <c r="H739" s="18"/>
      <c r="I739" s="18"/>
      <c r="J739" s="18"/>
      <c r="K739" s="18"/>
      <c r="L739" s="18"/>
      <c r="M739" s="18"/>
      <c r="N739" s="18"/>
      <c r="O739" s="18"/>
      <c r="P739" s="20">
        <f t="shared" si="24"/>
        <v>0</v>
      </c>
      <c r="Q739" s="18"/>
      <c r="R739" s="19">
        <f t="shared" si="25"/>
        <v>0</v>
      </c>
      <c r="S739" s="18"/>
      <c r="T739" s="17"/>
    </row>
    <row r="740" spans="1:20" x14ac:dyDescent="0.2">
      <c r="A740" s="18"/>
      <c r="B740" s="18"/>
      <c r="C740" s="18"/>
      <c r="D740" s="18"/>
      <c r="E740" s="18"/>
      <c r="F740" s="18"/>
      <c r="G740" s="18"/>
      <c r="H740" s="18"/>
      <c r="I740" s="18"/>
      <c r="J740" s="18"/>
      <c r="K740" s="18"/>
      <c r="L740" s="18"/>
      <c r="M740" s="18"/>
      <c r="N740" s="18"/>
      <c r="O740" s="18"/>
      <c r="P740" s="20">
        <f t="shared" si="24"/>
        <v>0</v>
      </c>
      <c r="Q740" s="18"/>
      <c r="R740" s="19">
        <f t="shared" si="25"/>
        <v>0</v>
      </c>
      <c r="S740" s="18"/>
      <c r="T740" s="17"/>
    </row>
    <row r="741" spans="1:20" x14ac:dyDescent="0.2">
      <c r="A741" s="18"/>
      <c r="B741" s="18"/>
      <c r="C741" s="18"/>
      <c r="D741" s="18"/>
      <c r="E741" s="18"/>
      <c r="F741" s="18"/>
      <c r="G741" s="18"/>
      <c r="H741" s="18"/>
      <c r="I741" s="18"/>
      <c r="J741" s="18"/>
      <c r="K741" s="18"/>
      <c r="L741" s="18"/>
      <c r="M741" s="18"/>
      <c r="N741" s="18"/>
      <c r="O741" s="18"/>
      <c r="P741" s="20">
        <f t="shared" si="24"/>
        <v>0</v>
      </c>
      <c r="Q741" s="18"/>
      <c r="R741" s="19">
        <f t="shared" si="25"/>
        <v>0</v>
      </c>
      <c r="S741" s="18"/>
      <c r="T741" s="17"/>
    </row>
    <row r="742" spans="1:20" x14ac:dyDescent="0.2">
      <c r="A742" s="18"/>
      <c r="B742" s="18"/>
      <c r="C742" s="18"/>
      <c r="D742" s="18"/>
      <c r="E742" s="18"/>
      <c r="F742" s="18"/>
      <c r="G742" s="18"/>
      <c r="H742" s="18"/>
      <c r="I742" s="18"/>
      <c r="J742" s="18"/>
      <c r="K742" s="18"/>
      <c r="L742" s="18"/>
      <c r="M742" s="18"/>
      <c r="N742" s="18"/>
      <c r="O742" s="18"/>
      <c r="P742" s="20">
        <f t="shared" si="24"/>
        <v>0</v>
      </c>
      <c r="Q742" s="18"/>
      <c r="R742" s="19">
        <f t="shared" si="25"/>
        <v>0</v>
      </c>
      <c r="S742" s="18"/>
      <c r="T742" s="17"/>
    </row>
    <row r="743" spans="1:20" x14ac:dyDescent="0.2">
      <c r="A743" s="18"/>
      <c r="B743" s="18"/>
      <c r="C743" s="18"/>
      <c r="D743" s="18"/>
      <c r="E743" s="18"/>
      <c r="F743" s="18"/>
      <c r="G743" s="18"/>
      <c r="H743" s="18"/>
      <c r="I743" s="18"/>
      <c r="J743" s="18"/>
      <c r="K743" s="18"/>
      <c r="L743" s="18"/>
      <c r="M743" s="18"/>
      <c r="N743" s="18"/>
      <c r="O743" s="18"/>
      <c r="P743" s="20">
        <f t="shared" si="24"/>
        <v>0</v>
      </c>
      <c r="Q743" s="18"/>
      <c r="R743" s="19">
        <f t="shared" si="25"/>
        <v>0</v>
      </c>
      <c r="S743" s="18"/>
      <c r="T743" s="17"/>
    </row>
    <row r="744" spans="1:20" x14ac:dyDescent="0.2">
      <c r="A744" s="18"/>
      <c r="B744" s="18"/>
      <c r="C744" s="18"/>
      <c r="D744" s="18"/>
      <c r="E744" s="18"/>
      <c r="F744" s="18"/>
      <c r="G744" s="18"/>
      <c r="H744" s="18"/>
      <c r="I744" s="18"/>
      <c r="J744" s="18"/>
      <c r="K744" s="18"/>
      <c r="L744" s="18"/>
      <c r="M744" s="18"/>
      <c r="N744" s="18"/>
      <c r="O744" s="18"/>
      <c r="P744" s="20">
        <f t="shared" si="24"/>
        <v>0</v>
      </c>
      <c r="Q744" s="18"/>
      <c r="R744" s="19">
        <f t="shared" si="25"/>
        <v>0</v>
      </c>
      <c r="S744" s="18"/>
      <c r="T744" s="17"/>
    </row>
    <row r="745" spans="1:20" x14ac:dyDescent="0.2">
      <c r="A745" s="18"/>
      <c r="B745" s="18"/>
      <c r="C745" s="18"/>
      <c r="D745" s="18"/>
      <c r="E745" s="18"/>
      <c r="F745" s="18"/>
      <c r="G745" s="18"/>
      <c r="H745" s="18"/>
      <c r="I745" s="18"/>
      <c r="J745" s="18"/>
      <c r="K745" s="18"/>
      <c r="L745" s="18"/>
      <c r="M745" s="18"/>
      <c r="N745" s="18"/>
      <c r="O745" s="18"/>
      <c r="P745" s="20">
        <f t="shared" si="24"/>
        <v>0</v>
      </c>
      <c r="Q745" s="18"/>
      <c r="R745" s="19">
        <f t="shared" si="25"/>
        <v>0</v>
      </c>
      <c r="S745" s="18"/>
      <c r="T745" s="17"/>
    </row>
    <row r="746" spans="1:20" x14ac:dyDescent="0.2">
      <c r="A746" s="18"/>
      <c r="B746" s="18"/>
      <c r="C746" s="18"/>
      <c r="D746" s="18"/>
      <c r="E746" s="18"/>
      <c r="F746" s="18"/>
      <c r="G746" s="18"/>
      <c r="H746" s="18"/>
      <c r="I746" s="18"/>
      <c r="J746" s="18"/>
      <c r="K746" s="18"/>
      <c r="L746" s="18"/>
      <c r="M746" s="18"/>
      <c r="N746" s="18"/>
      <c r="O746" s="18"/>
      <c r="P746" s="20">
        <f t="shared" si="24"/>
        <v>0</v>
      </c>
      <c r="Q746" s="18"/>
      <c r="R746" s="19">
        <f t="shared" si="25"/>
        <v>0</v>
      </c>
      <c r="S746" s="18"/>
      <c r="T746" s="17"/>
    </row>
    <row r="747" spans="1:20" x14ac:dyDescent="0.2">
      <c r="A747" s="18"/>
      <c r="B747" s="18"/>
      <c r="C747" s="18"/>
      <c r="D747" s="18"/>
      <c r="E747" s="18"/>
      <c r="F747" s="18"/>
      <c r="G747" s="18"/>
      <c r="H747" s="18"/>
      <c r="I747" s="18"/>
      <c r="J747" s="18"/>
      <c r="K747" s="18"/>
      <c r="L747" s="18"/>
      <c r="M747" s="18"/>
      <c r="N747" s="18"/>
      <c r="O747" s="18"/>
      <c r="P747" s="20">
        <f t="shared" si="24"/>
        <v>0</v>
      </c>
      <c r="Q747" s="18"/>
      <c r="R747" s="19">
        <f t="shared" si="25"/>
        <v>0</v>
      </c>
      <c r="S747" s="18"/>
      <c r="T747" s="17"/>
    </row>
    <row r="748" spans="1:20" x14ac:dyDescent="0.2">
      <c r="A748" s="18"/>
      <c r="B748" s="18"/>
      <c r="C748" s="18"/>
      <c r="D748" s="18"/>
      <c r="E748" s="18"/>
      <c r="F748" s="18"/>
      <c r="G748" s="18"/>
      <c r="H748" s="18"/>
      <c r="I748" s="18"/>
      <c r="J748" s="18"/>
      <c r="K748" s="18"/>
      <c r="L748" s="18"/>
      <c r="M748" s="18"/>
      <c r="N748" s="18"/>
      <c r="O748" s="18"/>
      <c r="P748" s="20">
        <f t="shared" si="24"/>
        <v>0</v>
      </c>
      <c r="Q748" s="18"/>
      <c r="R748" s="19">
        <f t="shared" si="25"/>
        <v>0</v>
      </c>
      <c r="S748" s="18"/>
      <c r="T748" s="17"/>
    </row>
    <row r="749" spans="1:20" x14ac:dyDescent="0.2">
      <c r="A749" s="18"/>
      <c r="B749" s="18"/>
      <c r="C749" s="18"/>
      <c r="D749" s="18"/>
      <c r="E749" s="18"/>
      <c r="F749" s="18"/>
      <c r="G749" s="18"/>
      <c r="H749" s="18"/>
      <c r="I749" s="18"/>
      <c r="J749" s="18"/>
      <c r="K749" s="18"/>
      <c r="L749" s="18"/>
      <c r="M749" s="18"/>
      <c r="N749" s="18"/>
      <c r="O749" s="18"/>
      <c r="P749" s="20">
        <f t="shared" si="24"/>
        <v>0</v>
      </c>
      <c r="Q749" s="18"/>
      <c r="R749" s="19">
        <f t="shared" si="25"/>
        <v>0</v>
      </c>
      <c r="S749" s="18"/>
      <c r="T749" s="17"/>
    </row>
    <row r="750" spans="1:20" x14ac:dyDescent="0.2">
      <c r="A750" s="18"/>
      <c r="B750" s="18"/>
      <c r="C750" s="18"/>
      <c r="D750" s="18"/>
      <c r="E750" s="18"/>
      <c r="F750" s="18"/>
      <c r="G750" s="18"/>
      <c r="H750" s="18"/>
      <c r="I750" s="18"/>
      <c r="J750" s="18"/>
      <c r="K750" s="18"/>
      <c r="L750" s="18"/>
      <c r="M750" s="18"/>
      <c r="N750" s="18"/>
      <c r="O750" s="18"/>
      <c r="P750" s="20">
        <f t="shared" si="24"/>
        <v>0</v>
      </c>
      <c r="Q750" s="18"/>
      <c r="R750" s="19">
        <f t="shared" si="25"/>
        <v>0</v>
      </c>
      <c r="S750" s="18"/>
      <c r="T750" s="17"/>
    </row>
    <row r="751" spans="1:20" x14ac:dyDescent="0.2">
      <c r="A751" s="18"/>
      <c r="B751" s="18"/>
      <c r="C751" s="18"/>
      <c r="D751" s="18"/>
      <c r="E751" s="18"/>
      <c r="F751" s="18"/>
      <c r="G751" s="18"/>
      <c r="H751" s="18"/>
      <c r="I751" s="18"/>
      <c r="J751" s="18"/>
      <c r="K751" s="18"/>
      <c r="L751" s="18"/>
      <c r="M751" s="18"/>
      <c r="N751" s="18"/>
      <c r="O751" s="18"/>
      <c r="P751" s="20">
        <f t="shared" si="24"/>
        <v>0</v>
      </c>
      <c r="Q751" s="18"/>
      <c r="R751" s="19">
        <f t="shared" si="25"/>
        <v>0</v>
      </c>
      <c r="S751" s="18"/>
      <c r="T751" s="17"/>
    </row>
    <row r="752" spans="1:20" x14ac:dyDescent="0.2">
      <c r="A752" s="18"/>
      <c r="B752" s="18"/>
      <c r="C752" s="18"/>
      <c r="D752" s="18"/>
      <c r="E752" s="18"/>
      <c r="F752" s="18"/>
      <c r="G752" s="18"/>
      <c r="H752" s="18"/>
      <c r="I752" s="18"/>
      <c r="J752" s="18"/>
      <c r="K752" s="18"/>
      <c r="L752" s="18"/>
      <c r="M752" s="18"/>
      <c r="N752" s="18"/>
      <c r="O752" s="18"/>
      <c r="P752" s="20">
        <f t="shared" si="24"/>
        <v>0</v>
      </c>
      <c r="Q752" s="18"/>
      <c r="R752" s="19">
        <f t="shared" si="25"/>
        <v>0</v>
      </c>
      <c r="S752" s="18"/>
      <c r="T752" s="17"/>
    </row>
    <row r="753" spans="1:20" x14ac:dyDescent="0.2">
      <c r="A753" s="18"/>
      <c r="B753" s="18"/>
      <c r="C753" s="18"/>
      <c r="D753" s="18"/>
      <c r="E753" s="18"/>
      <c r="F753" s="18"/>
      <c r="G753" s="18"/>
      <c r="H753" s="18"/>
      <c r="I753" s="18"/>
      <c r="J753" s="18"/>
      <c r="K753" s="18"/>
      <c r="L753" s="18"/>
      <c r="M753" s="18"/>
      <c r="N753" s="18"/>
      <c r="O753" s="18"/>
      <c r="P753" s="20">
        <f t="shared" si="24"/>
        <v>0</v>
      </c>
      <c r="Q753" s="18"/>
      <c r="R753" s="19">
        <f t="shared" si="25"/>
        <v>0</v>
      </c>
      <c r="S753" s="18"/>
      <c r="T753" s="17"/>
    </row>
    <row r="754" spans="1:20" x14ac:dyDescent="0.2">
      <c r="A754" s="18"/>
      <c r="B754" s="18"/>
      <c r="C754" s="18"/>
      <c r="D754" s="18"/>
      <c r="E754" s="18"/>
      <c r="F754" s="18"/>
      <c r="G754" s="18"/>
      <c r="H754" s="18"/>
      <c r="I754" s="18"/>
      <c r="J754" s="18"/>
      <c r="K754" s="18"/>
      <c r="L754" s="18"/>
      <c r="M754" s="18"/>
      <c r="N754" s="18"/>
      <c r="O754" s="18"/>
      <c r="P754" s="20">
        <f t="shared" si="24"/>
        <v>0</v>
      </c>
      <c r="Q754" s="18"/>
      <c r="R754" s="19">
        <f t="shared" si="25"/>
        <v>0</v>
      </c>
      <c r="S754" s="18"/>
      <c r="T754" s="17"/>
    </row>
    <row r="755" spans="1:20" x14ac:dyDescent="0.2">
      <c r="A755" s="18"/>
      <c r="B755" s="18"/>
      <c r="C755" s="18"/>
      <c r="D755" s="18"/>
      <c r="E755" s="18"/>
      <c r="F755" s="18"/>
      <c r="G755" s="18"/>
      <c r="H755" s="18"/>
      <c r="I755" s="18"/>
      <c r="J755" s="18"/>
      <c r="K755" s="18"/>
      <c r="L755" s="18"/>
      <c r="M755" s="18"/>
      <c r="N755" s="18"/>
      <c r="O755" s="18"/>
      <c r="P755" s="20">
        <f t="shared" si="24"/>
        <v>0</v>
      </c>
      <c r="Q755" s="18"/>
      <c r="R755" s="19">
        <f t="shared" si="25"/>
        <v>0</v>
      </c>
      <c r="S755" s="18"/>
      <c r="T755" s="17"/>
    </row>
    <row r="756" spans="1:20" x14ac:dyDescent="0.2">
      <c r="A756" s="18"/>
      <c r="B756" s="18"/>
      <c r="C756" s="18"/>
      <c r="D756" s="18"/>
      <c r="E756" s="18"/>
      <c r="F756" s="18"/>
      <c r="G756" s="18"/>
      <c r="H756" s="18"/>
      <c r="I756" s="18"/>
      <c r="J756" s="18"/>
      <c r="K756" s="18"/>
      <c r="L756" s="18"/>
      <c r="M756" s="18"/>
      <c r="N756" s="18"/>
      <c r="O756" s="18"/>
      <c r="P756" s="20">
        <f t="shared" si="24"/>
        <v>0</v>
      </c>
      <c r="Q756" s="18"/>
      <c r="R756" s="19">
        <f t="shared" si="25"/>
        <v>0</v>
      </c>
      <c r="S756" s="18"/>
      <c r="T756" s="17"/>
    </row>
    <row r="757" spans="1:20" x14ac:dyDescent="0.2">
      <c r="A757" s="18"/>
      <c r="B757" s="18"/>
      <c r="C757" s="18"/>
      <c r="D757" s="18"/>
      <c r="E757" s="18"/>
      <c r="F757" s="18"/>
      <c r="G757" s="18"/>
      <c r="H757" s="18"/>
      <c r="I757" s="18"/>
      <c r="J757" s="18"/>
      <c r="K757" s="18"/>
      <c r="L757" s="18"/>
      <c r="M757" s="18"/>
      <c r="N757" s="18"/>
      <c r="O757" s="18"/>
      <c r="P757" s="20">
        <f t="shared" si="24"/>
        <v>0</v>
      </c>
      <c r="Q757" s="18"/>
      <c r="R757" s="19">
        <f t="shared" si="25"/>
        <v>0</v>
      </c>
      <c r="S757" s="18"/>
      <c r="T757" s="17"/>
    </row>
    <row r="758" spans="1:20" x14ac:dyDescent="0.2">
      <c r="A758" s="18"/>
      <c r="B758" s="18"/>
      <c r="C758" s="18"/>
      <c r="D758" s="18"/>
      <c r="E758" s="18"/>
      <c r="F758" s="18"/>
      <c r="G758" s="18"/>
      <c r="H758" s="18"/>
      <c r="I758" s="18"/>
      <c r="J758" s="18"/>
      <c r="K758" s="18"/>
      <c r="L758" s="18"/>
      <c r="M758" s="18"/>
      <c r="N758" s="18"/>
      <c r="O758" s="18"/>
      <c r="P758" s="20">
        <f t="shared" si="24"/>
        <v>0</v>
      </c>
      <c r="Q758" s="18"/>
      <c r="R758" s="19">
        <f t="shared" si="25"/>
        <v>0</v>
      </c>
      <c r="S758" s="18"/>
      <c r="T758" s="17"/>
    </row>
    <row r="759" spans="1:20" x14ac:dyDescent="0.2">
      <c r="A759" s="18"/>
      <c r="B759" s="18"/>
      <c r="C759" s="18"/>
      <c r="D759" s="18"/>
      <c r="E759" s="18"/>
      <c r="F759" s="18"/>
      <c r="G759" s="18"/>
      <c r="H759" s="18"/>
      <c r="I759" s="18"/>
      <c r="J759" s="18"/>
      <c r="K759" s="18"/>
      <c r="L759" s="18"/>
      <c r="M759" s="18"/>
      <c r="N759" s="18"/>
      <c r="O759" s="18"/>
      <c r="P759" s="20">
        <f t="shared" si="24"/>
        <v>0</v>
      </c>
      <c r="Q759" s="18"/>
      <c r="R759" s="19">
        <f t="shared" si="25"/>
        <v>0</v>
      </c>
      <c r="S759" s="18"/>
      <c r="T759" s="17"/>
    </row>
    <row r="760" spans="1:20" x14ac:dyDescent="0.2">
      <c r="A760" s="18"/>
      <c r="B760" s="18"/>
      <c r="C760" s="18"/>
      <c r="D760" s="18"/>
      <c r="E760" s="18"/>
      <c r="F760" s="18"/>
      <c r="G760" s="18"/>
      <c r="H760" s="18"/>
      <c r="I760" s="18"/>
      <c r="J760" s="18"/>
      <c r="K760" s="18"/>
      <c r="L760" s="18"/>
      <c r="M760" s="18"/>
      <c r="N760" s="18"/>
      <c r="O760" s="18"/>
      <c r="P760" s="20">
        <f t="shared" si="24"/>
        <v>0</v>
      </c>
      <c r="Q760" s="18"/>
      <c r="R760" s="19">
        <f t="shared" si="25"/>
        <v>0</v>
      </c>
      <c r="S760" s="18"/>
      <c r="T760" s="17"/>
    </row>
    <row r="761" spans="1:20" x14ac:dyDescent="0.2">
      <c r="A761" s="18"/>
      <c r="B761" s="18"/>
      <c r="C761" s="18"/>
      <c r="D761" s="18"/>
      <c r="E761" s="18"/>
      <c r="F761" s="18"/>
      <c r="G761" s="18"/>
      <c r="H761" s="18"/>
      <c r="I761" s="18"/>
      <c r="J761" s="18"/>
      <c r="K761" s="18"/>
      <c r="L761" s="18"/>
      <c r="M761" s="18"/>
      <c r="N761" s="18"/>
      <c r="O761" s="18"/>
      <c r="P761" s="20">
        <f t="shared" si="24"/>
        <v>0</v>
      </c>
      <c r="Q761" s="18"/>
      <c r="R761" s="19">
        <f t="shared" si="25"/>
        <v>0</v>
      </c>
      <c r="S761" s="18"/>
      <c r="T761" s="17"/>
    </row>
    <row r="762" spans="1:20" x14ac:dyDescent="0.2">
      <c r="A762" s="18"/>
      <c r="B762" s="18"/>
      <c r="C762" s="18"/>
      <c r="D762" s="18"/>
      <c r="E762" s="18"/>
      <c r="F762" s="18"/>
      <c r="G762" s="18"/>
      <c r="H762" s="18"/>
      <c r="I762" s="18"/>
      <c r="J762" s="18"/>
      <c r="K762" s="18"/>
      <c r="L762" s="18"/>
      <c r="M762" s="18"/>
      <c r="N762" s="18"/>
      <c r="O762" s="18"/>
      <c r="P762" s="20">
        <f t="shared" si="24"/>
        <v>0</v>
      </c>
      <c r="Q762" s="18"/>
      <c r="R762" s="19">
        <f t="shared" si="25"/>
        <v>0</v>
      </c>
      <c r="S762" s="18"/>
      <c r="T762" s="17"/>
    </row>
    <row r="763" spans="1:20" x14ac:dyDescent="0.2">
      <c r="A763" s="18"/>
      <c r="B763" s="18"/>
      <c r="C763" s="18"/>
      <c r="D763" s="18"/>
      <c r="E763" s="18"/>
      <c r="F763" s="18"/>
      <c r="G763" s="18"/>
      <c r="H763" s="18"/>
      <c r="I763" s="18"/>
      <c r="J763" s="18"/>
      <c r="K763" s="18"/>
      <c r="L763" s="18"/>
      <c r="M763" s="18"/>
      <c r="N763" s="18"/>
      <c r="O763" s="18"/>
      <c r="P763" s="20">
        <f t="shared" si="24"/>
        <v>0</v>
      </c>
      <c r="Q763" s="18"/>
      <c r="R763" s="19">
        <f t="shared" si="25"/>
        <v>0</v>
      </c>
      <c r="S763" s="18"/>
      <c r="T763" s="17"/>
    </row>
    <row r="764" spans="1:20" x14ac:dyDescent="0.2">
      <c r="A764" s="18"/>
      <c r="B764" s="18"/>
      <c r="C764" s="18"/>
      <c r="D764" s="18"/>
      <c r="E764" s="18"/>
      <c r="F764" s="18"/>
      <c r="G764" s="18"/>
      <c r="H764" s="18"/>
      <c r="I764" s="18"/>
      <c r="J764" s="18"/>
      <c r="K764" s="18"/>
      <c r="L764" s="18"/>
      <c r="M764" s="18"/>
      <c r="N764" s="18"/>
      <c r="O764" s="18"/>
      <c r="P764" s="20">
        <f t="shared" si="24"/>
        <v>0</v>
      </c>
      <c r="Q764" s="18"/>
      <c r="R764" s="19">
        <f t="shared" si="25"/>
        <v>0</v>
      </c>
      <c r="S764" s="18"/>
      <c r="T764" s="17"/>
    </row>
    <row r="765" spans="1:20" x14ac:dyDescent="0.2">
      <c r="A765" s="18"/>
      <c r="B765" s="18"/>
      <c r="C765" s="18"/>
      <c r="D765" s="18"/>
      <c r="E765" s="18"/>
      <c r="F765" s="18"/>
      <c r="G765" s="18"/>
      <c r="H765" s="18"/>
      <c r="I765" s="18"/>
      <c r="J765" s="18"/>
      <c r="K765" s="18"/>
      <c r="L765" s="18"/>
      <c r="M765" s="18"/>
      <c r="N765" s="18"/>
      <c r="O765" s="18"/>
      <c r="P765" s="20">
        <f t="shared" si="24"/>
        <v>0</v>
      </c>
      <c r="Q765" s="18"/>
      <c r="R765" s="19">
        <f t="shared" si="25"/>
        <v>0</v>
      </c>
      <c r="S765" s="18"/>
      <c r="T765" s="17"/>
    </row>
    <row r="766" spans="1:20" x14ac:dyDescent="0.2">
      <c r="A766" s="18"/>
      <c r="B766" s="18"/>
      <c r="C766" s="18"/>
      <c r="D766" s="18"/>
      <c r="E766" s="18"/>
      <c r="F766" s="18"/>
      <c r="G766" s="18"/>
      <c r="H766" s="18"/>
      <c r="I766" s="18"/>
      <c r="J766" s="18"/>
      <c r="K766" s="18"/>
      <c r="L766" s="18"/>
      <c r="M766" s="18"/>
      <c r="N766" s="18"/>
      <c r="O766" s="18"/>
      <c r="P766" s="20">
        <f t="shared" si="24"/>
        <v>0</v>
      </c>
      <c r="Q766" s="18"/>
      <c r="R766" s="19">
        <f t="shared" si="25"/>
        <v>0</v>
      </c>
      <c r="S766" s="18"/>
      <c r="T766" s="17"/>
    </row>
    <row r="767" spans="1:20" x14ac:dyDescent="0.2">
      <c r="A767" s="18"/>
      <c r="B767" s="18"/>
      <c r="C767" s="18"/>
      <c r="D767" s="18"/>
      <c r="E767" s="18"/>
      <c r="F767" s="18"/>
      <c r="G767" s="18"/>
      <c r="H767" s="18"/>
      <c r="I767" s="18"/>
      <c r="J767" s="18"/>
      <c r="K767" s="18"/>
      <c r="L767" s="18"/>
      <c r="M767" s="18"/>
      <c r="N767" s="18"/>
      <c r="O767" s="18"/>
      <c r="P767" s="20">
        <f t="shared" si="24"/>
        <v>0</v>
      </c>
      <c r="Q767" s="18"/>
      <c r="R767" s="19">
        <f t="shared" si="25"/>
        <v>0</v>
      </c>
      <c r="S767" s="18"/>
      <c r="T767" s="17"/>
    </row>
    <row r="768" spans="1:20" x14ac:dyDescent="0.2">
      <c r="A768" s="18"/>
      <c r="B768" s="18"/>
      <c r="C768" s="18"/>
      <c r="D768" s="18"/>
      <c r="E768" s="18"/>
      <c r="F768" s="18"/>
      <c r="G768" s="18"/>
      <c r="H768" s="18"/>
      <c r="I768" s="18"/>
      <c r="J768" s="18"/>
      <c r="K768" s="18"/>
      <c r="L768" s="18"/>
      <c r="M768" s="18"/>
      <c r="N768" s="18"/>
      <c r="O768" s="18"/>
      <c r="P768" s="20">
        <f t="shared" si="24"/>
        <v>0</v>
      </c>
      <c r="Q768" s="18"/>
      <c r="R768" s="19">
        <f t="shared" si="25"/>
        <v>0</v>
      </c>
      <c r="S768" s="18"/>
      <c r="T768" s="17"/>
    </row>
    <row r="769" spans="1:20" x14ac:dyDescent="0.2">
      <c r="A769" s="18"/>
      <c r="B769" s="18"/>
      <c r="C769" s="18"/>
      <c r="D769" s="18"/>
      <c r="E769" s="18"/>
      <c r="F769" s="18"/>
      <c r="G769" s="18"/>
      <c r="H769" s="18"/>
      <c r="I769" s="18"/>
      <c r="J769" s="18"/>
      <c r="K769" s="18"/>
      <c r="L769" s="18"/>
      <c r="M769" s="18"/>
      <c r="N769" s="18"/>
      <c r="O769" s="18"/>
      <c r="P769" s="20">
        <f t="shared" si="24"/>
        <v>0</v>
      </c>
      <c r="Q769" s="18"/>
      <c r="R769" s="19">
        <f t="shared" si="25"/>
        <v>0</v>
      </c>
      <c r="S769" s="18"/>
      <c r="T769" s="17"/>
    </row>
    <row r="770" spans="1:20" x14ac:dyDescent="0.2">
      <c r="A770" s="18"/>
      <c r="B770" s="18"/>
      <c r="C770" s="18"/>
      <c r="D770" s="18"/>
      <c r="E770" s="18"/>
      <c r="F770" s="18"/>
      <c r="G770" s="18"/>
      <c r="H770" s="18"/>
      <c r="I770" s="18"/>
      <c r="J770" s="18"/>
      <c r="K770" s="18"/>
      <c r="L770" s="18"/>
      <c r="M770" s="18"/>
      <c r="N770" s="18"/>
      <c r="O770" s="18"/>
      <c r="P770" s="20">
        <f t="shared" si="24"/>
        <v>0</v>
      </c>
      <c r="Q770" s="18"/>
      <c r="R770" s="19">
        <f t="shared" si="25"/>
        <v>0</v>
      </c>
      <c r="S770" s="18"/>
      <c r="T770" s="17"/>
    </row>
    <row r="771" spans="1:20" x14ac:dyDescent="0.2">
      <c r="A771" s="18"/>
      <c r="B771" s="18"/>
      <c r="C771" s="18"/>
      <c r="D771" s="18"/>
      <c r="E771" s="18"/>
      <c r="F771" s="18"/>
      <c r="G771" s="18"/>
      <c r="H771" s="18"/>
      <c r="I771" s="18"/>
      <c r="J771" s="18"/>
      <c r="K771" s="18"/>
      <c r="L771" s="18"/>
      <c r="M771" s="18"/>
      <c r="N771" s="18"/>
      <c r="O771" s="18"/>
      <c r="P771" s="20">
        <f t="shared" si="24"/>
        <v>0</v>
      </c>
      <c r="Q771" s="18"/>
      <c r="R771" s="19">
        <f t="shared" si="25"/>
        <v>0</v>
      </c>
      <c r="S771" s="18"/>
      <c r="T771" s="17"/>
    </row>
    <row r="772" spans="1:20" x14ac:dyDescent="0.2">
      <c r="A772" s="18"/>
      <c r="B772" s="18"/>
      <c r="C772" s="18"/>
      <c r="D772" s="18"/>
      <c r="E772" s="18"/>
      <c r="F772" s="18"/>
      <c r="G772" s="18"/>
      <c r="H772" s="18"/>
      <c r="I772" s="18"/>
      <c r="J772" s="18"/>
      <c r="K772" s="18"/>
      <c r="L772" s="18"/>
      <c r="M772" s="18"/>
      <c r="N772" s="18"/>
      <c r="O772" s="18"/>
      <c r="P772" s="20">
        <f t="shared" si="24"/>
        <v>0</v>
      </c>
      <c r="Q772" s="18"/>
      <c r="R772" s="19">
        <f t="shared" si="25"/>
        <v>0</v>
      </c>
      <c r="S772" s="18"/>
      <c r="T772" s="17"/>
    </row>
    <row r="773" spans="1:20" x14ac:dyDescent="0.2">
      <c r="A773" s="18"/>
      <c r="B773" s="18"/>
      <c r="C773" s="18"/>
      <c r="D773" s="18"/>
      <c r="E773" s="18"/>
      <c r="F773" s="18"/>
      <c r="G773" s="18"/>
      <c r="H773" s="18"/>
      <c r="I773" s="18"/>
      <c r="J773" s="18"/>
      <c r="K773" s="18"/>
      <c r="L773" s="18"/>
      <c r="M773" s="18"/>
      <c r="N773" s="18"/>
      <c r="O773" s="18"/>
      <c r="P773" s="20">
        <f t="shared" si="24"/>
        <v>0</v>
      </c>
      <c r="Q773" s="18"/>
      <c r="R773" s="19">
        <f t="shared" si="25"/>
        <v>0</v>
      </c>
      <c r="S773" s="18"/>
      <c r="T773" s="17"/>
    </row>
    <row r="774" spans="1:20" x14ac:dyDescent="0.2">
      <c r="A774" s="18"/>
      <c r="B774" s="18"/>
      <c r="C774" s="18"/>
      <c r="D774" s="18"/>
      <c r="E774" s="18"/>
      <c r="F774" s="18"/>
      <c r="G774" s="18"/>
      <c r="H774" s="18"/>
      <c r="I774" s="18"/>
      <c r="J774" s="18"/>
      <c r="K774" s="18"/>
      <c r="L774" s="18"/>
      <c r="M774" s="18"/>
      <c r="N774" s="18"/>
      <c r="O774" s="18"/>
      <c r="P774" s="20">
        <f t="shared" si="24"/>
        <v>0</v>
      </c>
      <c r="Q774" s="18"/>
      <c r="R774" s="19">
        <f t="shared" si="25"/>
        <v>0</v>
      </c>
      <c r="S774" s="18"/>
      <c r="T774" s="17"/>
    </row>
    <row r="775" spans="1:20" x14ac:dyDescent="0.2">
      <c r="A775" s="18"/>
      <c r="B775" s="18"/>
      <c r="C775" s="18"/>
      <c r="D775" s="18"/>
      <c r="E775" s="18"/>
      <c r="F775" s="18"/>
      <c r="G775" s="18"/>
      <c r="H775" s="18"/>
      <c r="I775" s="18"/>
      <c r="J775" s="18"/>
      <c r="K775" s="18"/>
      <c r="L775" s="18"/>
      <c r="M775" s="18"/>
      <c r="N775" s="18"/>
      <c r="O775" s="18"/>
      <c r="P775" s="20">
        <f t="shared" si="24"/>
        <v>0</v>
      </c>
      <c r="Q775" s="18"/>
      <c r="R775" s="19">
        <f t="shared" si="25"/>
        <v>0</v>
      </c>
      <c r="S775" s="18"/>
      <c r="T775" s="17"/>
    </row>
    <row r="776" spans="1:20" x14ac:dyDescent="0.2">
      <c r="A776" s="18"/>
      <c r="B776" s="18"/>
      <c r="C776" s="18"/>
      <c r="D776" s="18"/>
      <c r="E776" s="18"/>
      <c r="F776" s="18"/>
      <c r="G776" s="18"/>
      <c r="H776" s="18"/>
      <c r="I776" s="18"/>
      <c r="J776" s="18"/>
      <c r="K776" s="18"/>
      <c r="L776" s="18"/>
      <c r="M776" s="18"/>
      <c r="N776" s="18"/>
      <c r="O776" s="18"/>
      <c r="P776" s="20">
        <f t="shared" si="24"/>
        <v>0</v>
      </c>
      <c r="Q776" s="18"/>
      <c r="R776" s="19">
        <f t="shared" si="25"/>
        <v>0</v>
      </c>
      <c r="S776" s="18"/>
      <c r="T776" s="17"/>
    </row>
    <row r="777" spans="1:20" x14ac:dyDescent="0.2">
      <c r="A777" s="18"/>
      <c r="B777" s="18"/>
      <c r="C777" s="18"/>
      <c r="D777" s="18"/>
      <c r="E777" s="18"/>
      <c r="F777" s="18"/>
      <c r="G777" s="18"/>
      <c r="H777" s="18"/>
      <c r="I777" s="18"/>
      <c r="J777" s="18"/>
      <c r="K777" s="18"/>
      <c r="L777" s="18"/>
      <c r="M777" s="18"/>
      <c r="N777" s="18"/>
      <c r="O777" s="18"/>
      <c r="P777" s="20">
        <f t="shared" si="24"/>
        <v>0</v>
      </c>
      <c r="Q777" s="18"/>
      <c r="R777" s="19">
        <f t="shared" si="25"/>
        <v>0</v>
      </c>
      <c r="S777" s="18"/>
      <c r="T777" s="17"/>
    </row>
    <row r="778" spans="1:20" x14ac:dyDescent="0.2">
      <c r="A778" s="18"/>
      <c r="B778" s="18"/>
      <c r="C778" s="18"/>
      <c r="D778" s="18"/>
      <c r="E778" s="18"/>
      <c r="F778" s="18"/>
      <c r="G778" s="18"/>
      <c r="H778" s="18"/>
      <c r="I778" s="18"/>
      <c r="J778" s="18"/>
      <c r="K778" s="18"/>
      <c r="L778" s="18"/>
      <c r="M778" s="18"/>
      <c r="N778" s="18"/>
      <c r="O778" s="18"/>
      <c r="P778" s="20">
        <f t="shared" si="24"/>
        <v>0</v>
      </c>
      <c r="Q778" s="18"/>
      <c r="R778" s="19">
        <f t="shared" si="25"/>
        <v>0</v>
      </c>
      <c r="S778" s="18"/>
      <c r="T778" s="17"/>
    </row>
    <row r="779" spans="1:20" x14ac:dyDescent="0.2">
      <c r="A779" s="18"/>
      <c r="B779" s="18"/>
      <c r="C779" s="18"/>
      <c r="D779" s="18"/>
      <c r="E779" s="18"/>
      <c r="F779" s="18"/>
      <c r="G779" s="18"/>
      <c r="H779" s="18"/>
      <c r="I779" s="18"/>
      <c r="J779" s="18"/>
      <c r="K779" s="18"/>
      <c r="L779" s="18"/>
      <c r="M779" s="18"/>
      <c r="N779" s="18"/>
      <c r="O779" s="18"/>
      <c r="P779" s="20">
        <f t="shared" si="24"/>
        <v>0</v>
      </c>
      <c r="Q779" s="18"/>
      <c r="R779" s="19">
        <f t="shared" si="25"/>
        <v>0</v>
      </c>
      <c r="S779" s="18"/>
      <c r="T779" s="17"/>
    </row>
    <row r="780" spans="1:20" x14ac:dyDescent="0.2">
      <c r="A780" s="18"/>
      <c r="B780" s="18"/>
      <c r="C780" s="18"/>
      <c r="D780" s="18"/>
      <c r="E780" s="18"/>
      <c r="F780" s="18"/>
      <c r="G780" s="18"/>
      <c r="H780" s="18"/>
      <c r="I780" s="18"/>
      <c r="J780" s="18"/>
      <c r="K780" s="18"/>
      <c r="L780" s="18"/>
      <c r="M780" s="18"/>
      <c r="N780" s="18"/>
      <c r="O780" s="18"/>
      <c r="P780" s="20">
        <f t="shared" si="24"/>
        <v>0</v>
      </c>
      <c r="Q780" s="18"/>
      <c r="R780" s="19">
        <f t="shared" si="25"/>
        <v>0</v>
      </c>
      <c r="S780" s="18"/>
      <c r="T780" s="17"/>
    </row>
    <row r="781" spans="1:20" x14ac:dyDescent="0.2">
      <c r="A781" s="18"/>
      <c r="B781" s="18"/>
      <c r="C781" s="18"/>
      <c r="D781" s="18"/>
      <c r="E781" s="18"/>
      <c r="F781" s="18"/>
      <c r="G781" s="18"/>
      <c r="H781" s="18"/>
      <c r="I781" s="18"/>
      <c r="J781" s="18"/>
      <c r="K781" s="18"/>
      <c r="L781" s="18"/>
      <c r="M781" s="18"/>
      <c r="N781" s="18"/>
      <c r="O781" s="18"/>
      <c r="P781" s="20">
        <f t="shared" ref="P781:P844" si="26">SUM(I781:O781)</f>
        <v>0</v>
      </c>
      <c r="Q781" s="18"/>
      <c r="R781" s="19">
        <f t="shared" si="25"/>
        <v>0</v>
      </c>
      <c r="S781" s="18"/>
      <c r="T781" s="17"/>
    </row>
    <row r="782" spans="1:20" x14ac:dyDescent="0.2">
      <c r="A782" s="18"/>
      <c r="B782" s="18"/>
      <c r="C782" s="18"/>
      <c r="D782" s="18"/>
      <c r="E782" s="18"/>
      <c r="F782" s="18"/>
      <c r="G782" s="18"/>
      <c r="H782" s="18"/>
      <c r="I782" s="18"/>
      <c r="J782" s="18"/>
      <c r="K782" s="18"/>
      <c r="L782" s="18"/>
      <c r="M782" s="18"/>
      <c r="N782" s="18"/>
      <c r="O782" s="18"/>
      <c r="P782" s="20">
        <f t="shared" si="26"/>
        <v>0</v>
      </c>
      <c r="Q782" s="18"/>
      <c r="R782" s="19">
        <f t="shared" si="25"/>
        <v>0</v>
      </c>
      <c r="S782" s="18"/>
      <c r="T782" s="17"/>
    </row>
    <row r="783" spans="1:20" x14ac:dyDescent="0.2">
      <c r="A783" s="18"/>
      <c r="B783" s="18"/>
      <c r="C783" s="18"/>
      <c r="D783" s="18"/>
      <c r="E783" s="18"/>
      <c r="F783" s="18"/>
      <c r="G783" s="18"/>
      <c r="H783" s="18"/>
      <c r="I783" s="18"/>
      <c r="J783" s="18"/>
      <c r="K783" s="18"/>
      <c r="L783" s="18"/>
      <c r="M783" s="18"/>
      <c r="N783" s="18"/>
      <c r="O783" s="18"/>
      <c r="P783" s="20">
        <f t="shared" si="26"/>
        <v>0</v>
      </c>
      <c r="Q783" s="18"/>
      <c r="R783" s="19">
        <f t="shared" si="25"/>
        <v>0</v>
      </c>
      <c r="S783" s="18"/>
      <c r="T783" s="17"/>
    </row>
    <row r="784" spans="1:20" x14ac:dyDescent="0.2">
      <c r="A784" s="18"/>
      <c r="B784" s="18"/>
      <c r="C784" s="18"/>
      <c r="D784" s="18"/>
      <c r="E784" s="18"/>
      <c r="F784" s="18"/>
      <c r="G784" s="18"/>
      <c r="H784" s="18"/>
      <c r="I784" s="18"/>
      <c r="J784" s="18"/>
      <c r="K784" s="18"/>
      <c r="L784" s="18"/>
      <c r="M784" s="18"/>
      <c r="N784" s="18"/>
      <c r="O784" s="18"/>
      <c r="P784" s="20">
        <f t="shared" si="26"/>
        <v>0</v>
      </c>
      <c r="Q784" s="18"/>
      <c r="R784" s="19">
        <f t="shared" si="25"/>
        <v>0</v>
      </c>
      <c r="S784" s="18"/>
      <c r="T784" s="17"/>
    </row>
    <row r="785" spans="1:20" x14ac:dyDescent="0.2">
      <c r="A785" s="18"/>
      <c r="B785" s="18"/>
      <c r="C785" s="18"/>
      <c r="D785" s="18"/>
      <c r="E785" s="18"/>
      <c r="F785" s="18"/>
      <c r="G785" s="18"/>
      <c r="H785" s="18"/>
      <c r="I785" s="18"/>
      <c r="J785" s="18"/>
      <c r="K785" s="18"/>
      <c r="L785" s="18"/>
      <c r="M785" s="18"/>
      <c r="N785" s="18"/>
      <c r="O785" s="18"/>
      <c r="P785" s="20">
        <f t="shared" si="26"/>
        <v>0</v>
      </c>
      <c r="Q785" s="18"/>
      <c r="R785" s="19">
        <f t="shared" si="25"/>
        <v>0</v>
      </c>
      <c r="S785" s="18"/>
      <c r="T785" s="17"/>
    </row>
    <row r="786" spans="1:20" x14ac:dyDescent="0.2">
      <c r="A786" s="18"/>
      <c r="B786" s="18"/>
      <c r="C786" s="18"/>
      <c r="D786" s="18"/>
      <c r="E786" s="18"/>
      <c r="F786" s="18"/>
      <c r="G786" s="18"/>
      <c r="H786" s="18"/>
      <c r="I786" s="18"/>
      <c r="J786" s="18"/>
      <c r="K786" s="18"/>
      <c r="L786" s="18"/>
      <c r="M786" s="18"/>
      <c r="N786" s="18"/>
      <c r="O786" s="18"/>
      <c r="P786" s="20">
        <f t="shared" si="26"/>
        <v>0</v>
      </c>
      <c r="Q786" s="18"/>
      <c r="R786" s="19">
        <f t="shared" si="25"/>
        <v>0</v>
      </c>
      <c r="S786" s="18"/>
      <c r="T786" s="17"/>
    </row>
    <row r="787" spans="1:20" x14ac:dyDescent="0.2">
      <c r="A787" s="18"/>
      <c r="B787" s="18"/>
      <c r="C787" s="18"/>
      <c r="D787" s="18"/>
      <c r="E787" s="18"/>
      <c r="F787" s="18"/>
      <c r="G787" s="18"/>
      <c r="H787" s="18"/>
      <c r="I787" s="18"/>
      <c r="J787" s="18"/>
      <c r="K787" s="18"/>
      <c r="L787" s="18"/>
      <c r="M787" s="18"/>
      <c r="N787" s="18"/>
      <c r="O787" s="18"/>
      <c r="P787" s="20">
        <f t="shared" si="26"/>
        <v>0</v>
      </c>
      <c r="Q787" s="18"/>
      <c r="R787" s="19">
        <f t="shared" si="25"/>
        <v>0</v>
      </c>
      <c r="S787" s="18"/>
      <c r="T787" s="17"/>
    </row>
    <row r="788" spans="1:20" x14ac:dyDescent="0.2">
      <c r="A788" s="18"/>
      <c r="B788" s="18"/>
      <c r="C788" s="18"/>
      <c r="D788" s="18"/>
      <c r="E788" s="18"/>
      <c r="F788" s="18"/>
      <c r="G788" s="18"/>
      <c r="H788" s="18"/>
      <c r="I788" s="18"/>
      <c r="J788" s="18"/>
      <c r="K788" s="18"/>
      <c r="L788" s="18"/>
      <c r="M788" s="18"/>
      <c r="N788" s="18"/>
      <c r="O788" s="18"/>
      <c r="P788" s="20">
        <f t="shared" si="26"/>
        <v>0</v>
      </c>
      <c r="Q788" s="18"/>
      <c r="R788" s="19">
        <f t="shared" si="25"/>
        <v>0</v>
      </c>
      <c r="S788" s="18"/>
      <c r="T788" s="17"/>
    </row>
    <row r="789" spans="1:20" x14ac:dyDescent="0.2">
      <c r="A789" s="18"/>
      <c r="B789" s="18"/>
      <c r="C789" s="18"/>
      <c r="D789" s="18"/>
      <c r="E789" s="18"/>
      <c r="F789" s="18"/>
      <c r="G789" s="18"/>
      <c r="H789" s="18"/>
      <c r="I789" s="18"/>
      <c r="J789" s="18"/>
      <c r="K789" s="18"/>
      <c r="L789" s="18"/>
      <c r="M789" s="18"/>
      <c r="N789" s="18"/>
      <c r="O789" s="18"/>
      <c r="P789" s="20">
        <f t="shared" si="26"/>
        <v>0</v>
      </c>
      <c r="Q789" s="18"/>
      <c r="R789" s="19">
        <f t="shared" si="25"/>
        <v>0</v>
      </c>
      <c r="S789" s="18"/>
      <c r="T789" s="17"/>
    </row>
    <row r="790" spans="1:20" x14ac:dyDescent="0.2">
      <c r="A790" s="18"/>
      <c r="B790" s="18"/>
      <c r="C790" s="18"/>
      <c r="D790" s="18"/>
      <c r="E790" s="18"/>
      <c r="F790" s="18"/>
      <c r="G790" s="18"/>
      <c r="H790" s="18"/>
      <c r="I790" s="18"/>
      <c r="J790" s="18"/>
      <c r="K790" s="18"/>
      <c r="L790" s="18"/>
      <c r="M790" s="18"/>
      <c r="N790" s="18"/>
      <c r="O790" s="18"/>
      <c r="P790" s="20">
        <f t="shared" si="26"/>
        <v>0</v>
      </c>
      <c r="Q790" s="18"/>
      <c r="R790" s="19">
        <f t="shared" ref="R790:R853" si="27">P790-Q790</f>
        <v>0</v>
      </c>
      <c r="S790" s="18"/>
      <c r="T790" s="17"/>
    </row>
    <row r="791" spans="1:20" x14ac:dyDescent="0.2">
      <c r="A791" s="18"/>
      <c r="B791" s="18"/>
      <c r="C791" s="18"/>
      <c r="D791" s="18"/>
      <c r="E791" s="18"/>
      <c r="F791" s="18"/>
      <c r="G791" s="18"/>
      <c r="H791" s="18"/>
      <c r="I791" s="18"/>
      <c r="J791" s="18"/>
      <c r="K791" s="18"/>
      <c r="L791" s="18"/>
      <c r="M791" s="18"/>
      <c r="N791" s="18"/>
      <c r="O791" s="18"/>
      <c r="P791" s="20">
        <f t="shared" si="26"/>
        <v>0</v>
      </c>
      <c r="Q791" s="18"/>
      <c r="R791" s="19">
        <f t="shared" si="27"/>
        <v>0</v>
      </c>
      <c r="S791" s="18"/>
      <c r="T791" s="17"/>
    </row>
    <row r="792" spans="1:20" x14ac:dyDescent="0.2">
      <c r="A792" s="18"/>
      <c r="B792" s="18"/>
      <c r="C792" s="18"/>
      <c r="D792" s="18"/>
      <c r="E792" s="18"/>
      <c r="F792" s="18"/>
      <c r="G792" s="18"/>
      <c r="H792" s="18"/>
      <c r="I792" s="18"/>
      <c r="J792" s="18"/>
      <c r="K792" s="18"/>
      <c r="L792" s="18"/>
      <c r="M792" s="18"/>
      <c r="N792" s="18"/>
      <c r="O792" s="18"/>
      <c r="P792" s="20">
        <f t="shared" si="26"/>
        <v>0</v>
      </c>
      <c r="Q792" s="18"/>
      <c r="R792" s="19">
        <f t="shared" si="27"/>
        <v>0</v>
      </c>
      <c r="S792" s="18"/>
      <c r="T792" s="17"/>
    </row>
    <row r="793" spans="1:20" x14ac:dyDescent="0.2">
      <c r="A793" s="18"/>
      <c r="B793" s="18"/>
      <c r="C793" s="18"/>
      <c r="D793" s="18"/>
      <c r="E793" s="18"/>
      <c r="F793" s="18"/>
      <c r="G793" s="18"/>
      <c r="H793" s="18"/>
      <c r="I793" s="18"/>
      <c r="J793" s="18"/>
      <c r="K793" s="18"/>
      <c r="L793" s="18"/>
      <c r="M793" s="18"/>
      <c r="N793" s="18"/>
      <c r="O793" s="18"/>
      <c r="P793" s="20">
        <f t="shared" si="26"/>
        <v>0</v>
      </c>
      <c r="Q793" s="18"/>
      <c r="R793" s="19">
        <f t="shared" si="27"/>
        <v>0</v>
      </c>
      <c r="S793" s="18"/>
      <c r="T793" s="17"/>
    </row>
    <row r="794" spans="1:20" x14ac:dyDescent="0.2">
      <c r="A794" s="18"/>
      <c r="B794" s="18"/>
      <c r="C794" s="18"/>
      <c r="D794" s="18"/>
      <c r="E794" s="18"/>
      <c r="F794" s="18"/>
      <c r="G794" s="18"/>
      <c r="H794" s="18"/>
      <c r="I794" s="18"/>
      <c r="J794" s="18"/>
      <c r="K794" s="18"/>
      <c r="L794" s="18"/>
      <c r="M794" s="18"/>
      <c r="N794" s="18"/>
      <c r="O794" s="18"/>
      <c r="P794" s="20">
        <f t="shared" si="26"/>
        <v>0</v>
      </c>
      <c r="Q794" s="18"/>
      <c r="R794" s="19">
        <f t="shared" si="27"/>
        <v>0</v>
      </c>
      <c r="S794" s="18"/>
      <c r="T794" s="17"/>
    </row>
    <row r="795" spans="1:20" x14ac:dyDescent="0.2">
      <c r="A795" s="18"/>
      <c r="B795" s="18"/>
      <c r="C795" s="18"/>
      <c r="D795" s="18"/>
      <c r="E795" s="18"/>
      <c r="F795" s="18"/>
      <c r="G795" s="18"/>
      <c r="H795" s="18"/>
      <c r="I795" s="18"/>
      <c r="J795" s="18"/>
      <c r="K795" s="18"/>
      <c r="L795" s="18"/>
      <c r="M795" s="18"/>
      <c r="N795" s="18"/>
      <c r="O795" s="18"/>
      <c r="P795" s="20">
        <f t="shared" si="26"/>
        <v>0</v>
      </c>
      <c r="Q795" s="18"/>
      <c r="R795" s="19">
        <f t="shared" si="27"/>
        <v>0</v>
      </c>
      <c r="S795" s="18"/>
      <c r="T795" s="17"/>
    </row>
    <row r="796" spans="1:20" x14ac:dyDescent="0.2">
      <c r="A796" s="18"/>
      <c r="B796" s="18"/>
      <c r="C796" s="18"/>
      <c r="D796" s="18"/>
      <c r="E796" s="18"/>
      <c r="F796" s="18"/>
      <c r="G796" s="18"/>
      <c r="H796" s="18"/>
      <c r="I796" s="18"/>
      <c r="J796" s="18"/>
      <c r="K796" s="18"/>
      <c r="L796" s="18"/>
      <c r="M796" s="18"/>
      <c r="N796" s="18"/>
      <c r="O796" s="18"/>
      <c r="P796" s="20">
        <f t="shared" si="26"/>
        <v>0</v>
      </c>
      <c r="Q796" s="18"/>
      <c r="R796" s="19">
        <f t="shared" si="27"/>
        <v>0</v>
      </c>
      <c r="S796" s="18"/>
      <c r="T796" s="17"/>
    </row>
    <row r="797" spans="1:20" x14ac:dyDescent="0.2">
      <c r="A797" s="18"/>
      <c r="B797" s="18"/>
      <c r="C797" s="18"/>
      <c r="D797" s="18"/>
      <c r="E797" s="18"/>
      <c r="F797" s="18"/>
      <c r="G797" s="18"/>
      <c r="H797" s="18"/>
      <c r="I797" s="18"/>
      <c r="J797" s="18"/>
      <c r="K797" s="18"/>
      <c r="L797" s="18"/>
      <c r="M797" s="18"/>
      <c r="N797" s="18"/>
      <c r="O797" s="18"/>
      <c r="P797" s="20">
        <f t="shared" si="26"/>
        <v>0</v>
      </c>
      <c r="Q797" s="18"/>
      <c r="R797" s="19">
        <f t="shared" si="27"/>
        <v>0</v>
      </c>
      <c r="S797" s="18"/>
      <c r="T797" s="17"/>
    </row>
    <row r="798" spans="1:20" x14ac:dyDescent="0.2">
      <c r="A798" s="18"/>
      <c r="B798" s="18"/>
      <c r="C798" s="18"/>
      <c r="D798" s="18"/>
      <c r="E798" s="18"/>
      <c r="F798" s="18"/>
      <c r="G798" s="18"/>
      <c r="H798" s="18"/>
      <c r="I798" s="18"/>
      <c r="J798" s="18"/>
      <c r="K798" s="18"/>
      <c r="L798" s="18"/>
      <c r="M798" s="18"/>
      <c r="N798" s="18"/>
      <c r="O798" s="18"/>
      <c r="P798" s="20">
        <f t="shared" si="26"/>
        <v>0</v>
      </c>
      <c r="Q798" s="18"/>
      <c r="R798" s="19">
        <f t="shared" si="27"/>
        <v>0</v>
      </c>
      <c r="S798" s="18"/>
      <c r="T798" s="17"/>
    </row>
    <row r="799" spans="1:20" x14ac:dyDescent="0.2">
      <c r="A799" s="18"/>
      <c r="B799" s="18"/>
      <c r="C799" s="18"/>
      <c r="D799" s="18"/>
      <c r="E799" s="18"/>
      <c r="F799" s="18"/>
      <c r="G799" s="18"/>
      <c r="H799" s="18"/>
      <c r="I799" s="18"/>
      <c r="J799" s="18"/>
      <c r="K799" s="18"/>
      <c r="L799" s="18"/>
      <c r="M799" s="18"/>
      <c r="N799" s="18"/>
      <c r="O799" s="18"/>
      <c r="P799" s="20">
        <f t="shared" si="26"/>
        <v>0</v>
      </c>
      <c r="Q799" s="18"/>
      <c r="R799" s="19">
        <f t="shared" si="27"/>
        <v>0</v>
      </c>
      <c r="S799" s="18"/>
      <c r="T799" s="17"/>
    </row>
    <row r="800" spans="1:20" x14ac:dyDescent="0.2">
      <c r="A800" s="18"/>
      <c r="B800" s="18"/>
      <c r="C800" s="18"/>
      <c r="D800" s="18"/>
      <c r="E800" s="18"/>
      <c r="F800" s="18"/>
      <c r="G800" s="18"/>
      <c r="H800" s="18"/>
      <c r="I800" s="18"/>
      <c r="J800" s="18"/>
      <c r="K800" s="18"/>
      <c r="L800" s="18"/>
      <c r="M800" s="18"/>
      <c r="N800" s="18"/>
      <c r="O800" s="18"/>
      <c r="P800" s="20">
        <f t="shared" si="26"/>
        <v>0</v>
      </c>
      <c r="Q800" s="18"/>
      <c r="R800" s="19">
        <f t="shared" si="27"/>
        <v>0</v>
      </c>
      <c r="S800" s="18"/>
      <c r="T800" s="17"/>
    </row>
    <row r="801" spans="1:20" x14ac:dyDescent="0.2">
      <c r="A801" s="18"/>
      <c r="B801" s="18"/>
      <c r="C801" s="18"/>
      <c r="D801" s="18"/>
      <c r="E801" s="18"/>
      <c r="F801" s="18"/>
      <c r="G801" s="18"/>
      <c r="H801" s="18"/>
      <c r="I801" s="18"/>
      <c r="J801" s="18"/>
      <c r="K801" s="18"/>
      <c r="L801" s="18"/>
      <c r="M801" s="18"/>
      <c r="N801" s="18"/>
      <c r="O801" s="18"/>
      <c r="P801" s="20">
        <f t="shared" si="26"/>
        <v>0</v>
      </c>
      <c r="Q801" s="18"/>
      <c r="R801" s="19">
        <f t="shared" si="27"/>
        <v>0</v>
      </c>
      <c r="S801" s="18"/>
      <c r="T801" s="17"/>
    </row>
    <row r="802" spans="1:20" x14ac:dyDescent="0.2">
      <c r="A802" s="18"/>
      <c r="B802" s="18"/>
      <c r="C802" s="18"/>
      <c r="D802" s="18"/>
      <c r="E802" s="18"/>
      <c r="F802" s="18"/>
      <c r="G802" s="18"/>
      <c r="H802" s="18"/>
      <c r="I802" s="18"/>
      <c r="J802" s="18"/>
      <c r="K802" s="18"/>
      <c r="L802" s="18"/>
      <c r="M802" s="18"/>
      <c r="N802" s="18"/>
      <c r="O802" s="18"/>
      <c r="P802" s="20">
        <f t="shared" si="26"/>
        <v>0</v>
      </c>
      <c r="Q802" s="18"/>
      <c r="R802" s="19">
        <f t="shared" si="27"/>
        <v>0</v>
      </c>
      <c r="S802" s="18"/>
      <c r="T802" s="17"/>
    </row>
    <row r="803" spans="1:20" x14ac:dyDescent="0.2">
      <c r="A803" s="18"/>
      <c r="B803" s="18"/>
      <c r="C803" s="18"/>
      <c r="D803" s="18"/>
      <c r="E803" s="18"/>
      <c r="F803" s="18"/>
      <c r="G803" s="18"/>
      <c r="H803" s="18"/>
      <c r="I803" s="18"/>
      <c r="J803" s="18"/>
      <c r="K803" s="18"/>
      <c r="L803" s="18"/>
      <c r="M803" s="18"/>
      <c r="N803" s="18"/>
      <c r="O803" s="18"/>
      <c r="P803" s="20">
        <f t="shared" si="26"/>
        <v>0</v>
      </c>
      <c r="Q803" s="18"/>
      <c r="R803" s="19">
        <f t="shared" si="27"/>
        <v>0</v>
      </c>
      <c r="S803" s="18"/>
      <c r="T803" s="17"/>
    </row>
    <row r="804" spans="1:20" x14ac:dyDescent="0.2">
      <c r="A804" s="18"/>
      <c r="B804" s="18"/>
      <c r="C804" s="18"/>
      <c r="D804" s="18"/>
      <c r="E804" s="18"/>
      <c r="F804" s="18"/>
      <c r="G804" s="18"/>
      <c r="H804" s="18"/>
      <c r="I804" s="18"/>
      <c r="J804" s="18"/>
      <c r="K804" s="18"/>
      <c r="L804" s="18"/>
      <c r="M804" s="18"/>
      <c r="N804" s="18"/>
      <c r="O804" s="18"/>
      <c r="P804" s="20">
        <f t="shared" si="26"/>
        <v>0</v>
      </c>
      <c r="Q804" s="18"/>
      <c r="R804" s="19">
        <f t="shared" si="27"/>
        <v>0</v>
      </c>
      <c r="S804" s="18"/>
      <c r="T804" s="17"/>
    </row>
    <row r="805" spans="1:20" x14ac:dyDescent="0.2">
      <c r="A805" s="18"/>
      <c r="B805" s="18"/>
      <c r="C805" s="18"/>
      <c r="D805" s="18"/>
      <c r="E805" s="18"/>
      <c r="F805" s="18"/>
      <c r="G805" s="18"/>
      <c r="H805" s="18"/>
      <c r="I805" s="18"/>
      <c r="J805" s="18"/>
      <c r="K805" s="18"/>
      <c r="L805" s="18"/>
      <c r="M805" s="18"/>
      <c r="N805" s="18"/>
      <c r="O805" s="18"/>
      <c r="P805" s="20">
        <f t="shared" si="26"/>
        <v>0</v>
      </c>
      <c r="Q805" s="18"/>
      <c r="R805" s="19">
        <f t="shared" si="27"/>
        <v>0</v>
      </c>
      <c r="S805" s="18"/>
      <c r="T805" s="17"/>
    </row>
    <row r="806" spans="1:20" x14ac:dyDescent="0.2">
      <c r="A806" s="18"/>
      <c r="B806" s="18"/>
      <c r="C806" s="18"/>
      <c r="D806" s="18"/>
      <c r="E806" s="18"/>
      <c r="F806" s="18"/>
      <c r="G806" s="18"/>
      <c r="H806" s="18"/>
      <c r="I806" s="18"/>
      <c r="J806" s="18"/>
      <c r="K806" s="18"/>
      <c r="L806" s="18"/>
      <c r="M806" s="18"/>
      <c r="N806" s="18"/>
      <c r="O806" s="18"/>
      <c r="P806" s="20">
        <f t="shared" si="26"/>
        <v>0</v>
      </c>
      <c r="Q806" s="18"/>
      <c r="R806" s="19">
        <f t="shared" si="27"/>
        <v>0</v>
      </c>
      <c r="S806" s="18"/>
      <c r="T806" s="17"/>
    </row>
    <row r="807" spans="1:20" x14ac:dyDescent="0.2">
      <c r="A807" s="18"/>
      <c r="B807" s="18"/>
      <c r="C807" s="18"/>
      <c r="D807" s="18"/>
      <c r="E807" s="18"/>
      <c r="F807" s="18"/>
      <c r="G807" s="18"/>
      <c r="H807" s="18"/>
      <c r="I807" s="18"/>
      <c r="J807" s="18"/>
      <c r="K807" s="18"/>
      <c r="L807" s="18"/>
      <c r="M807" s="18"/>
      <c r="N807" s="18"/>
      <c r="O807" s="18"/>
      <c r="P807" s="20">
        <f t="shared" si="26"/>
        <v>0</v>
      </c>
      <c r="Q807" s="18"/>
      <c r="R807" s="19">
        <f t="shared" si="27"/>
        <v>0</v>
      </c>
      <c r="S807" s="18"/>
      <c r="T807" s="17"/>
    </row>
    <row r="808" spans="1:20" x14ac:dyDescent="0.2">
      <c r="A808" s="18"/>
      <c r="B808" s="18"/>
      <c r="C808" s="18"/>
      <c r="D808" s="18"/>
      <c r="E808" s="18"/>
      <c r="F808" s="18"/>
      <c r="G808" s="18"/>
      <c r="H808" s="18"/>
      <c r="I808" s="18"/>
      <c r="J808" s="18"/>
      <c r="K808" s="18"/>
      <c r="L808" s="18"/>
      <c r="M808" s="18"/>
      <c r="N808" s="18"/>
      <c r="O808" s="18"/>
      <c r="P808" s="20">
        <f t="shared" si="26"/>
        <v>0</v>
      </c>
      <c r="Q808" s="18"/>
      <c r="R808" s="19">
        <f t="shared" si="27"/>
        <v>0</v>
      </c>
      <c r="S808" s="18"/>
      <c r="T808" s="17"/>
    </row>
    <row r="809" spans="1:20" x14ac:dyDescent="0.2">
      <c r="A809" s="18"/>
      <c r="B809" s="18"/>
      <c r="C809" s="18"/>
      <c r="D809" s="18"/>
      <c r="E809" s="18"/>
      <c r="F809" s="18"/>
      <c r="G809" s="18"/>
      <c r="H809" s="18"/>
      <c r="I809" s="18"/>
      <c r="J809" s="18"/>
      <c r="K809" s="18"/>
      <c r="L809" s="18"/>
      <c r="M809" s="18"/>
      <c r="N809" s="18"/>
      <c r="O809" s="18"/>
      <c r="P809" s="20">
        <f t="shared" si="26"/>
        <v>0</v>
      </c>
      <c r="Q809" s="18"/>
      <c r="R809" s="19">
        <f t="shared" si="27"/>
        <v>0</v>
      </c>
      <c r="S809" s="18"/>
      <c r="T809" s="17"/>
    </row>
    <row r="810" spans="1:20" x14ac:dyDescent="0.2">
      <c r="A810" s="18"/>
      <c r="B810" s="18"/>
      <c r="C810" s="18"/>
      <c r="D810" s="18"/>
      <c r="E810" s="18"/>
      <c r="F810" s="18"/>
      <c r="G810" s="18"/>
      <c r="H810" s="18"/>
      <c r="I810" s="18"/>
      <c r="J810" s="18"/>
      <c r="K810" s="18"/>
      <c r="L810" s="18"/>
      <c r="M810" s="18"/>
      <c r="N810" s="18"/>
      <c r="O810" s="18"/>
      <c r="P810" s="20">
        <f t="shared" si="26"/>
        <v>0</v>
      </c>
      <c r="Q810" s="18"/>
      <c r="R810" s="19">
        <f t="shared" si="27"/>
        <v>0</v>
      </c>
      <c r="S810" s="18"/>
      <c r="T810" s="17"/>
    </row>
    <row r="811" spans="1:20" x14ac:dyDescent="0.2">
      <c r="A811" s="18"/>
      <c r="B811" s="18"/>
      <c r="C811" s="18"/>
      <c r="D811" s="18"/>
      <c r="E811" s="18"/>
      <c r="F811" s="18"/>
      <c r="G811" s="18"/>
      <c r="H811" s="18"/>
      <c r="I811" s="18"/>
      <c r="J811" s="18"/>
      <c r="K811" s="18"/>
      <c r="L811" s="18"/>
      <c r="M811" s="18"/>
      <c r="N811" s="18"/>
      <c r="O811" s="18"/>
      <c r="P811" s="20">
        <f t="shared" si="26"/>
        <v>0</v>
      </c>
      <c r="Q811" s="18"/>
      <c r="R811" s="19">
        <f t="shared" si="27"/>
        <v>0</v>
      </c>
      <c r="S811" s="18"/>
      <c r="T811" s="17"/>
    </row>
    <row r="812" spans="1:20" x14ac:dyDescent="0.2">
      <c r="A812" s="18"/>
      <c r="B812" s="18"/>
      <c r="C812" s="18"/>
      <c r="D812" s="18"/>
      <c r="E812" s="18"/>
      <c r="F812" s="18"/>
      <c r="G812" s="18"/>
      <c r="H812" s="18"/>
      <c r="I812" s="18"/>
      <c r="J812" s="18"/>
      <c r="K812" s="18"/>
      <c r="L812" s="18"/>
      <c r="M812" s="18"/>
      <c r="N812" s="18"/>
      <c r="O812" s="18"/>
      <c r="P812" s="20">
        <f t="shared" si="26"/>
        <v>0</v>
      </c>
      <c r="Q812" s="18"/>
      <c r="R812" s="19">
        <f t="shared" si="27"/>
        <v>0</v>
      </c>
      <c r="S812" s="18"/>
      <c r="T812" s="17"/>
    </row>
    <row r="813" spans="1:20" x14ac:dyDescent="0.2">
      <c r="A813" s="18"/>
      <c r="B813" s="18"/>
      <c r="C813" s="18"/>
      <c r="D813" s="18"/>
      <c r="E813" s="18"/>
      <c r="F813" s="18"/>
      <c r="G813" s="18"/>
      <c r="H813" s="18"/>
      <c r="I813" s="18"/>
      <c r="J813" s="18"/>
      <c r="K813" s="18"/>
      <c r="L813" s="18"/>
      <c r="M813" s="18"/>
      <c r="N813" s="18"/>
      <c r="O813" s="18"/>
      <c r="P813" s="20">
        <f t="shared" si="26"/>
        <v>0</v>
      </c>
      <c r="Q813" s="18"/>
      <c r="R813" s="19">
        <f t="shared" si="27"/>
        <v>0</v>
      </c>
      <c r="S813" s="18"/>
      <c r="T813" s="17"/>
    </row>
    <row r="814" spans="1:20" x14ac:dyDescent="0.2">
      <c r="A814" s="18"/>
      <c r="B814" s="18"/>
      <c r="C814" s="18"/>
      <c r="D814" s="18"/>
      <c r="E814" s="18"/>
      <c r="F814" s="18"/>
      <c r="G814" s="18"/>
      <c r="H814" s="18"/>
      <c r="I814" s="18"/>
      <c r="J814" s="18"/>
      <c r="K814" s="18"/>
      <c r="L814" s="18"/>
      <c r="M814" s="18"/>
      <c r="N814" s="18"/>
      <c r="O814" s="18"/>
      <c r="P814" s="20">
        <f t="shared" si="26"/>
        <v>0</v>
      </c>
      <c r="Q814" s="18"/>
      <c r="R814" s="19">
        <f t="shared" si="27"/>
        <v>0</v>
      </c>
      <c r="S814" s="18"/>
      <c r="T814" s="17"/>
    </row>
    <row r="815" spans="1:20" x14ac:dyDescent="0.2">
      <c r="A815" s="18"/>
      <c r="B815" s="18"/>
      <c r="C815" s="18"/>
      <c r="D815" s="18"/>
      <c r="E815" s="18"/>
      <c r="F815" s="18"/>
      <c r="G815" s="18"/>
      <c r="H815" s="18"/>
      <c r="I815" s="18"/>
      <c r="J815" s="18"/>
      <c r="K815" s="18"/>
      <c r="L815" s="18"/>
      <c r="M815" s="18"/>
      <c r="N815" s="18"/>
      <c r="O815" s="18"/>
      <c r="P815" s="20">
        <f t="shared" si="26"/>
        <v>0</v>
      </c>
      <c r="Q815" s="18"/>
      <c r="R815" s="19">
        <f t="shared" si="27"/>
        <v>0</v>
      </c>
      <c r="S815" s="18"/>
      <c r="T815" s="17"/>
    </row>
    <row r="816" spans="1:20" x14ac:dyDescent="0.2">
      <c r="A816" s="18"/>
      <c r="B816" s="18"/>
      <c r="C816" s="18"/>
      <c r="D816" s="18"/>
      <c r="E816" s="18"/>
      <c r="F816" s="18"/>
      <c r="G816" s="18"/>
      <c r="H816" s="18"/>
      <c r="I816" s="18"/>
      <c r="J816" s="18"/>
      <c r="K816" s="18"/>
      <c r="L816" s="18"/>
      <c r="M816" s="18"/>
      <c r="N816" s="18"/>
      <c r="O816" s="18"/>
      <c r="P816" s="20">
        <f t="shared" si="26"/>
        <v>0</v>
      </c>
      <c r="Q816" s="18"/>
      <c r="R816" s="19">
        <f t="shared" si="27"/>
        <v>0</v>
      </c>
      <c r="S816" s="18"/>
      <c r="T816" s="17"/>
    </row>
    <row r="817" spans="1:20" x14ac:dyDescent="0.2">
      <c r="A817" s="18"/>
      <c r="B817" s="18"/>
      <c r="C817" s="18"/>
      <c r="D817" s="18"/>
      <c r="E817" s="18"/>
      <c r="F817" s="18"/>
      <c r="G817" s="18"/>
      <c r="H817" s="18"/>
      <c r="I817" s="18"/>
      <c r="J817" s="18"/>
      <c r="K817" s="18"/>
      <c r="L817" s="18"/>
      <c r="M817" s="18"/>
      <c r="N817" s="18"/>
      <c r="O817" s="18"/>
      <c r="P817" s="20">
        <f t="shared" si="26"/>
        <v>0</v>
      </c>
      <c r="Q817" s="18"/>
      <c r="R817" s="19">
        <f t="shared" si="27"/>
        <v>0</v>
      </c>
      <c r="S817" s="18"/>
      <c r="T817" s="17"/>
    </row>
    <row r="818" spans="1:20" x14ac:dyDescent="0.2">
      <c r="A818" s="18"/>
      <c r="B818" s="18"/>
      <c r="C818" s="18"/>
      <c r="D818" s="18"/>
      <c r="E818" s="18"/>
      <c r="F818" s="18"/>
      <c r="G818" s="18"/>
      <c r="H818" s="18"/>
      <c r="I818" s="18"/>
      <c r="J818" s="18"/>
      <c r="K818" s="18"/>
      <c r="L818" s="18"/>
      <c r="M818" s="18"/>
      <c r="N818" s="18"/>
      <c r="O818" s="18"/>
      <c r="P818" s="20">
        <f t="shared" si="26"/>
        <v>0</v>
      </c>
      <c r="Q818" s="18"/>
      <c r="R818" s="19">
        <f t="shared" si="27"/>
        <v>0</v>
      </c>
      <c r="S818" s="18"/>
      <c r="T818" s="17"/>
    </row>
    <row r="819" spans="1:20" x14ac:dyDescent="0.2">
      <c r="A819" s="18"/>
      <c r="B819" s="18"/>
      <c r="C819" s="18"/>
      <c r="D819" s="18"/>
      <c r="E819" s="18"/>
      <c r="F819" s="18"/>
      <c r="G819" s="18"/>
      <c r="H819" s="18"/>
      <c r="I819" s="18"/>
      <c r="J819" s="18"/>
      <c r="K819" s="18"/>
      <c r="L819" s="18"/>
      <c r="M819" s="18"/>
      <c r="N819" s="18"/>
      <c r="O819" s="18"/>
      <c r="P819" s="20">
        <f t="shared" si="26"/>
        <v>0</v>
      </c>
      <c r="Q819" s="18"/>
      <c r="R819" s="19">
        <f t="shared" si="27"/>
        <v>0</v>
      </c>
      <c r="S819" s="18"/>
      <c r="T819" s="17"/>
    </row>
    <row r="820" spans="1:20" x14ac:dyDescent="0.2">
      <c r="A820" s="18"/>
      <c r="B820" s="18"/>
      <c r="C820" s="18"/>
      <c r="D820" s="18"/>
      <c r="E820" s="18"/>
      <c r="F820" s="18"/>
      <c r="G820" s="18"/>
      <c r="H820" s="18"/>
      <c r="I820" s="18"/>
      <c r="J820" s="18"/>
      <c r="K820" s="18"/>
      <c r="L820" s="18"/>
      <c r="M820" s="18"/>
      <c r="N820" s="18"/>
      <c r="O820" s="18"/>
      <c r="P820" s="20">
        <f t="shared" si="26"/>
        <v>0</v>
      </c>
      <c r="Q820" s="18"/>
      <c r="R820" s="19">
        <f t="shared" si="27"/>
        <v>0</v>
      </c>
      <c r="S820" s="18"/>
      <c r="T820" s="17"/>
    </row>
    <row r="821" spans="1:20" x14ac:dyDescent="0.2">
      <c r="A821" s="18"/>
      <c r="B821" s="18"/>
      <c r="C821" s="18"/>
      <c r="D821" s="18"/>
      <c r="E821" s="18"/>
      <c r="F821" s="18"/>
      <c r="G821" s="18"/>
      <c r="H821" s="18"/>
      <c r="I821" s="18"/>
      <c r="J821" s="18"/>
      <c r="K821" s="18"/>
      <c r="L821" s="18"/>
      <c r="M821" s="18"/>
      <c r="N821" s="18"/>
      <c r="O821" s="18"/>
      <c r="P821" s="20">
        <f t="shared" si="26"/>
        <v>0</v>
      </c>
      <c r="Q821" s="18"/>
      <c r="R821" s="19">
        <f t="shared" si="27"/>
        <v>0</v>
      </c>
      <c r="S821" s="18"/>
      <c r="T821" s="17"/>
    </row>
    <row r="822" spans="1:20" x14ac:dyDescent="0.2">
      <c r="A822" s="18"/>
      <c r="B822" s="18"/>
      <c r="C822" s="18"/>
      <c r="D822" s="18"/>
      <c r="E822" s="18"/>
      <c r="F822" s="18"/>
      <c r="G822" s="18"/>
      <c r="H822" s="18"/>
      <c r="I822" s="18"/>
      <c r="J822" s="18"/>
      <c r="K822" s="18"/>
      <c r="L822" s="18"/>
      <c r="M822" s="18"/>
      <c r="N822" s="18"/>
      <c r="O822" s="18"/>
      <c r="P822" s="20">
        <f t="shared" si="26"/>
        <v>0</v>
      </c>
      <c r="Q822" s="18"/>
      <c r="R822" s="19">
        <f t="shared" si="27"/>
        <v>0</v>
      </c>
      <c r="S822" s="18"/>
      <c r="T822" s="17"/>
    </row>
    <row r="823" spans="1:20" x14ac:dyDescent="0.2">
      <c r="A823" s="18"/>
      <c r="B823" s="18"/>
      <c r="C823" s="18"/>
      <c r="D823" s="18"/>
      <c r="E823" s="18"/>
      <c r="F823" s="18"/>
      <c r="G823" s="18"/>
      <c r="H823" s="18"/>
      <c r="I823" s="18"/>
      <c r="J823" s="18"/>
      <c r="K823" s="18"/>
      <c r="L823" s="18"/>
      <c r="M823" s="18"/>
      <c r="N823" s="18"/>
      <c r="O823" s="18"/>
      <c r="P823" s="20">
        <f t="shared" si="26"/>
        <v>0</v>
      </c>
      <c r="Q823" s="18"/>
      <c r="R823" s="19">
        <f t="shared" si="27"/>
        <v>0</v>
      </c>
      <c r="S823" s="18"/>
      <c r="T823" s="17"/>
    </row>
    <row r="824" spans="1:20" x14ac:dyDescent="0.2">
      <c r="A824" s="18"/>
      <c r="B824" s="18"/>
      <c r="C824" s="18"/>
      <c r="D824" s="18"/>
      <c r="E824" s="18"/>
      <c r="F824" s="18"/>
      <c r="G824" s="18"/>
      <c r="H824" s="18"/>
      <c r="I824" s="18"/>
      <c r="J824" s="18"/>
      <c r="K824" s="18"/>
      <c r="L824" s="18"/>
      <c r="M824" s="18"/>
      <c r="N824" s="18"/>
      <c r="O824" s="18"/>
      <c r="P824" s="20">
        <f t="shared" si="26"/>
        <v>0</v>
      </c>
      <c r="Q824" s="18"/>
      <c r="R824" s="19">
        <f t="shared" si="27"/>
        <v>0</v>
      </c>
      <c r="S824" s="18"/>
      <c r="T824" s="17"/>
    </row>
    <row r="825" spans="1:20" x14ac:dyDescent="0.2">
      <c r="A825" s="18"/>
      <c r="B825" s="18"/>
      <c r="C825" s="18"/>
      <c r="D825" s="18"/>
      <c r="E825" s="18"/>
      <c r="F825" s="18"/>
      <c r="G825" s="18"/>
      <c r="H825" s="18"/>
      <c r="I825" s="18"/>
      <c r="J825" s="18"/>
      <c r="K825" s="18"/>
      <c r="L825" s="18"/>
      <c r="M825" s="18"/>
      <c r="N825" s="18"/>
      <c r="O825" s="18"/>
      <c r="P825" s="20">
        <f t="shared" si="26"/>
        <v>0</v>
      </c>
      <c r="Q825" s="18"/>
      <c r="R825" s="19">
        <f t="shared" si="27"/>
        <v>0</v>
      </c>
      <c r="S825" s="18"/>
      <c r="T825" s="17"/>
    </row>
    <row r="826" spans="1:20" x14ac:dyDescent="0.2">
      <c r="A826" s="18"/>
      <c r="B826" s="18"/>
      <c r="C826" s="18"/>
      <c r="D826" s="18"/>
      <c r="E826" s="18"/>
      <c r="F826" s="18"/>
      <c r="G826" s="18"/>
      <c r="H826" s="18"/>
      <c r="I826" s="18"/>
      <c r="J826" s="18"/>
      <c r="K826" s="18"/>
      <c r="L826" s="18"/>
      <c r="M826" s="18"/>
      <c r="N826" s="18"/>
      <c r="O826" s="18"/>
      <c r="P826" s="20">
        <f t="shared" si="26"/>
        <v>0</v>
      </c>
      <c r="Q826" s="18"/>
      <c r="R826" s="19">
        <f t="shared" si="27"/>
        <v>0</v>
      </c>
      <c r="S826" s="18"/>
      <c r="T826" s="17"/>
    </row>
    <row r="827" spans="1:20" x14ac:dyDescent="0.2">
      <c r="A827" s="18"/>
      <c r="B827" s="18"/>
      <c r="C827" s="18"/>
      <c r="D827" s="18"/>
      <c r="E827" s="18"/>
      <c r="F827" s="18"/>
      <c r="G827" s="18"/>
      <c r="H827" s="18"/>
      <c r="I827" s="18"/>
      <c r="J827" s="18"/>
      <c r="K827" s="18"/>
      <c r="L827" s="18"/>
      <c r="M827" s="18"/>
      <c r="N827" s="18"/>
      <c r="O827" s="18"/>
      <c r="P827" s="20">
        <f t="shared" si="26"/>
        <v>0</v>
      </c>
      <c r="Q827" s="18"/>
      <c r="R827" s="19">
        <f t="shared" si="27"/>
        <v>0</v>
      </c>
      <c r="S827" s="18"/>
      <c r="T827" s="17"/>
    </row>
    <row r="828" spans="1:20" x14ac:dyDescent="0.2">
      <c r="A828" s="18"/>
      <c r="B828" s="18"/>
      <c r="C828" s="18"/>
      <c r="D828" s="18"/>
      <c r="E828" s="18"/>
      <c r="F828" s="18"/>
      <c r="G828" s="18"/>
      <c r="H828" s="18"/>
      <c r="I828" s="18"/>
      <c r="J828" s="18"/>
      <c r="K828" s="18"/>
      <c r="L828" s="18"/>
      <c r="M828" s="18"/>
      <c r="N828" s="18"/>
      <c r="O828" s="18"/>
      <c r="P828" s="20">
        <f t="shared" si="26"/>
        <v>0</v>
      </c>
      <c r="Q828" s="18"/>
      <c r="R828" s="19">
        <f t="shared" si="27"/>
        <v>0</v>
      </c>
      <c r="S828" s="18"/>
      <c r="T828" s="17"/>
    </row>
    <row r="829" spans="1:20" x14ac:dyDescent="0.2">
      <c r="A829" s="18"/>
      <c r="B829" s="18"/>
      <c r="C829" s="18"/>
      <c r="D829" s="18"/>
      <c r="E829" s="18"/>
      <c r="F829" s="18"/>
      <c r="G829" s="18"/>
      <c r="H829" s="18"/>
      <c r="I829" s="18"/>
      <c r="J829" s="18"/>
      <c r="K829" s="18"/>
      <c r="L829" s="18"/>
      <c r="M829" s="18"/>
      <c r="N829" s="18"/>
      <c r="O829" s="18"/>
      <c r="P829" s="20">
        <f t="shared" si="26"/>
        <v>0</v>
      </c>
      <c r="Q829" s="18"/>
      <c r="R829" s="19">
        <f t="shared" si="27"/>
        <v>0</v>
      </c>
      <c r="S829" s="18"/>
      <c r="T829" s="17"/>
    </row>
    <row r="830" spans="1:20" x14ac:dyDescent="0.2">
      <c r="A830" s="18"/>
      <c r="B830" s="18"/>
      <c r="C830" s="18"/>
      <c r="D830" s="18"/>
      <c r="E830" s="18"/>
      <c r="F830" s="18"/>
      <c r="G830" s="18"/>
      <c r="H830" s="18"/>
      <c r="I830" s="18"/>
      <c r="J830" s="18"/>
      <c r="K830" s="18"/>
      <c r="L830" s="18"/>
      <c r="M830" s="18"/>
      <c r="N830" s="18"/>
      <c r="O830" s="18"/>
      <c r="P830" s="20">
        <f t="shared" si="26"/>
        <v>0</v>
      </c>
      <c r="Q830" s="18"/>
      <c r="R830" s="19">
        <f t="shared" si="27"/>
        <v>0</v>
      </c>
      <c r="S830" s="18"/>
      <c r="T830" s="17"/>
    </row>
    <row r="831" spans="1:20" x14ac:dyDescent="0.2">
      <c r="A831" s="18"/>
      <c r="B831" s="18"/>
      <c r="C831" s="18"/>
      <c r="D831" s="18"/>
      <c r="E831" s="18"/>
      <c r="F831" s="18"/>
      <c r="G831" s="18"/>
      <c r="H831" s="18"/>
      <c r="I831" s="18"/>
      <c r="J831" s="18"/>
      <c r="K831" s="18"/>
      <c r="L831" s="18"/>
      <c r="M831" s="18"/>
      <c r="N831" s="18"/>
      <c r="O831" s="18"/>
      <c r="P831" s="20">
        <f t="shared" si="26"/>
        <v>0</v>
      </c>
      <c r="Q831" s="18"/>
      <c r="R831" s="19">
        <f t="shared" si="27"/>
        <v>0</v>
      </c>
      <c r="S831" s="18"/>
      <c r="T831" s="17"/>
    </row>
    <row r="832" spans="1:20" x14ac:dyDescent="0.2">
      <c r="A832" s="18"/>
      <c r="B832" s="18"/>
      <c r="C832" s="18"/>
      <c r="D832" s="18"/>
      <c r="E832" s="18"/>
      <c r="F832" s="18"/>
      <c r="G832" s="18"/>
      <c r="H832" s="18"/>
      <c r="I832" s="18"/>
      <c r="J832" s="18"/>
      <c r="K832" s="18"/>
      <c r="L832" s="18"/>
      <c r="M832" s="18"/>
      <c r="N832" s="18"/>
      <c r="O832" s="18"/>
      <c r="P832" s="20">
        <f t="shared" si="26"/>
        <v>0</v>
      </c>
      <c r="Q832" s="18"/>
      <c r="R832" s="19">
        <f t="shared" si="27"/>
        <v>0</v>
      </c>
      <c r="S832" s="18"/>
      <c r="T832" s="17"/>
    </row>
    <row r="833" spans="1:20" x14ac:dyDescent="0.2">
      <c r="A833" s="18"/>
      <c r="B833" s="18"/>
      <c r="C833" s="18"/>
      <c r="D833" s="18"/>
      <c r="E833" s="18"/>
      <c r="F833" s="18"/>
      <c r="G833" s="18"/>
      <c r="H833" s="18"/>
      <c r="I833" s="18"/>
      <c r="J833" s="18"/>
      <c r="K833" s="18"/>
      <c r="L833" s="18"/>
      <c r="M833" s="18"/>
      <c r="N833" s="18"/>
      <c r="O833" s="18"/>
      <c r="P833" s="20">
        <f t="shared" si="26"/>
        <v>0</v>
      </c>
      <c r="Q833" s="18"/>
      <c r="R833" s="19">
        <f t="shared" si="27"/>
        <v>0</v>
      </c>
      <c r="S833" s="18"/>
      <c r="T833" s="17"/>
    </row>
    <row r="834" spans="1:20" x14ac:dyDescent="0.2">
      <c r="A834" s="18"/>
      <c r="B834" s="18"/>
      <c r="C834" s="18"/>
      <c r="D834" s="18"/>
      <c r="E834" s="18"/>
      <c r="F834" s="18"/>
      <c r="G834" s="18"/>
      <c r="H834" s="18"/>
      <c r="I834" s="18"/>
      <c r="J834" s="18"/>
      <c r="K834" s="18"/>
      <c r="L834" s="18"/>
      <c r="M834" s="18"/>
      <c r="N834" s="18"/>
      <c r="O834" s="18"/>
      <c r="P834" s="20">
        <f t="shared" si="26"/>
        <v>0</v>
      </c>
      <c r="Q834" s="18"/>
      <c r="R834" s="19">
        <f t="shared" si="27"/>
        <v>0</v>
      </c>
      <c r="S834" s="18"/>
      <c r="T834" s="17"/>
    </row>
    <row r="835" spans="1:20" x14ac:dyDescent="0.2">
      <c r="A835" s="18"/>
      <c r="B835" s="18"/>
      <c r="C835" s="18"/>
      <c r="D835" s="18"/>
      <c r="E835" s="18"/>
      <c r="F835" s="18"/>
      <c r="G835" s="18"/>
      <c r="H835" s="18"/>
      <c r="I835" s="18"/>
      <c r="J835" s="18"/>
      <c r="K835" s="18"/>
      <c r="L835" s="18"/>
      <c r="M835" s="18"/>
      <c r="N835" s="18"/>
      <c r="O835" s="18"/>
      <c r="P835" s="20">
        <f t="shared" si="26"/>
        <v>0</v>
      </c>
      <c r="Q835" s="18"/>
      <c r="R835" s="19">
        <f t="shared" si="27"/>
        <v>0</v>
      </c>
      <c r="S835" s="18"/>
      <c r="T835" s="17"/>
    </row>
    <row r="836" spans="1:20" x14ac:dyDescent="0.2">
      <c r="A836" s="18"/>
      <c r="B836" s="18"/>
      <c r="C836" s="18"/>
      <c r="D836" s="18"/>
      <c r="E836" s="18"/>
      <c r="F836" s="18"/>
      <c r="G836" s="18"/>
      <c r="H836" s="18"/>
      <c r="I836" s="18"/>
      <c r="J836" s="18"/>
      <c r="K836" s="18"/>
      <c r="L836" s="18"/>
      <c r="M836" s="18"/>
      <c r="N836" s="18"/>
      <c r="O836" s="18"/>
      <c r="P836" s="20">
        <f t="shared" si="26"/>
        <v>0</v>
      </c>
      <c r="Q836" s="18"/>
      <c r="R836" s="19">
        <f t="shared" si="27"/>
        <v>0</v>
      </c>
      <c r="S836" s="18"/>
      <c r="T836" s="17"/>
    </row>
    <row r="837" spans="1:20" x14ac:dyDescent="0.2">
      <c r="A837" s="18"/>
      <c r="B837" s="18"/>
      <c r="C837" s="18"/>
      <c r="D837" s="18"/>
      <c r="E837" s="18"/>
      <c r="F837" s="18"/>
      <c r="G837" s="18"/>
      <c r="H837" s="18"/>
      <c r="I837" s="18"/>
      <c r="J837" s="18"/>
      <c r="K837" s="18"/>
      <c r="L837" s="18"/>
      <c r="M837" s="18"/>
      <c r="N837" s="18"/>
      <c r="O837" s="18"/>
      <c r="P837" s="20">
        <f t="shared" si="26"/>
        <v>0</v>
      </c>
      <c r="Q837" s="18"/>
      <c r="R837" s="19">
        <f t="shared" si="27"/>
        <v>0</v>
      </c>
      <c r="S837" s="18"/>
      <c r="T837" s="17"/>
    </row>
    <row r="838" spans="1:20" x14ac:dyDescent="0.2">
      <c r="A838" s="18"/>
      <c r="B838" s="18"/>
      <c r="C838" s="18"/>
      <c r="D838" s="18"/>
      <c r="E838" s="18"/>
      <c r="F838" s="18"/>
      <c r="G838" s="18"/>
      <c r="H838" s="18"/>
      <c r="I838" s="18"/>
      <c r="J838" s="18"/>
      <c r="K838" s="18"/>
      <c r="L838" s="18"/>
      <c r="M838" s="18"/>
      <c r="N838" s="18"/>
      <c r="O838" s="18"/>
      <c r="P838" s="20">
        <f t="shared" si="26"/>
        <v>0</v>
      </c>
      <c r="Q838" s="18"/>
      <c r="R838" s="19">
        <f t="shared" si="27"/>
        <v>0</v>
      </c>
      <c r="S838" s="18"/>
      <c r="T838" s="17"/>
    </row>
    <row r="839" spans="1:20" x14ac:dyDescent="0.2">
      <c r="A839" s="18"/>
      <c r="B839" s="18"/>
      <c r="C839" s="18"/>
      <c r="D839" s="18"/>
      <c r="E839" s="18"/>
      <c r="F839" s="18"/>
      <c r="G839" s="18"/>
      <c r="H839" s="18"/>
      <c r="I839" s="18"/>
      <c r="J839" s="18"/>
      <c r="K839" s="18"/>
      <c r="L839" s="18"/>
      <c r="M839" s="18"/>
      <c r="N839" s="18"/>
      <c r="O839" s="18"/>
      <c r="P839" s="20">
        <f t="shared" si="26"/>
        <v>0</v>
      </c>
      <c r="Q839" s="18"/>
      <c r="R839" s="19">
        <f t="shared" si="27"/>
        <v>0</v>
      </c>
      <c r="S839" s="18"/>
      <c r="T839" s="17"/>
    </row>
    <row r="840" spans="1:20" x14ac:dyDescent="0.2">
      <c r="A840" s="18"/>
      <c r="B840" s="18"/>
      <c r="C840" s="18"/>
      <c r="D840" s="18"/>
      <c r="E840" s="18"/>
      <c r="F840" s="18"/>
      <c r="G840" s="18"/>
      <c r="H840" s="18"/>
      <c r="I840" s="18"/>
      <c r="J840" s="18"/>
      <c r="K840" s="18"/>
      <c r="L840" s="18"/>
      <c r="M840" s="18"/>
      <c r="N840" s="18"/>
      <c r="O840" s="18"/>
      <c r="P840" s="20">
        <f t="shared" si="26"/>
        <v>0</v>
      </c>
      <c r="Q840" s="18"/>
      <c r="R840" s="19">
        <f t="shared" si="27"/>
        <v>0</v>
      </c>
      <c r="S840" s="18"/>
      <c r="T840" s="17"/>
    </row>
    <row r="841" spans="1:20" x14ac:dyDescent="0.2">
      <c r="A841" s="18"/>
      <c r="B841" s="18"/>
      <c r="C841" s="18"/>
      <c r="D841" s="18"/>
      <c r="E841" s="18"/>
      <c r="F841" s="18"/>
      <c r="G841" s="18"/>
      <c r="H841" s="18"/>
      <c r="I841" s="18"/>
      <c r="J841" s="18"/>
      <c r="K841" s="18"/>
      <c r="L841" s="18"/>
      <c r="M841" s="18"/>
      <c r="N841" s="18"/>
      <c r="O841" s="18"/>
      <c r="P841" s="20">
        <f t="shared" si="26"/>
        <v>0</v>
      </c>
      <c r="Q841" s="18"/>
      <c r="R841" s="19">
        <f t="shared" si="27"/>
        <v>0</v>
      </c>
      <c r="S841" s="18"/>
      <c r="T841" s="17"/>
    </row>
    <row r="842" spans="1:20" x14ac:dyDescent="0.2">
      <c r="A842" s="18"/>
      <c r="B842" s="18"/>
      <c r="C842" s="18"/>
      <c r="D842" s="18"/>
      <c r="E842" s="18"/>
      <c r="F842" s="18"/>
      <c r="G842" s="18"/>
      <c r="H842" s="18"/>
      <c r="I842" s="18"/>
      <c r="J842" s="18"/>
      <c r="K842" s="18"/>
      <c r="L842" s="18"/>
      <c r="M842" s="18"/>
      <c r="N842" s="18"/>
      <c r="O842" s="18"/>
      <c r="P842" s="20">
        <f t="shared" si="26"/>
        <v>0</v>
      </c>
      <c r="Q842" s="18"/>
      <c r="R842" s="19">
        <f t="shared" si="27"/>
        <v>0</v>
      </c>
      <c r="S842" s="18"/>
      <c r="T842" s="17"/>
    </row>
    <row r="843" spans="1:20" x14ac:dyDescent="0.2">
      <c r="A843" s="18"/>
      <c r="B843" s="18"/>
      <c r="C843" s="18"/>
      <c r="D843" s="18"/>
      <c r="E843" s="18"/>
      <c r="F843" s="18"/>
      <c r="G843" s="18"/>
      <c r="H843" s="18"/>
      <c r="I843" s="18"/>
      <c r="J843" s="18"/>
      <c r="K843" s="18"/>
      <c r="L843" s="18"/>
      <c r="M843" s="18"/>
      <c r="N843" s="18"/>
      <c r="O843" s="18"/>
      <c r="P843" s="20">
        <f t="shared" si="26"/>
        <v>0</v>
      </c>
      <c r="Q843" s="18"/>
      <c r="R843" s="19">
        <f t="shared" si="27"/>
        <v>0</v>
      </c>
      <c r="S843" s="18"/>
      <c r="T843" s="17"/>
    </row>
    <row r="844" spans="1:20" x14ac:dyDescent="0.2">
      <c r="A844" s="18"/>
      <c r="B844" s="18"/>
      <c r="C844" s="18"/>
      <c r="D844" s="18"/>
      <c r="E844" s="18"/>
      <c r="F844" s="18"/>
      <c r="G844" s="18"/>
      <c r="H844" s="18"/>
      <c r="I844" s="18"/>
      <c r="J844" s="18"/>
      <c r="K844" s="18"/>
      <c r="L844" s="18"/>
      <c r="M844" s="18"/>
      <c r="N844" s="18"/>
      <c r="O844" s="18"/>
      <c r="P844" s="20">
        <f t="shared" si="26"/>
        <v>0</v>
      </c>
      <c r="Q844" s="18"/>
      <c r="R844" s="19">
        <f t="shared" si="27"/>
        <v>0</v>
      </c>
      <c r="S844" s="18"/>
      <c r="T844" s="17"/>
    </row>
    <row r="845" spans="1:20" x14ac:dyDescent="0.2">
      <c r="A845" s="18"/>
      <c r="B845" s="18"/>
      <c r="C845" s="18"/>
      <c r="D845" s="18"/>
      <c r="E845" s="18"/>
      <c r="F845" s="18"/>
      <c r="G845" s="18"/>
      <c r="H845" s="18"/>
      <c r="I845" s="18"/>
      <c r="J845" s="18"/>
      <c r="K845" s="18"/>
      <c r="L845" s="18"/>
      <c r="M845" s="18"/>
      <c r="N845" s="18"/>
      <c r="O845" s="18"/>
      <c r="P845" s="20">
        <f t="shared" ref="P845:P908" si="28">SUM(I845:O845)</f>
        <v>0</v>
      </c>
      <c r="Q845" s="18"/>
      <c r="R845" s="19">
        <f t="shared" si="27"/>
        <v>0</v>
      </c>
      <c r="S845" s="18"/>
      <c r="T845" s="17"/>
    </row>
    <row r="846" spans="1:20" x14ac:dyDescent="0.2">
      <c r="A846" s="18"/>
      <c r="B846" s="18"/>
      <c r="C846" s="18"/>
      <c r="D846" s="18"/>
      <c r="E846" s="18"/>
      <c r="F846" s="18"/>
      <c r="G846" s="18"/>
      <c r="H846" s="18"/>
      <c r="I846" s="18"/>
      <c r="J846" s="18"/>
      <c r="K846" s="18"/>
      <c r="L846" s="18"/>
      <c r="M846" s="18"/>
      <c r="N846" s="18"/>
      <c r="O846" s="18"/>
      <c r="P846" s="20">
        <f t="shared" si="28"/>
        <v>0</v>
      </c>
      <c r="Q846" s="18"/>
      <c r="R846" s="19">
        <f t="shared" si="27"/>
        <v>0</v>
      </c>
      <c r="S846" s="18"/>
      <c r="T846" s="17"/>
    </row>
    <row r="847" spans="1:20" x14ac:dyDescent="0.2">
      <c r="A847" s="18"/>
      <c r="B847" s="18"/>
      <c r="C847" s="18"/>
      <c r="D847" s="18"/>
      <c r="E847" s="18"/>
      <c r="F847" s="18"/>
      <c r="G847" s="18"/>
      <c r="H847" s="18"/>
      <c r="I847" s="18"/>
      <c r="J847" s="18"/>
      <c r="K847" s="18"/>
      <c r="L847" s="18"/>
      <c r="M847" s="18"/>
      <c r="N847" s="18"/>
      <c r="O847" s="18"/>
      <c r="P847" s="20">
        <f t="shared" si="28"/>
        <v>0</v>
      </c>
      <c r="Q847" s="18"/>
      <c r="R847" s="19">
        <f t="shared" si="27"/>
        <v>0</v>
      </c>
      <c r="S847" s="18"/>
      <c r="T847" s="17"/>
    </row>
    <row r="848" spans="1:20" x14ac:dyDescent="0.2">
      <c r="A848" s="18"/>
      <c r="B848" s="18"/>
      <c r="C848" s="18"/>
      <c r="D848" s="18"/>
      <c r="E848" s="18"/>
      <c r="F848" s="18"/>
      <c r="G848" s="18"/>
      <c r="H848" s="18"/>
      <c r="I848" s="18"/>
      <c r="J848" s="18"/>
      <c r="K848" s="18"/>
      <c r="L848" s="18"/>
      <c r="M848" s="18"/>
      <c r="N848" s="18"/>
      <c r="O848" s="18"/>
      <c r="P848" s="20">
        <f t="shared" si="28"/>
        <v>0</v>
      </c>
      <c r="Q848" s="18"/>
      <c r="R848" s="19">
        <f t="shared" si="27"/>
        <v>0</v>
      </c>
      <c r="S848" s="18"/>
      <c r="T848" s="17"/>
    </row>
    <row r="849" spans="1:20" x14ac:dyDescent="0.2">
      <c r="A849" s="18"/>
      <c r="B849" s="18"/>
      <c r="C849" s="18"/>
      <c r="D849" s="18"/>
      <c r="E849" s="18"/>
      <c r="F849" s="18"/>
      <c r="G849" s="18"/>
      <c r="H849" s="18"/>
      <c r="I849" s="18"/>
      <c r="J849" s="18"/>
      <c r="K849" s="18"/>
      <c r="L849" s="18"/>
      <c r="M849" s="18"/>
      <c r="N849" s="18"/>
      <c r="O849" s="18"/>
      <c r="P849" s="20">
        <f t="shared" si="28"/>
        <v>0</v>
      </c>
      <c r="Q849" s="18"/>
      <c r="R849" s="19">
        <f t="shared" si="27"/>
        <v>0</v>
      </c>
      <c r="S849" s="18"/>
      <c r="T849" s="17"/>
    </row>
    <row r="850" spans="1:20" x14ac:dyDescent="0.2">
      <c r="A850" s="18"/>
      <c r="B850" s="18"/>
      <c r="C850" s="18"/>
      <c r="D850" s="18"/>
      <c r="E850" s="18"/>
      <c r="F850" s="18"/>
      <c r="G850" s="18"/>
      <c r="H850" s="18"/>
      <c r="I850" s="18"/>
      <c r="J850" s="18"/>
      <c r="K850" s="18"/>
      <c r="L850" s="18"/>
      <c r="M850" s="18"/>
      <c r="N850" s="18"/>
      <c r="O850" s="18"/>
      <c r="P850" s="20">
        <f t="shared" si="28"/>
        <v>0</v>
      </c>
      <c r="Q850" s="18"/>
      <c r="R850" s="19">
        <f t="shared" si="27"/>
        <v>0</v>
      </c>
      <c r="S850" s="18"/>
      <c r="T850" s="17"/>
    </row>
    <row r="851" spans="1:20" x14ac:dyDescent="0.2">
      <c r="A851" s="18"/>
      <c r="B851" s="18"/>
      <c r="C851" s="18"/>
      <c r="D851" s="18"/>
      <c r="E851" s="18"/>
      <c r="F851" s="18"/>
      <c r="G851" s="18"/>
      <c r="H851" s="18"/>
      <c r="I851" s="18"/>
      <c r="J851" s="18"/>
      <c r="K851" s="18"/>
      <c r="L851" s="18"/>
      <c r="M851" s="18"/>
      <c r="N851" s="18"/>
      <c r="O851" s="18"/>
      <c r="P851" s="20">
        <f t="shared" si="28"/>
        <v>0</v>
      </c>
      <c r="Q851" s="18"/>
      <c r="R851" s="19">
        <f t="shared" si="27"/>
        <v>0</v>
      </c>
      <c r="S851" s="18"/>
      <c r="T851" s="17"/>
    </row>
    <row r="852" spans="1:20" x14ac:dyDescent="0.2">
      <c r="A852" s="18"/>
      <c r="B852" s="18"/>
      <c r="C852" s="18"/>
      <c r="D852" s="18"/>
      <c r="E852" s="18"/>
      <c r="F852" s="18"/>
      <c r="G852" s="18"/>
      <c r="H852" s="18"/>
      <c r="I852" s="18"/>
      <c r="J852" s="18"/>
      <c r="K852" s="18"/>
      <c r="L852" s="18"/>
      <c r="M852" s="18"/>
      <c r="N852" s="18"/>
      <c r="O852" s="18"/>
      <c r="P852" s="20">
        <f t="shared" si="28"/>
        <v>0</v>
      </c>
      <c r="Q852" s="18"/>
      <c r="R852" s="19">
        <f t="shared" si="27"/>
        <v>0</v>
      </c>
      <c r="S852" s="18"/>
      <c r="T852" s="17"/>
    </row>
    <row r="853" spans="1:20" x14ac:dyDescent="0.2">
      <c r="A853" s="18"/>
      <c r="B853" s="18"/>
      <c r="C853" s="18"/>
      <c r="D853" s="18"/>
      <c r="E853" s="18"/>
      <c r="F853" s="18"/>
      <c r="G853" s="18"/>
      <c r="H853" s="18"/>
      <c r="I853" s="18"/>
      <c r="J853" s="18"/>
      <c r="K853" s="18"/>
      <c r="L853" s="18"/>
      <c r="M853" s="18"/>
      <c r="N853" s="18"/>
      <c r="O853" s="18"/>
      <c r="P853" s="20">
        <f t="shared" si="28"/>
        <v>0</v>
      </c>
      <c r="Q853" s="18"/>
      <c r="R853" s="19">
        <f t="shared" si="27"/>
        <v>0</v>
      </c>
      <c r="S853" s="18"/>
      <c r="T853" s="17"/>
    </row>
    <row r="854" spans="1:20" x14ac:dyDescent="0.2">
      <c r="A854" s="18"/>
      <c r="B854" s="18"/>
      <c r="C854" s="18"/>
      <c r="D854" s="18"/>
      <c r="E854" s="18"/>
      <c r="F854" s="18"/>
      <c r="G854" s="18"/>
      <c r="H854" s="18"/>
      <c r="I854" s="18"/>
      <c r="J854" s="18"/>
      <c r="K854" s="18"/>
      <c r="L854" s="18"/>
      <c r="M854" s="18"/>
      <c r="N854" s="18"/>
      <c r="O854" s="18"/>
      <c r="P854" s="20">
        <f t="shared" si="28"/>
        <v>0</v>
      </c>
      <c r="Q854" s="18"/>
      <c r="R854" s="19">
        <f t="shared" ref="R854:R917" si="29">P854-Q854</f>
        <v>0</v>
      </c>
      <c r="S854" s="18"/>
      <c r="T854" s="17"/>
    </row>
    <row r="855" spans="1:20" x14ac:dyDescent="0.2">
      <c r="A855" s="18"/>
      <c r="B855" s="18"/>
      <c r="C855" s="18"/>
      <c r="D855" s="18"/>
      <c r="E855" s="18"/>
      <c r="F855" s="18"/>
      <c r="G855" s="18"/>
      <c r="H855" s="18"/>
      <c r="I855" s="18"/>
      <c r="J855" s="18"/>
      <c r="K855" s="18"/>
      <c r="L855" s="18"/>
      <c r="M855" s="18"/>
      <c r="N855" s="18"/>
      <c r="O855" s="18"/>
      <c r="P855" s="20">
        <f t="shared" si="28"/>
        <v>0</v>
      </c>
      <c r="Q855" s="18"/>
      <c r="R855" s="19">
        <f t="shared" si="29"/>
        <v>0</v>
      </c>
      <c r="S855" s="18"/>
      <c r="T855" s="17"/>
    </row>
    <row r="856" spans="1:20" x14ac:dyDescent="0.2">
      <c r="A856" s="18"/>
      <c r="B856" s="18"/>
      <c r="C856" s="18"/>
      <c r="D856" s="18"/>
      <c r="E856" s="18"/>
      <c r="F856" s="18"/>
      <c r="G856" s="18"/>
      <c r="H856" s="18"/>
      <c r="I856" s="18"/>
      <c r="J856" s="18"/>
      <c r="K856" s="18"/>
      <c r="L856" s="18"/>
      <c r="M856" s="18"/>
      <c r="N856" s="18"/>
      <c r="O856" s="18"/>
      <c r="P856" s="20">
        <f t="shared" si="28"/>
        <v>0</v>
      </c>
      <c r="Q856" s="18"/>
      <c r="R856" s="19">
        <f t="shared" si="29"/>
        <v>0</v>
      </c>
      <c r="S856" s="18"/>
      <c r="T856" s="17"/>
    </row>
    <row r="857" spans="1:20" x14ac:dyDescent="0.2">
      <c r="A857" s="18"/>
      <c r="B857" s="18"/>
      <c r="C857" s="18"/>
      <c r="D857" s="18"/>
      <c r="E857" s="18"/>
      <c r="F857" s="18"/>
      <c r="G857" s="18"/>
      <c r="H857" s="18"/>
      <c r="I857" s="18"/>
      <c r="J857" s="18"/>
      <c r="K857" s="18"/>
      <c r="L857" s="18"/>
      <c r="M857" s="18"/>
      <c r="N857" s="18"/>
      <c r="O857" s="18"/>
      <c r="P857" s="20">
        <f t="shared" si="28"/>
        <v>0</v>
      </c>
      <c r="Q857" s="18"/>
      <c r="R857" s="19">
        <f t="shared" si="29"/>
        <v>0</v>
      </c>
      <c r="S857" s="18"/>
      <c r="T857" s="17"/>
    </row>
    <row r="858" spans="1:20" x14ac:dyDescent="0.2">
      <c r="A858" s="18"/>
      <c r="B858" s="18"/>
      <c r="C858" s="18"/>
      <c r="D858" s="18"/>
      <c r="E858" s="18"/>
      <c r="F858" s="18"/>
      <c r="G858" s="18"/>
      <c r="H858" s="18"/>
      <c r="I858" s="18"/>
      <c r="J858" s="18"/>
      <c r="K858" s="18"/>
      <c r="L858" s="18"/>
      <c r="M858" s="18"/>
      <c r="N858" s="18"/>
      <c r="O858" s="18"/>
      <c r="P858" s="20">
        <f t="shared" si="28"/>
        <v>0</v>
      </c>
      <c r="Q858" s="18"/>
      <c r="R858" s="19">
        <f t="shared" si="29"/>
        <v>0</v>
      </c>
      <c r="S858" s="18"/>
      <c r="T858" s="17"/>
    </row>
    <row r="859" spans="1:20" x14ac:dyDescent="0.2">
      <c r="A859" s="18"/>
      <c r="B859" s="18"/>
      <c r="C859" s="18"/>
      <c r="D859" s="18"/>
      <c r="E859" s="18"/>
      <c r="F859" s="18"/>
      <c r="G859" s="18"/>
      <c r="H859" s="18"/>
      <c r="I859" s="18"/>
      <c r="J859" s="18"/>
      <c r="K859" s="18"/>
      <c r="L859" s="18"/>
      <c r="M859" s="18"/>
      <c r="N859" s="18"/>
      <c r="O859" s="18"/>
      <c r="P859" s="20">
        <f t="shared" si="28"/>
        <v>0</v>
      </c>
      <c r="Q859" s="18"/>
      <c r="R859" s="19">
        <f t="shared" si="29"/>
        <v>0</v>
      </c>
      <c r="S859" s="18"/>
      <c r="T859" s="17"/>
    </row>
    <row r="860" spans="1:20" x14ac:dyDescent="0.2">
      <c r="A860" s="18"/>
      <c r="B860" s="18"/>
      <c r="C860" s="18"/>
      <c r="D860" s="18"/>
      <c r="E860" s="18"/>
      <c r="F860" s="18"/>
      <c r="G860" s="18"/>
      <c r="H860" s="18"/>
      <c r="I860" s="18"/>
      <c r="J860" s="18"/>
      <c r="K860" s="18"/>
      <c r="L860" s="18"/>
      <c r="M860" s="18"/>
      <c r="N860" s="18"/>
      <c r="O860" s="18"/>
      <c r="P860" s="20">
        <f t="shared" si="28"/>
        <v>0</v>
      </c>
      <c r="Q860" s="18"/>
      <c r="R860" s="19">
        <f t="shared" si="29"/>
        <v>0</v>
      </c>
      <c r="S860" s="18"/>
      <c r="T860" s="17"/>
    </row>
    <row r="861" spans="1:20" x14ac:dyDescent="0.2">
      <c r="A861" s="18"/>
      <c r="B861" s="18"/>
      <c r="C861" s="18"/>
      <c r="D861" s="18"/>
      <c r="E861" s="18"/>
      <c r="F861" s="18"/>
      <c r="G861" s="18"/>
      <c r="H861" s="18"/>
      <c r="I861" s="18"/>
      <c r="J861" s="18"/>
      <c r="K861" s="18"/>
      <c r="L861" s="18"/>
      <c r="M861" s="18"/>
      <c r="N861" s="18"/>
      <c r="O861" s="18"/>
      <c r="P861" s="20">
        <f t="shared" si="28"/>
        <v>0</v>
      </c>
      <c r="Q861" s="18"/>
      <c r="R861" s="19">
        <f t="shared" si="29"/>
        <v>0</v>
      </c>
      <c r="S861" s="18"/>
      <c r="T861" s="17"/>
    </row>
    <row r="862" spans="1:20" x14ac:dyDescent="0.2">
      <c r="A862" s="18"/>
      <c r="B862" s="18"/>
      <c r="C862" s="18"/>
      <c r="D862" s="18"/>
      <c r="E862" s="18"/>
      <c r="F862" s="18"/>
      <c r="G862" s="18"/>
      <c r="H862" s="18"/>
      <c r="I862" s="18"/>
      <c r="J862" s="18"/>
      <c r="K862" s="18"/>
      <c r="L862" s="18"/>
      <c r="M862" s="18"/>
      <c r="N862" s="18"/>
      <c r="O862" s="18"/>
      <c r="P862" s="20">
        <f t="shared" si="28"/>
        <v>0</v>
      </c>
      <c r="Q862" s="18"/>
      <c r="R862" s="19">
        <f t="shared" si="29"/>
        <v>0</v>
      </c>
      <c r="S862" s="18"/>
      <c r="T862" s="17"/>
    </row>
    <row r="863" spans="1:20" x14ac:dyDescent="0.2">
      <c r="A863" s="18"/>
      <c r="B863" s="18"/>
      <c r="C863" s="18"/>
      <c r="D863" s="18"/>
      <c r="E863" s="18"/>
      <c r="F863" s="18"/>
      <c r="G863" s="18"/>
      <c r="H863" s="18"/>
      <c r="I863" s="18"/>
      <c r="J863" s="18"/>
      <c r="K863" s="18"/>
      <c r="L863" s="18"/>
      <c r="M863" s="18"/>
      <c r="N863" s="18"/>
      <c r="O863" s="18"/>
      <c r="P863" s="20">
        <f t="shared" si="28"/>
        <v>0</v>
      </c>
      <c r="Q863" s="18"/>
      <c r="R863" s="19">
        <f t="shared" si="29"/>
        <v>0</v>
      </c>
      <c r="S863" s="18"/>
      <c r="T863" s="17"/>
    </row>
    <row r="864" spans="1:20" x14ac:dyDescent="0.2">
      <c r="A864" s="18"/>
      <c r="B864" s="18"/>
      <c r="C864" s="18"/>
      <c r="D864" s="18"/>
      <c r="E864" s="18"/>
      <c r="F864" s="18"/>
      <c r="G864" s="18"/>
      <c r="H864" s="18"/>
      <c r="I864" s="18"/>
      <c r="J864" s="18"/>
      <c r="K864" s="18"/>
      <c r="L864" s="18"/>
      <c r="M864" s="18"/>
      <c r="N864" s="18"/>
      <c r="O864" s="18"/>
      <c r="P864" s="20">
        <f t="shared" si="28"/>
        <v>0</v>
      </c>
      <c r="Q864" s="18"/>
      <c r="R864" s="19">
        <f t="shared" si="29"/>
        <v>0</v>
      </c>
      <c r="S864" s="18"/>
      <c r="T864" s="17"/>
    </row>
    <row r="865" spans="1:20" x14ac:dyDescent="0.2">
      <c r="A865" s="18"/>
      <c r="B865" s="18"/>
      <c r="C865" s="18"/>
      <c r="D865" s="18"/>
      <c r="E865" s="18"/>
      <c r="F865" s="18"/>
      <c r="G865" s="18"/>
      <c r="H865" s="18"/>
      <c r="I865" s="18"/>
      <c r="J865" s="18"/>
      <c r="K865" s="18"/>
      <c r="L865" s="18"/>
      <c r="M865" s="18"/>
      <c r="N865" s="18"/>
      <c r="O865" s="18"/>
      <c r="P865" s="20">
        <f t="shared" si="28"/>
        <v>0</v>
      </c>
      <c r="Q865" s="18"/>
      <c r="R865" s="19">
        <f t="shared" si="29"/>
        <v>0</v>
      </c>
      <c r="S865" s="18"/>
      <c r="T865" s="17"/>
    </row>
    <row r="866" spans="1:20" x14ac:dyDescent="0.2">
      <c r="A866" s="18"/>
      <c r="B866" s="18"/>
      <c r="C866" s="18"/>
      <c r="D866" s="18"/>
      <c r="E866" s="18"/>
      <c r="F866" s="18"/>
      <c r="G866" s="18"/>
      <c r="H866" s="18"/>
      <c r="I866" s="18"/>
      <c r="J866" s="18"/>
      <c r="K866" s="18"/>
      <c r="L866" s="18"/>
      <c r="M866" s="18"/>
      <c r="N866" s="18"/>
      <c r="O866" s="18"/>
      <c r="P866" s="20">
        <f t="shared" si="28"/>
        <v>0</v>
      </c>
      <c r="Q866" s="18"/>
      <c r="R866" s="19">
        <f t="shared" si="29"/>
        <v>0</v>
      </c>
      <c r="S866" s="18"/>
      <c r="T866" s="17"/>
    </row>
    <row r="867" spans="1:20" x14ac:dyDescent="0.2">
      <c r="A867" s="18"/>
      <c r="B867" s="18"/>
      <c r="C867" s="18"/>
      <c r="D867" s="18"/>
      <c r="E867" s="18"/>
      <c r="F867" s="18"/>
      <c r="G867" s="18"/>
      <c r="H867" s="18"/>
      <c r="I867" s="18"/>
      <c r="J867" s="18"/>
      <c r="K867" s="18"/>
      <c r="L867" s="18"/>
      <c r="M867" s="18"/>
      <c r="N867" s="18"/>
      <c r="O867" s="18"/>
      <c r="P867" s="20">
        <f t="shared" si="28"/>
        <v>0</v>
      </c>
      <c r="Q867" s="18"/>
      <c r="R867" s="19">
        <f t="shared" si="29"/>
        <v>0</v>
      </c>
      <c r="S867" s="18"/>
      <c r="T867" s="17"/>
    </row>
    <row r="868" spans="1:20" x14ac:dyDescent="0.2">
      <c r="A868" s="18"/>
      <c r="B868" s="18"/>
      <c r="C868" s="18"/>
      <c r="D868" s="18"/>
      <c r="E868" s="18"/>
      <c r="F868" s="18"/>
      <c r="G868" s="18"/>
      <c r="H868" s="18"/>
      <c r="I868" s="18"/>
      <c r="J868" s="18"/>
      <c r="K868" s="18"/>
      <c r="L868" s="18"/>
      <c r="M868" s="18"/>
      <c r="N868" s="18"/>
      <c r="O868" s="18"/>
      <c r="P868" s="20">
        <f t="shared" si="28"/>
        <v>0</v>
      </c>
      <c r="Q868" s="18"/>
      <c r="R868" s="19">
        <f t="shared" si="29"/>
        <v>0</v>
      </c>
      <c r="S868" s="18"/>
      <c r="T868" s="17"/>
    </row>
    <row r="869" spans="1:20" x14ac:dyDescent="0.2">
      <c r="A869" s="18"/>
      <c r="B869" s="18"/>
      <c r="C869" s="18"/>
      <c r="D869" s="18"/>
      <c r="E869" s="18"/>
      <c r="F869" s="18"/>
      <c r="G869" s="18"/>
      <c r="H869" s="18"/>
      <c r="I869" s="18"/>
      <c r="J869" s="18"/>
      <c r="K869" s="18"/>
      <c r="L869" s="18"/>
      <c r="M869" s="18"/>
      <c r="N869" s="18"/>
      <c r="O869" s="18"/>
      <c r="P869" s="20">
        <f t="shared" si="28"/>
        <v>0</v>
      </c>
      <c r="Q869" s="18"/>
      <c r="R869" s="19">
        <f t="shared" si="29"/>
        <v>0</v>
      </c>
      <c r="S869" s="18"/>
      <c r="T869" s="17"/>
    </row>
    <row r="870" spans="1:20" x14ac:dyDescent="0.2">
      <c r="A870" s="18"/>
      <c r="B870" s="18"/>
      <c r="C870" s="18"/>
      <c r="D870" s="18"/>
      <c r="E870" s="18"/>
      <c r="F870" s="18"/>
      <c r="G870" s="18"/>
      <c r="H870" s="18"/>
      <c r="I870" s="18"/>
      <c r="J870" s="18"/>
      <c r="K870" s="18"/>
      <c r="L870" s="18"/>
      <c r="M870" s="18"/>
      <c r="N870" s="18"/>
      <c r="O870" s="18"/>
      <c r="P870" s="20">
        <f t="shared" si="28"/>
        <v>0</v>
      </c>
      <c r="Q870" s="18"/>
      <c r="R870" s="19">
        <f t="shared" si="29"/>
        <v>0</v>
      </c>
      <c r="S870" s="18"/>
      <c r="T870" s="17"/>
    </row>
    <row r="871" spans="1:20" x14ac:dyDescent="0.2">
      <c r="A871" s="18"/>
      <c r="B871" s="18"/>
      <c r="C871" s="18"/>
      <c r="D871" s="18"/>
      <c r="E871" s="18"/>
      <c r="F871" s="18"/>
      <c r="G871" s="18"/>
      <c r="H871" s="18"/>
      <c r="I871" s="18"/>
      <c r="J871" s="18"/>
      <c r="K871" s="18"/>
      <c r="L871" s="18"/>
      <c r="M871" s="18"/>
      <c r="N871" s="18"/>
      <c r="O871" s="18"/>
      <c r="P871" s="20">
        <f t="shared" si="28"/>
        <v>0</v>
      </c>
      <c r="Q871" s="18"/>
      <c r="R871" s="19">
        <f t="shared" si="29"/>
        <v>0</v>
      </c>
      <c r="S871" s="18"/>
      <c r="T871" s="17"/>
    </row>
    <row r="872" spans="1:20" x14ac:dyDescent="0.2">
      <c r="A872" s="18"/>
      <c r="B872" s="18"/>
      <c r="C872" s="18"/>
      <c r="D872" s="18"/>
      <c r="E872" s="18"/>
      <c r="F872" s="18"/>
      <c r="G872" s="18"/>
      <c r="H872" s="18"/>
      <c r="I872" s="18"/>
      <c r="J872" s="18"/>
      <c r="K872" s="18"/>
      <c r="L872" s="18"/>
      <c r="M872" s="18"/>
      <c r="N872" s="18"/>
      <c r="O872" s="18"/>
      <c r="P872" s="20">
        <f t="shared" si="28"/>
        <v>0</v>
      </c>
      <c r="Q872" s="18"/>
      <c r="R872" s="19">
        <f t="shared" si="29"/>
        <v>0</v>
      </c>
      <c r="S872" s="18"/>
      <c r="T872" s="17"/>
    </row>
    <row r="873" spans="1:20" x14ac:dyDescent="0.2">
      <c r="A873" s="18"/>
      <c r="B873" s="18"/>
      <c r="C873" s="18"/>
      <c r="D873" s="18"/>
      <c r="E873" s="18"/>
      <c r="F873" s="18"/>
      <c r="G873" s="18"/>
      <c r="H873" s="18"/>
      <c r="I873" s="18"/>
      <c r="J873" s="18"/>
      <c r="K873" s="18"/>
      <c r="L873" s="18"/>
      <c r="M873" s="18"/>
      <c r="N873" s="18"/>
      <c r="O873" s="18"/>
      <c r="P873" s="20">
        <f t="shared" si="28"/>
        <v>0</v>
      </c>
      <c r="Q873" s="18"/>
      <c r="R873" s="19">
        <f t="shared" si="29"/>
        <v>0</v>
      </c>
      <c r="S873" s="18"/>
      <c r="T873" s="17"/>
    </row>
    <row r="874" spans="1:20" x14ac:dyDescent="0.2">
      <c r="A874" s="18"/>
      <c r="B874" s="18"/>
      <c r="C874" s="18"/>
      <c r="D874" s="18"/>
      <c r="E874" s="18"/>
      <c r="F874" s="18"/>
      <c r="G874" s="18"/>
      <c r="H874" s="18"/>
      <c r="I874" s="18"/>
      <c r="J874" s="18"/>
      <c r="K874" s="18"/>
      <c r="L874" s="18"/>
      <c r="M874" s="18"/>
      <c r="N874" s="18"/>
      <c r="O874" s="18"/>
      <c r="P874" s="20">
        <f t="shared" si="28"/>
        <v>0</v>
      </c>
      <c r="Q874" s="18"/>
      <c r="R874" s="19">
        <f t="shared" si="29"/>
        <v>0</v>
      </c>
      <c r="S874" s="18"/>
      <c r="T874" s="17"/>
    </row>
    <row r="875" spans="1:20" x14ac:dyDescent="0.2">
      <c r="A875" s="18"/>
      <c r="B875" s="18"/>
      <c r="C875" s="18"/>
      <c r="D875" s="18"/>
      <c r="E875" s="18"/>
      <c r="F875" s="18"/>
      <c r="G875" s="18"/>
      <c r="H875" s="18"/>
      <c r="I875" s="18"/>
      <c r="J875" s="18"/>
      <c r="K875" s="18"/>
      <c r="L875" s="18"/>
      <c r="M875" s="18"/>
      <c r="N875" s="18"/>
      <c r="O875" s="18"/>
      <c r="P875" s="20">
        <f t="shared" si="28"/>
        <v>0</v>
      </c>
      <c r="Q875" s="18"/>
      <c r="R875" s="19">
        <f t="shared" si="29"/>
        <v>0</v>
      </c>
      <c r="S875" s="18"/>
      <c r="T875" s="17"/>
    </row>
    <row r="876" spans="1:20" x14ac:dyDescent="0.2">
      <c r="A876" s="18"/>
      <c r="B876" s="18"/>
      <c r="C876" s="18"/>
      <c r="D876" s="18"/>
      <c r="E876" s="18"/>
      <c r="F876" s="18"/>
      <c r="G876" s="18"/>
      <c r="H876" s="18"/>
      <c r="I876" s="18"/>
      <c r="J876" s="18"/>
      <c r="K876" s="18"/>
      <c r="L876" s="18"/>
      <c r="M876" s="18"/>
      <c r="N876" s="18"/>
      <c r="O876" s="18"/>
      <c r="P876" s="20">
        <f t="shared" si="28"/>
        <v>0</v>
      </c>
      <c r="Q876" s="18"/>
      <c r="R876" s="19">
        <f t="shared" si="29"/>
        <v>0</v>
      </c>
      <c r="S876" s="18"/>
      <c r="T876" s="17"/>
    </row>
    <row r="877" spans="1:20" x14ac:dyDescent="0.2">
      <c r="A877" s="18"/>
      <c r="B877" s="18"/>
      <c r="C877" s="18"/>
      <c r="D877" s="18"/>
      <c r="E877" s="18"/>
      <c r="F877" s="18"/>
      <c r="G877" s="18"/>
      <c r="H877" s="18"/>
      <c r="I877" s="18"/>
      <c r="J877" s="18"/>
      <c r="K877" s="18"/>
      <c r="L877" s="18"/>
      <c r="M877" s="18"/>
      <c r="N877" s="18"/>
      <c r="O877" s="18"/>
      <c r="P877" s="20">
        <f t="shared" si="28"/>
        <v>0</v>
      </c>
      <c r="Q877" s="18"/>
      <c r="R877" s="19">
        <f t="shared" si="29"/>
        <v>0</v>
      </c>
      <c r="S877" s="18"/>
      <c r="T877" s="17"/>
    </row>
    <row r="878" spans="1:20" x14ac:dyDescent="0.2">
      <c r="A878" s="18"/>
      <c r="B878" s="18"/>
      <c r="C878" s="18"/>
      <c r="D878" s="18"/>
      <c r="E878" s="18"/>
      <c r="F878" s="18"/>
      <c r="G878" s="18"/>
      <c r="H878" s="18"/>
      <c r="I878" s="18"/>
      <c r="J878" s="18"/>
      <c r="K878" s="18"/>
      <c r="L878" s="18"/>
      <c r="M878" s="18"/>
      <c r="N878" s="18"/>
      <c r="O878" s="18"/>
      <c r="P878" s="20">
        <f t="shared" si="28"/>
        <v>0</v>
      </c>
      <c r="Q878" s="18"/>
      <c r="R878" s="19">
        <f t="shared" si="29"/>
        <v>0</v>
      </c>
      <c r="S878" s="18"/>
      <c r="T878" s="17"/>
    </row>
    <row r="879" spans="1:20" x14ac:dyDescent="0.2">
      <c r="A879" s="18"/>
      <c r="B879" s="18"/>
      <c r="C879" s="18"/>
      <c r="D879" s="18"/>
      <c r="E879" s="18"/>
      <c r="F879" s="18"/>
      <c r="G879" s="18"/>
      <c r="H879" s="18"/>
      <c r="I879" s="18"/>
      <c r="J879" s="18"/>
      <c r="K879" s="18"/>
      <c r="L879" s="18"/>
      <c r="M879" s="18"/>
      <c r="N879" s="18"/>
      <c r="O879" s="18"/>
      <c r="P879" s="20">
        <f t="shared" si="28"/>
        <v>0</v>
      </c>
      <c r="Q879" s="18"/>
      <c r="R879" s="19">
        <f t="shared" si="29"/>
        <v>0</v>
      </c>
      <c r="S879" s="18"/>
      <c r="T879" s="17"/>
    </row>
    <row r="880" spans="1:20" x14ac:dyDescent="0.2">
      <c r="A880" s="18"/>
      <c r="B880" s="18"/>
      <c r="C880" s="18"/>
      <c r="D880" s="18"/>
      <c r="E880" s="18"/>
      <c r="F880" s="18"/>
      <c r="G880" s="18"/>
      <c r="H880" s="18"/>
      <c r="I880" s="18"/>
      <c r="J880" s="18"/>
      <c r="K880" s="18"/>
      <c r="L880" s="18"/>
      <c r="M880" s="18"/>
      <c r="N880" s="18"/>
      <c r="O880" s="18"/>
      <c r="P880" s="20">
        <f t="shared" si="28"/>
        <v>0</v>
      </c>
      <c r="Q880" s="18"/>
      <c r="R880" s="19">
        <f t="shared" si="29"/>
        <v>0</v>
      </c>
      <c r="S880" s="18"/>
      <c r="T880" s="17"/>
    </row>
    <row r="881" spans="1:20" x14ac:dyDescent="0.2">
      <c r="A881" s="18"/>
      <c r="B881" s="18"/>
      <c r="C881" s="18"/>
      <c r="D881" s="18"/>
      <c r="E881" s="18"/>
      <c r="F881" s="18"/>
      <c r="G881" s="18"/>
      <c r="H881" s="18"/>
      <c r="I881" s="18"/>
      <c r="J881" s="18"/>
      <c r="K881" s="18"/>
      <c r="L881" s="18"/>
      <c r="M881" s="18"/>
      <c r="N881" s="18"/>
      <c r="O881" s="18"/>
      <c r="P881" s="20">
        <f t="shared" si="28"/>
        <v>0</v>
      </c>
      <c r="Q881" s="18"/>
      <c r="R881" s="19">
        <f t="shared" si="29"/>
        <v>0</v>
      </c>
      <c r="S881" s="18"/>
      <c r="T881" s="17"/>
    </row>
    <row r="882" spans="1:20" x14ac:dyDescent="0.2">
      <c r="A882" s="18"/>
      <c r="B882" s="18"/>
      <c r="C882" s="18"/>
      <c r="D882" s="18"/>
      <c r="E882" s="18"/>
      <c r="F882" s="18"/>
      <c r="G882" s="18"/>
      <c r="H882" s="18"/>
      <c r="I882" s="18"/>
      <c r="J882" s="18"/>
      <c r="K882" s="18"/>
      <c r="L882" s="18"/>
      <c r="M882" s="18"/>
      <c r="N882" s="18"/>
      <c r="O882" s="18"/>
      <c r="P882" s="20">
        <f t="shared" si="28"/>
        <v>0</v>
      </c>
      <c r="Q882" s="18"/>
      <c r="R882" s="19">
        <f t="shared" si="29"/>
        <v>0</v>
      </c>
      <c r="S882" s="18"/>
      <c r="T882" s="17"/>
    </row>
    <row r="883" spans="1:20" x14ac:dyDescent="0.2">
      <c r="A883" s="18"/>
      <c r="B883" s="18"/>
      <c r="C883" s="18"/>
      <c r="D883" s="18"/>
      <c r="E883" s="18"/>
      <c r="F883" s="18"/>
      <c r="G883" s="18"/>
      <c r="H883" s="18"/>
      <c r="I883" s="18"/>
      <c r="J883" s="18"/>
      <c r="K883" s="18"/>
      <c r="L883" s="18"/>
      <c r="M883" s="18"/>
      <c r="N883" s="18"/>
      <c r="O883" s="18"/>
      <c r="P883" s="20">
        <f t="shared" si="28"/>
        <v>0</v>
      </c>
      <c r="Q883" s="18"/>
      <c r="R883" s="19">
        <f t="shared" si="29"/>
        <v>0</v>
      </c>
      <c r="S883" s="18"/>
      <c r="T883" s="17"/>
    </row>
    <row r="884" spans="1:20" x14ac:dyDescent="0.2">
      <c r="A884" s="18"/>
      <c r="B884" s="18"/>
      <c r="C884" s="18"/>
      <c r="D884" s="18"/>
      <c r="E884" s="18"/>
      <c r="F884" s="18"/>
      <c r="G884" s="18"/>
      <c r="H884" s="18"/>
      <c r="I884" s="18"/>
      <c r="J884" s="18"/>
      <c r="K884" s="18"/>
      <c r="L884" s="18"/>
      <c r="M884" s="18"/>
      <c r="N884" s="18"/>
      <c r="O884" s="18"/>
      <c r="P884" s="20">
        <f t="shared" si="28"/>
        <v>0</v>
      </c>
      <c r="Q884" s="18"/>
      <c r="R884" s="19">
        <f t="shared" si="29"/>
        <v>0</v>
      </c>
      <c r="S884" s="18"/>
      <c r="T884" s="17"/>
    </row>
    <row r="885" spans="1:20" x14ac:dyDescent="0.2">
      <c r="A885" s="18"/>
      <c r="B885" s="18"/>
      <c r="C885" s="18"/>
      <c r="D885" s="18"/>
      <c r="E885" s="18"/>
      <c r="F885" s="18"/>
      <c r="G885" s="18"/>
      <c r="H885" s="18"/>
      <c r="I885" s="18"/>
      <c r="J885" s="18"/>
      <c r="K885" s="18"/>
      <c r="L885" s="18"/>
      <c r="M885" s="18"/>
      <c r="N885" s="18"/>
      <c r="O885" s="18"/>
      <c r="P885" s="20">
        <f t="shared" si="28"/>
        <v>0</v>
      </c>
      <c r="Q885" s="18"/>
      <c r="R885" s="19">
        <f t="shared" si="29"/>
        <v>0</v>
      </c>
      <c r="S885" s="18"/>
      <c r="T885" s="17"/>
    </row>
    <row r="886" spans="1:20" x14ac:dyDescent="0.2">
      <c r="A886" s="18"/>
      <c r="B886" s="18"/>
      <c r="C886" s="18"/>
      <c r="D886" s="18"/>
      <c r="E886" s="18"/>
      <c r="F886" s="18"/>
      <c r="G886" s="18"/>
      <c r="H886" s="18"/>
      <c r="I886" s="18"/>
      <c r="J886" s="18"/>
      <c r="K886" s="18"/>
      <c r="L886" s="18"/>
      <c r="M886" s="18"/>
      <c r="N886" s="18"/>
      <c r="O886" s="18"/>
      <c r="P886" s="20">
        <f t="shared" si="28"/>
        <v>0</v>
      </c>
      <c r="Q886" s="18"/>
      <c r="R886" s="19">
        <f t="shared" si="29"/>
        <v>0</v>
      </c>
      <c r="S886" s="18"/>
      <c r="T886" s="17"/>
    </row>
    <row r="887" spans="1:20" x14ac:dyDescent="0.2">
      <c r="A887" s="18"/>
      <c r="B887" s="18"/>
      <c r="C887" s="18"/>
      <c r="D887" s="18"/>
      <c r="E887" s="18"/>
      <c r="F887" s="18"/>
      <c r="G887" s="18"/>
      <c r="H887" s="18"/>
      <c r="I887" s="18"/>
      <c r="J887" s="18"/>
      <c r="K887" s="18"/>
      <c r="L887" s="18"/>
      <c r="M887" s="18"/>
      <c r="N887" s="18"/>
      <c r="O887" s="18"/>
      <c r="P887" s="20">
        <f t="shared" si="28"/>
        <v>0</v>
      </c>
      <c r="Q887" s="18"/>
      <c r="R887" s="19">
        <f t="shared" si="29"/>
        <v>0</v>
      </c>
      <c r="S887" s="18"/>
      <c r="T887" s="17"/>
    </row>
    <row r="888" spans="1:20" x14ac:dyDescent="0.2">
      <c r="A888" s="18"/>
      <c r="B888" s="18"/>
      <c r="C888" s="18"/>
      <c r="D888" s="18"/>
      <c r="E888" s="18"/>
      <c r="F888" s="18"/>
      <c r="G888" s="18"/>
      <c r="H888" s="18"/>
      <c r="I888" s="18"/>
      <c r="J888" s="18"/>
      <c r="K888" s="18"/>
      <c r="L888" s="18"/>
      <c r="M888" s="18"/>
      <c r="N888" s="18"/>
      <c r="O888" s="18"/>
      <c r="P888" s="20">
        <f t="shared" si="28"/>
        <v>0</v>
      </c>
      <c r="Q888" s="18"/>
      <c r="R888" s="19">
        <f t="shared" si="29"/>
        <v>0</v>
      </c>
      <c r="S888" s="18"/>
      <c r="T888" s="17"/>
    </row>
    <row r="889" spans="1:20" x14ac:dyDescent="0.2">
      <c r="A889" s="18"/>
      <c r="B889" s="18"/>
      <c r="C889" s="18"/>
      <c r="D889" s="18"/>
      <c r="E889" s="18"/>
      <c r="F889" s="18"/>
      <c r="G889" s="18"/>
      <c r="H889" s="18"/>
      <c r="I889" s="18"/>
      <c r="J889" s="18"/>
      <c r="K889" s="18"/>
      <c r="L889" s="18"/>
      <c r="M889" s="18"/>
      <c r="N889" s="18"/>
      <c r="O889" s="18"/>
      <c r="P889" s="20">
        <f t="shared" si="28"/>
        <v>0</v>
      </c>
      <c r="Q889" s="18"/>
      <c r="R889" s="19">
        <f t="shared" si="29"/>
        <v>0</v>
      </c>
      <c r="S889" s="18"/>
      <c r="T889" s="17"/>
    </row>
    <row r="890" spans="1:20" x14ac:dyDescent="0.2">
      <c r="A890" s="18"/>
      <c r="B890" s="18"/>
      <c r="C890" s="18"/>
      <c r="D890" s="18"/>
      <c r="E890" s="18"/>
      <c r="F890" s="18"/>
      <c r="G890" s="18"/>
      <c r="H890" s="18"/>
      <c r="I890" s="18"/>
      <c r="J890" s="18"/>
      <c r="K890" s="18"/>
      <c r="L890" s="18"/>
      <c r="M890" s="18"/>
      <c r="N890" s="18"/>
      <c r="O890" s="18"/>
      <c r="P890" s="20">
        <f t="shared" si="28"/>
        <v>0</v>
      </c>
      <c r="Q890" s="18"/>
      <c r="R890" s="19">
        <f t="shared" si="29"/>
        <v>0</v>
      </c>
      <c r="S890" s="18"/>
      <c r="T890" s="17"/>
    </row>
    <row r="891" spans="1:20" x14ac:dyDescent="0.2">
      <c r="A891" s="18"/>
      <c r="B891" s="18"/>
      <c r="C891" s="18"/>
      <c r="D891" s="18"/>
      <c r="E891" s="18"/>
      <c r="F891" s="18"/>
      <c r="G891" s="18"/>
      <c r="H891" s="18"/>
      <c r="I891" s="18"/>
      <c r="J891" s="18"/>
      <c r="K891" s="18"/>
      <c r="L891" s="18"/>
      <c r="M891" s="18"/>
      <c r="N891" s="18"/>
      <c r="O891" s="18"/>
      <c r="P891" s="20">
        <f t="shared" si="28"/>
        <v>0</v>
      </c>
      <c r="Q891" s="18"/>
      <c r="R891" s="19">
        <f t="shared" si="29"/>
        <v>0</v>
      </c>
      <c r="S891" s="18"/>
      <c r="T891" s="17"/>
    </row>
    <row r="892" spans="1:20" x14ac:dyDescent="0.2">
      <c r="A892" s="18"/>
      <c r="B892" s="18"/>
      <c r="C892" s="18"/>
      <c r="D892" s="18"/>
      <c r="E892" s="18"/>
      <c r="F892" s="18"/>
      <c r="G892" s="18"/>
      <c r="H892" s="18"/>
      <c r="I892" s="18"/>
      <c r="J892" s="18"/>
      <c r="K892" s="18"/>
      <c r="L892" s="18"/>
      <c r="M892" s="18"/>
      <c r="N892" s="18"/>
      <c r="O892" s="18"/>
      <c r="P892" s="20">
        <f t="shared" si="28"/>
        <v>0</v>
      </c>
      <c r="Q892" s="18"/>
      <c r="R892" s="19">
        <f t="shared" si="29"/>
        <v>0</v>
      </c>
      <c r="S892" s="18"/>
      <c r="T892" s="17"/>
    </row>
    <row r="893" spans="1:20" x14ac:dyDescent="0.2">
      <c r="A893" s="18"/>
      <c r="B893" s="18"/>
      <c r="C893" s="18"/>
      <c r="D893" s="18"/>
      <c r="E893" s="18"/>
      <c r="F893" s="18"/>
      <c r="G893" s="18"/>
      <c r="H893" s="18"/>
      <c r="I893" s="18"/>
      <c r="J893" s="18"/>
      <c r="K893" s="18"/>
      <c r="L893" s="18"/>
      <c r="M893" s="18"/>
      <c r="N893" s="18"/>
      <c r="O893" s="18"/>
      <c r="P893" s="20">
        <f t="shared" si="28"/>
        <v>0</v>
      </c>
      <c r="Q893" s="18"/>
      <c r="R893" s="19">
        <f t="shared" si="29"/>
        <v>0</v>
      </c>
      <c r="S893" s="18"/>
      <c r="T893" s="17"/>
    </row>
    <row r="894" spans="1:20" x14ac:dyDescent="0.2">
      <c r="A894" s="18"/>
      <c r="B894" s="18"/>
      <c r="C894" s="18"/>
      <c r="D894" s="18"/>
      <c r="E894" s="18"/>
      <c r="F894" s="18"/>
      <c r="G894" s="18"/>
      <c r="H894" s="18"/>
      <c r="I894" s="18"/>
      <c r="J894" s="18"/>
      <c r="K894" s="18"/>
      <c r="L894" s="18"/>
      <c r="M894" s="18"/>
      <c r="N894" s="18"/>
      <c r="O894" s="18"/>
      <c r="P894" s="20">
        <f t="shared" si="28"/>
        <v>0</v>
      </c>
      <c r="Q894" s="18"/>
      <c r="R894" s="19">
        <f t="shared" si="29"/>
        <v>0</v>
      </c>
      <c r="S894" s="18"/>
      <c r="T894" s="17"/>
    </row>
    <row r="895" spans="1:20" x14ac:dyDescent="0.2">
      <c r="A895" s="18"/>
      <c r="B895" s="18"/>
      <c r="C895" s="18"/>
      <c r="D895" s="18"/>
      <c r="E895" s="18"/>
      <c r="F895" s="18"/>
      <c r="G895" s="18"/>
      <c r="H895" s="18"/>
      <c r="I895" s="18"/>
      <c r="J895" s="18"/>
      <c r="K895" s="18"/>
      <c r="L895" s="18"/>
      <c r="M895" s="18"/>
      <c r="N895" s="18"/>
      <c r="O895" s="18"/>
      <c r="P895" s="20">
        <f t="shared" si="28"/>
        <v>0</v>
      </c>
      <c r="Q895" s="18"/>
      <c r="R895" s="19">
        <f t="shared" si="29"/>
        <v>0</v>
      </c>
      <c r="S895" s="18"/>
      <c r="T895" s="17"/>
    </row>
    <row r="896" spans="1:20" x14ac:dyDescent="0.2">
      <c r="A896" s="18"/>
      <c r="B896" s="18"/>
      <c r="C896" s="18"/>
      <c r="D896" s="18"/>
      <c r="E896" s="18"/>
      <c r="F896" s="18"/>
      <c r="G896" s="18"/>
      <c r="H896" s="18"/>
      <c r="I896" s="18"/>
      <c r="J896" s="18"/>
      <c r="K896" s="18"/>
      <c r="L896" s="18"/>
      <c r="M896" s="18"/>
      <c r="N896" s="18"/>
      <c r="O896" s="18"/>
      <c r="P896" s="20">
        <f t="shared" si="28"/>
        <v>0</v>
      </c>
      <c r="Q896" s="18"/>
      <c r="R896" s="19">
        <f t="shared" si="29"/>
        <v>0</v>
      </c>
      <c r="S896" s="18"/>
      <c r="T896" s="17"/>
    </row>
    <row r="897" spans="1:20" x14ac:dyDescent="0.2">
      <c r="A897" s="18"/>
      <c r="B897" s="18"/>
      <c r="C897" s="18"/>
      <c r="D897" s="18"/>
      <c r="E897" s="18"/>
      <c r="F897" s="18"/>
      <c r="G897" s="18"/>
      <c r="H897" s="18"/>
      <c r="I897" s="18"/>
      <c r="J897" s="18"/>
      <c r="K897" s="18"/>
      <c r="L897" s="18"/>
      <c r="M897" s="18"/>
      <c r="N897" s="18"/>
      <c r="O897" s="18"/>
      <c r="P897" s="20">
        <f t="shared" si="28"/>
        <v>0</v>
      </c>
      <c r="Q897" s="18"/>
      <c r="R897" s="19">
        <f t="shared" si="29"/>
        <v>0</v>
      </c>
      <c r="S897" s="18"/>
      <c r="T897" s="17"/>
    </row>
    <row r="898" spans="1:20" x14ac:dyDescent="0.2">
      <c r="A898" s="18"/>
      <c r="B898" s="18"/>
      <c r="C898" s="18"/>
      <c r="D898" s="18"/>
      <c r="E898" s="18"/>
      <c r="F898" s="18"/>
      <c r="G898" s="18"/>
      <c r="H898" s="18"/>
      <c r="I898" s="18"/>
      <c r="J898" s="18"/>
      <c r="K898" s="18"/>
      <c r="L898" s="18"/>
      <c r="M898" s="18"/>
      <c r="N898" s="18"/>
      <c r="O898" s="18"/>
      <c r="P898" s="20">
        <f t="shared" si="28"/>
        <v>0</v>
      </c>
      <c r="Q898" s="18"/>
      <c r="R898" s="19">
        <f t="shared" si="29"/>
        <v>0</v>
      </c>
      <c r="S898" s="18"/>
      <c r="T898" s="17"/>
    </row>
    <row r="899" spans="1:20" x14ac:dyDescent="0.2">
      <c r="A899" s="18"/>
      <c r="B899" s="18"/>
      <c r="C899" s="18"/>
      <c r="D899" s="18"/>
      <c r="E899" s="18"/>
      <c r="F899" s="18"/>
      <c r="G899" s="18"/>
      <c r="H899" s="18"/>
      <c r="I899" s="18"/>
      <c r="J899" s="18"/>
      <c r="K899" s="18"/>
      <c r="L899" s="18"/>
      <c r="M899" s="18"/>
      <c r="N899" s="18"/>
      <c r="O899" s="18"/>
      <c r="P899" s="20">
        <f t="shared" si="28"/>
        <v>0</v>
      </c>
      <c r="Q899" s="18"/>
      <c r="R899" s="19">
        <f t="shared" si="29"/>
        <v>0</v>
      </c>
      <c r="S899" s="18"/>
      <c r="T899" s="17"/>
    </row>
    <row r="900" spans="1:20" x14ac:dyDescent="0.2">
      <c r="A900" s="18"/>
      <c r="B900" s="18"/>
      <c r="C900" s="18"/>
      <c r="D900" s="18"/>
      <c r="E900" s="18"/>
      <c r="F900" s="18"/>
      <c r="G900" s="18"/>
      <c r="H900" s="18"/>
      <c r="I900" s="18"/>
      <c r="J900" s="18"/>
      <c r="K900" s="18"/>
      <c r="L900" s="18"/>
      <c r="M900" s="18"/>
      <c r="N900" s="18"/>
      <c r="O900" s="18"/>
      <c r="P900" s="20">
        <f t="shared" si="28"/>
        <v>0</v>
      </c>
      <c r="Q900" s="18"/>
      <c r="R900" s="19">
        <f t="shared" si="29"/>
        <v>0</v>
      </c>
      <c r="S900" s="18"/>
      <c r="T900" s="17"/>
    </row>
    <row r="901" spans="1:20" x14ac:dyDescent="0.2">
      <c r="A901" s="18"/>
      <c r="B901" s="18"/>
      <c r="C901" s="18"/>
      <c r="D901" s="18"/>
      <c r="E901" s="18"/>
      <c r="F901" s="18"/>
      <c r="G901" s="18"/>
      <c r="H901" s="18"/>
      <c r="I901" s="18"/>
      <c r="J901" s="18"/>
      <c r="K901" s="18"/>
      <c r="L901" s="18"/>
      <c r="M901" s="18"/>
      <c r="N901" s="18"/>
      <c r="O901" s="18"/>
      <c r="P901" s="20">
        <f t="shared" si="28"/>
        <v>0</v>
      </c>
      <c r="Q901" s="18"/>
      <c r="R901" s="19">
        <f t="shared" si="29"/>
        <v>0</v>
      </c>
      <c r="S901" s="18"/>
      <c r="T901" s="17"/>
    </row>
    <row r="902" spans="1:20" x14ac:dyDescent="0.2">
      <c r="A902" s="18"/>
      <c r="B902" s="18"/>
      <c r="C902" s="18"/>
      <c r="D902" s="18"/>
      <c r="E902" s="18"/>
      <c r="F902" s="18"/>
      <c r="G902" s="18"/>
      <c r="H902" s="18"/>
      <c r="I902" s="18"/>
      <c r="J902" s="18"/>
      <c r="K902" s="18"/>
      <c r="L902" s="18"/>
      <c r="M902" s="18"/>
      <c r="N902" s="18"/>
      <c r="O902" s="18"/>
      <c r="P902" s="20">
        <f t="shared" si="28"/>
        <v>0</v>
      </c>
      <c r="Q902" s="18"/>
      <c r="R902" s="19">
        <f t="shared" si="29"/>
        <v>0</v>
      </c>
      <c r="S902" s="18"/>
      <c r="T902" s="17"/>
    </row>
    <row r="903" spans="1:20" x14ac:dyDescent="0.2">
      <c r="A903" s="18"/>
      <c r="B903" s="18"/>
      <c r="C903" s="18"/>
      <c r="D903" s="18"/>
      <c r="E903" s="18"/>
      <c r="F903" s="18"/>
      <c r="G903" s="18"/>
      <c r="H903" s="18"/>
      <c r="I903" s="18"/>
      <c r="J903" s="18"/>
      <c r="K903" s="18"/>
      <c r="L903" s="18"/>
      <c r="M903" s="18"/>
      <c r="N903" s="18"/>
      <c r="O903" s="18"/>
      <c r="P903" s="20">
        <f t="shared" si="28"/>
        <v>0</v>
      </c>
      <c r="Q903" s="18"/>
      <c r="R903" s="19">
        <f t="shared" si="29"/>
        <v>0</v>
      </c>
      <c r="S903" s="18"/>
      <c r="T903" s="17"/>
    </row>
    <row r="904" spans="1:20" x14ac:dyDescent="0.2">
      <c r="A904" s="18"/>
      <c r="B904" s="18"/>
      <c r="C904" s="18"/>
      <c r="D904" s="18"/>
      <c r="E904" s="18"/>
      <c r="F904" s="18"/>
      <c r="G904" s="18"/>
      <c r="H904" s="18"/>
      <c r="I904" s="18"/>
      <c r="J904" s="18"/>
      <c r="K904" s="18"/>
      <c r="L904" s="18"/>
      <c r="M904" s="18"/>
      <c r="N904" s="18"/>
      <c r="O904" s="18"/>
      <c r="P904" s="20">
        <f t="shared" si="28"/>
        <v>0</v>
      </c>
      <c r="Q904" s="18"/>
      <c r="R904" s="19">
        <f t="shared" si="29"/>
        <v>0</v>
      </c>
      <c r="S904" s="18"/>
      <c r="T904" s="17"/>
    </row>
    <row r="905" spans="1:20" x14ac:dyDescent="0.2">
      <c r="A905" s="18"/>
      <c r="B905" s="18"/>
      <c r="C905" s="18"/>
      <c r="D905" s="18"/>
      <c r="E905" s="18"/>
      <c r="F905" s="18"/>
      <c r="G905" s="18"/>
      <c r="H905" s="18"/>
      <c r="I905" s="18"/>
      <c r="J905" s="18"/>
      <c r="K905" s="18"/>
      <c r="L905" s="18"/>
      <c r="M905" s="18"/>
      <c r="N905" s="18"/>
      <c r="O905" s="18"/>
      <c r="P905" s="20">
        <f t="shared" si="28"/>
        <v>0</v>
      </c>
      <c r="Q905" s="18"/>
      <c r="R905" s="19">
        <f t="shared" si="29"/>
        <v>0</v>
      </c>
      <c r="S905" s="18"/>
      <c r="T905" s="17"/>
    </row>
    <row r="906" spans="1:20" x14ac:dyDescent="0.2">
      <c r="A906" s="18"/>
      <c r="B906" s="18"/>
      <c r="C906" s="18"/>
      <c r="D906" s="18"/>
      <c r="E906" s="18"/>
      <c r="F906" s="18"/>
      <c r="G906" s="18"/>
      <c r="H906" s="18"/>
      <c r="I906" s="18"/>
      <c r="J906" s="18"/>
      <c r="K906" s="18"/>
      <c r="L906" s="18"/>
      <c r="M906" s="18"/>
      <c r="N906" s="18"/>
      <c r="O906" s="18"/>
      <c r="P906" s="20">
        <f t="shared" si="28"/>
        <v>0</v>
      </c>
      <c r="Q906" s="18"/>
      <c r="R906" s="19">
        <f t="shared" si="29"/>
        <v>0</v>
      </c>
      <c r="S906" s="18"/>
      <c r="T906" s="17"/>
    </row>
    <row r="907" spans="1:20" x14ac:dyDescent="0.2">
      <c r="A907" s="18"/>
      <c r="B907" s="18"/>
      <c r="C907" s="18"/>
      <c r="D907" s="18"/>
      <c r="E907" s="18"/>
      <c r="F907" s="18"/>
      <c r="G907" s="18"/>
      <c r="H907" s="18"/>
      <c r="I907" s="18"/>
      <c r="J907" s="18"/>
      <c r="K907" s="18"/>
      <c r="L907" s="18"/>
      <c r="M907" s="18"/>
      <c r="N907" s="18"/>
      <c r="O907" s="18"/>
      <c r="P907" s="20">
        <f t="shared" si="28"/>
        <v>0</v>
      </c>
      <c r="Q907" s="18"/>
      <c r="R907" s="19">
        <f t="shared" si="29"/>
        <v>0</v>
      </c>
      <c r="S907" s="18"/>
      <c r="T907" s="17"/>
    </row>
    <row r="908" spans="1:20" x14ac:dyDescent="0.2">
      <c r="A908" s="18"/>
      <c r="B908" s="18"/>
      <c r="C908" s="18"/>
      <c r="D908" s="18"/>
      <c r="E908" s="18"/>
      <c r="F908" s="18"/>
      <c r="G908" s="18"/>
      <c r="H908" s="18"/>
      <c r="I908" s="18"/>
      <c r="J908" s="18"/>
      <c r="K908" s="18"/>
      <c r="L908" s="18"/>
      <c r="M908" s="18"/>
      <c r="N908" s="18"/>
      <c r="O908" s="18"/>
      <c r="P908" s="20">
        <f t="shared" si="28"/>
        <v>0</v>
      </c>
      <c r="Q908" s="18"/>
      <c r="R908" s="19">
        <f t="shared" si="29"/>
        <v>0</v>
      </c>
      <c r="S908" s="18"/>
      <c r="T908" s="17"/>
    </row>
    <row r="909" spans="1:20" x14ac:dyDescent="0.2">
      <c r="A909" s="18"/>
      <c r="B909" s="18"/>
      <c r="C909" s="18"/>
      <c r="D909" s="18"/>
      <c r="E909" s="18"/>
      <c r="F909" s="18"/>
      <c r="G909" s="18"/>
      <c r="H909" s="18"/>
      <c r="I909" s="18"/>
      <c r="J909" s="18"/>
      <c r="K909" s="18"/>
      <c r="L909" s="18"/>
      <c r="M909" s="18"/>
      <c r="N909" s="18"/>
      <c r="O909" s="18"/>
      <c r="P909" s="20">
        <f t="shared" ref="P909:P972" si="30">SUM(I909:O909)</f>
        <v>0</v>
      </c>
      <c r="Q909" s="18"/>
      <c r="R909" s="19">
        <f t="shared" si="29"/>
        <v>0</v>
      </c>
      <c r="S909" s="18"/>
      <c r="T909" s="17"/>
    </row>
    <row r="910" spans="1:20" x14ac:dyDescent="0.2">
      <c r="A910" s="18"/>
      <c r="B910" s="18"/>
      <c r="C910" s="18"/>
      <c r="D910" s="18"/>
      <c r="E910" s="18"/>
      <c r="F910" s="18"/>
      <c r="G910" s="18"/>
      <c r="H910" s="18"/>
      <c r="I910" s="18"/>
      <c r="J910" s="18"/>
      <c r="K910" s="18"/>
      <c r="L910" s="18"/>
      <c r="M910" s="18"/>
      <c r="N910" s="18"/>
      <c r="O910" s="18"/>
      <c r="P910" s="20">
        <f t="shared" si="30"/>
        <v>0</v>
      </c>
      <c r="Q910" s="18"/>
      <c r="R910" s="19">
        <f t="shared" si="29"/>
        <v>0</v>
      </c>
      <c r="S910" s="18"/>
      <c r="T910" s="17"/>
    </row>
    <row r="911" spans="1:20" x14ac:dyDescent="0.2">
      <c r="A911" s="18"/>
      <c r="B911" s="18"/>
      <c r="C911" s="18"/>
      <c r="D911" s="18"/>
      <c r="E911" s="18"/>
      <c r="F911" s="18"/>
      <c r="G911" s="18"/>
      <c r="H911" s="18"/>
      <c r="I911" s="18"/>
      <c r="J911" s="18"/>
      <c r="K911" s="18"/>
      <c r="L911" s="18"/>
      <c r="M911" s="18"/>
      <c r="N911" s="18"/>
      <c r="O911" s="18"/>
      <c r="P911" s="20">
        <f t="shared" si="30"/>
        <v>0</v>
      </c>
      <c r="Q911" s="18"/>
      <c r="R911" s="19">
        <f t="shared" si="29"/>
        <v>0</v>
      </c>
      <c r="S911" s="18"/>
      <c r="T911" s="17"/>
    </row>
    <row r="912" spans="1:20" x14ac:dyDescent="0.2">
      <c r="A912" s="18"/>
      <c r="B912" s="18"/>
      <c r="C912" s="18"/>
      <c r="D912" s="18"/>
      <c r="E912" s="18"/>
      <c r="F912" s="18"/>
      <c r="G912" s="18"/>
      <c r="H912" s="18"/>
      <c r="I912" s="18"/>
      <c r="J912" s="18"/>
      <c r="K912" s="18"/>
      <c r="L912" s="18"/>
      <c r="M912" s="18"/>
      <c r="N912" s="18"/>
      <c r="O912" s="18"/>
      <c r="P912" s="20">
        <f t="shared" si="30"/>
        <v>0</v>
      </c>
      <c r="Q912" s="18"/>
      <c r="R912" s="19">
        <f t="shared" si="29"/>
        <v>0</v>
      </c>
      <c r="S912" s="18"/>
      <c r="T912" s="17"/>
    </row>
    <row r="913" spans="1:20" x14ac:dyDescent="0.2">
      <c r="A913" s="18"/>
      <c r="B913" s="18"/>
      <c r="C913" s="18"/>
      <c r="D913" s="18"/>
      <c r="E913" s="18"/>
      <c r="F913" s="18"/>
      <c r="G913" s="18"/>
      <c r="H913" s="18"/>
      <c r="I913" s="18"/>
      <c r="J913" s="18"/>
      <c r="K913" s="18"/>
      <c r="L913" s="18"/>
      <c r="M913" s="18"/>
      <c r="N913" s="18"/>
      <c r="O913" s="18"/>
      <c r="P913" s="20">
        <f t="shared" si="30"/>
        <v>0</v>
      </c>
      <c r="Q913" s="18"/>
      <c r="R913" s="19">
        <f t="shared" si="29"/>
        <v>0</v>
      </c>
      <c r="S913" s="18"/>
      <c r="T913" s="17"/>
    </row>
    <row r="914" spans="1:20" x14ac:dyDescent="0.2">
      <c r="A914" s="18"/>
      <c r="B914" s="18"/>
      <c r="C914" s="18"/>
      <c r="D914" s="18"/>
      <c r="E914" s="18"/>
      <c r="F914" s="18"/>
      <c r="G914" s="18"/>
      <c r="H914" s="18"/>
      <c r="I914" s="18"/>
      <c r="J914" s="18"/>
      <c r="K914" s="18"/>
      <c r="L914" s="18"/>
      <c r="M914" s="18"/>
      <c r="N914" s="18"/>
      <c r="O914" s="18"/>
      <c r="P914" s="20">
        <f t="shared" si="30"/>
        <v>0</v>
      </c>
      <c r="Q914" s="18"/>
      <c r="R914" s="19">
        <f t="shared" si="29"/>
        <v>0</v>
      </c>
      <c r="S914" s="18"/>
      <c r="T914" s="17"/>
    </row>
    <row r="915" spans="1:20" x14ac:dyDescent="0.2">
      <c r="A915" s="18"/>
      <c r="B915" s="18"/>
      <c r="C915" s="18"/>
      <c r="D915" s="18"/>
      <c r="E915" s="18"/>
      <c r="F915" s="18"/>
      <c r="G915" s="18"/>
      <c r="H915" s="18"/>
      <c r="I915" s="18"/>
      <c r="J915" s="18"/>
      <c r="K915" s="18"/>
      <c r="L915" s="18"/>
      <c r="M915" s="18"/>
      <c r="N915" s="18"/>
      <c r="O915" s="18"/>
      <c r="P915" s="20">
        <f t="shared" si="30"/>
        <v>0</v>
      </c>
      <c r="Q915" s="18"/>
      <c r="R915" s="19">
        <f t="shared" si="29"/>
        <v>0</v>
      </c>
      <c r="S915" s="18"/>
      <c r="T915" s="17"/>
    </row>
    <row r="916" spans="1:20" x14ac:dyDescent="0.2">
      <c r="A916" s="18"/>
      <c r="B916" s="18"/>
      <c r="C916" s="18"/>
      <c r="D916" s="18"/>
      <c r="E916" s="18"/>
      <c r="F916" s="18"/>
      <c r="G916" s="18"/>
      <c r="H916" s="18"/>
      <c r="I916" s="18"/>
      <c r="J916" s="18"/>
      <c r="K916" s="18"/>
      <c r="L916" s="18"/>
      <c r="M916" s="18"/>
      <c r="N916" s="18"/>
      <c r="O916" s="18"/>
      <c r="P916" s="20">
        <f t="shared" si="30"/>
        <v>0</v>
      </c>
      <c r="Q916" s="18"/>
      <c r="R916" s="19">
        <f t="shared" si="29"/>
        <v>0</v>
      </c>
      <c r="S916" s="18"/>
      <c r="T916" s="17"/>
    </row>
    <row r="917" spans="1:20" x14ac:dyDescent="0.2">
      <c r="A917" s="18"/>
      <c r="B917" s="18"/>
      <c r="C917" s="18"/>
      <c r="D917" s="18"/>
      <c r="E917" s="18"/>
      <c r="F917" s="18"/>
      <c r="G917" s="18"/>
      <c r="H917" s="18"/>
      <c r="I917" s="18"/>
      <c r="J917" s="18"/>
      <c r="K917" s="18"/>
      <c r="L917" s="18"/>
      <c r="M917" s="18"/>
      <c r="N917" s="18"/>
      <c r="O917" s="18"/>
      <c r="P917" s="20">
        <f t="shared" si="30"/>
        <v>0</v>
      </c>
      <c r="Q917" s="18"/>
      <c r="R917" s="19">
        <f t="shared" si="29"/>
        <v>0</v>
      </c>
      <c r="S917" s="18"/>
      <c r="T917" s="17"/>
    </row>
    <row r="918" spans="1:20" x14ac:dyDescent="0.2">
      <c r="A918" s="18"/>
      <c r="B918" s="18"/>
      <c r="C918" s="18"/>
      <c r="D918" s="18"/>
      <c r="E918" s="18"/>
      <c r="F918" s="18"/>
      <c r="G918" s="18"/>
      <c r="H918" s="18"/>
      <c r="I918" s="18"/>
      <c r="J918" s="18"/>
      <c r="K918" s="18"/>
      <c r="L918" s="18"/>
      <c r="M918" s="18"/>
      <c r="N918" s="18"/>
      <c r="O918" s="18"/>
      <c r="P918" s="20">
        <f t="shared" si="30"/>
        <v>0</v>
      </c>
      <c r="Q918" s="18"/>
      <c r="R918" s="19">
        <f t="shared" ref="R918:R981" si="31">P918-Q918</f>
        <v>0</v>
      </c>
      <c r="S918" s="18"/>
      <c r="T918" s="17"/>
    </row>
    <row r="919" spans="1:20" x14ac:dyDescent="0.2">
      <c r="A919" s="18"/>
      <c r="B919" s="18"/>
      <c r="C919" s="18"/>
      <c r="D919" s="18"/>
      <c r="E919" s="18"/>
      <c r="F919" s="18"/>
      <c r="G919" s="18"/>
      <c r="H919" s="18"/>
      <c r="I919" s="18"/>
      <c r="J919" s="18"/>
      <c r="K919" s="18"/>
      <c r="L919" s="18"/>
      <c r="M919" s="18"/>
      <c r="N919" s="18"/>
      <c r="O919" s="18"/>
      <c r="P919" s="20">
        <f t="shared" si="30"/>
        <v>0</v>
      </c>
      <c r="Q919" s="18"/>
      <c r="R919" s="19">
        <f t="shared" si="31"/>
        <v>0</v>
      </c>
      <c r="S919" s="18"/>
      <c r="T919" s="17"/>
    </row>
    <row r="920" spans="1:20" x14ac:dyDescent="0.2">
      <c r="A920" s="18"/>
      <c r="B920" s="18"/>
      <c r="C920" s="18"/>
      <c r="D920" s="18"/>
      <c r="E920" s="18"/>
      <c r="F920" s="18"/>
      <c r="G920" s="18"/>
      <c r="H920" s="18"/>
      <c r="I920" s="18"/>
      <c r="J920" s="18"/>
      <c r="K920" s="18"/>
      <c r="L920" s="18"/>
      <c r="M920" s="18"/>
      <c r="N920" s="18"/>
      <c r="O920" s="18"/>
      <c r="P920" s="20">
        <f t="shared" si="30"/>
        <v>0</v>
      </c>
      <c r="Q920" s="18"/>
      <c r="R920" s="19">
        <f t="shared" si="31"/>
        <v>0</v>
      </c>
      <c r="S920" s="18"/>
      <c r="T920" s="17"/>
    </row>
    <row r="921" spans="1:20" x14ac:dyDescent="0.2">
      <c r="A921" s="18"/>
      <c r="B921" s="18"/>
      <c r="C921" s="18"/>
      <c r="D921" s="18"/>
      <c r="E921" s="18"/>
      <c r="F921" s="18"/>
      <c r="G921" s="18"/>
      <c r="H921" s="18"/>
      <c r="I921" s="18"/>
      <c r="J921" s="18"/>
      <c r="K921" s="18"/>
      <c r="L921" s="18"/>
      <c r="M921" s="18"/>
      <c r="N921" s="18"/>
      <c r="O921" s="18"/>
      <c r="P921" s="20">
        <f t="shared" si="30"/>
        <v>0</v>
      </c>
      <c r="Q921" s="18"/>
      <c r="R921" s="19">
        <f t="shared" si="31"/>
        <v>0</v>
      </c>
      <c r="S921" s="18"/>
      <c r="T921" s="17"/>
    </row>
    <row r="922" spans="1:20" x14ac:dyDescent="0.2">
      <c r="A922" s="18"/>
      <c r="B922" s="18"/>
      <c r="C922" s="18"/>
      <c r="D922" s="18"/>
      <c r="E922" s="18"/>
      <c r="F922" s="18"/>
      <c r="G922" s="18"/>
      <c r="H922" s="18"/>
      <c r="I922" s="18"/>
      <c r="J922" s="18"/>
      <c r="K922" s="18"/>
      <c r="L922" s="18"/>
      <c r="M922" s="18"/>
      <c r="N922" s="18"/>
      <c r="O922" s="18"/>
      <c r="P922" s="20">
        <f t="shared" si="30"/>
        <v>0</v>
      </c>
      <c r="Q922" s="18"/>
      <c r="R922" s="19">
        <f t="shared" si="31"/>
        <v>0</v>
      </c>
      <c r="S922" s="18"/>
      <c r="T922" s="17"/>
    </row>
    <row r="923" spans="1:20" x14ac:dyDescent="0.2">
      <c r="A923" s="18"/>
      <c r="B923" s="18"/>
      <c r="C923" s="18"/>
      <c r="D923" s="18"/>
      <c r="E923" s="18"/>
      <c r="F923" s="18"/>
      <c r="G923" s="18"/>
      <c r="H923" s="18"/>
      <c r="I923" s="18"/>
      <c r="J923" s="18"/>
      <c r="K923" s="18"/>
      <c r="L923" s="18"/>
      <c r="M923" s="18"/>
      <c r="N923" s="18"/>
      <c r="O923" s="18"/>
      <c r="P923" s="20">
        <f t="shared" si="30"/>
        <v>0</v>
      </c>
      <c r="Q923" s="18"/>
      <c r="R923" s="19">
        <f t="shared" si="31"/>
        <v>0</v>
      </c>
      <c r="S923" s="18"/>
      <c r="T923" s="17"/>
    </row>
    <row r="924" spans="1:20" x14ac:dyDescent="0.2">
      <c r="A924" s="18"/>
      <c r="B924" s="18"/>
      <c r="C924" s="18"/>
      <c r="D924" s="18"/>
      <c r="E924" s="18"/>
      <c r="F924" s="18"/>
      <c r="G924" s="18"/>
      <c r="H924" s="18"/>
      <c r="I924" s="18"/>
      <c r="J924" s="18"/>
      <c r="K924" s="18"/>
      <c r="L924" s="18"/>
      <c r="M924" s="18"/>
      <c r="N924" s="18"/>
      <c r="O924" s="18"/>
      <c r="P924" s="20">
        <f t="shared" si="30"/>
        <v>0</v>
      </c>
      <c r="Q924" s="18"/>
      <c r="R924" s="19">
        <f t="shared" si="31"/>
        <v>0</v>
      </c>
      <c r="S924" s="18"/>
      <c r="T924" s="17"/>
    </row>
    <row r="925" spans="1:20" x14ac:dyDescent="0.2">
      <c r="A925" s="18"/>
      <c r="B925" s="18"/>
      <c r="C925" s="18"/>
      <c r="D925" s="18"/>
      <c r="E925" s="18"/>
      <c r="F925" s="18"/>
      <c r="G925" s="18"/>
      <c r="H925" s="18"/>
      <c r="I925" s="18"/>
      <c r="J925" s="18"/>
      <c r="K925" s="18"/>
      <c r="L925" s="18"/>
      <c r="M925" s="18"/>
      <c r="N925" s="18"/>
      <c r="O925" s="18"/>
      <c r="P925" s="20">
        <f t="shared" si="30"/>
        <v>0</v>
      </c>
      <c r="Q925" s="18"/>
      <c r="R925" s="19">
        <f t="shared" si="31"/>
        <v>0</v>
      </c>
      <c r="S925" s="18"/>
      <c r="T925" s="17"/>
    </row>
    <row r="926" spans="1:20" x14ac:dyDescent="0.2">
      <c r="A926" s="18"/>
      <c r="B926" s="18"/>
      <c r="C926" s="18"/>
      <c r="D926" s="18"/>
      <c r="E926" s="18"/>
      <c r="F926" s="18"/>
      <c r="G926" s="18"/>
      <c r="H926" s="18"/>
      <c r="I926" s="18"/>
      <c r="J926" s="18"/>
      <c r="K926" s="18"/>
      <c r="L926" s="18"/>
      <c r="M926" s="18"/>
      <c r="N926" s="18"/>
      <c r="O926" s="18"/>
      <c r="P926" s="20">
        <f t="shared" si="30"/>
        <v>0</v>
      </c>
      <c r="Q926" s="18"/>
      <c r="R926" s="19">
        <f t="shared" si="31"/>
        <v>0</v>
      </c>
      <c r="S926" s="18"/>
      <c r="T926" s="17"/>
    </row>
    <row r="927" spans="1:20" x14ac:dyDescent="0.2">
      <c r="A927" s="18"/>
      <c r="B927" s="18"/>
      <c r="C927" s="18"/>
      <c r="D927" s="18"/>
      <c r="E927" s="18"/>
      <c r="F927" s="18"/>
      <c r="G927" s="18"/>
      <c r="H927" s="18"/>
      <c r="I927" s="18"/>
      <c r="J927" s="18"/>
      <c r="K927" s="18"/>
      <c r="L927" s="18"/>
      <c r="M927" s="18"/>
      <c r="N927" s="18"/>
      <c r="O927" s="18"/>
      <c r="P927" s="20">
        <f t="shared" si="30"/>
        <v>0</v>
      </c>
      <c r="Q927" s="18"/>
      <c r="R927" s="19">
        <f t="shared" si="31"/>
        <v>0</v>
      </c>
      <c r="S927" s="18"/>
      <c r="T927" s="17"/>
    </row>
    <row r="928" spans="1:20" x14ac:dyDescent="0.2">
      <c r="A928" s="18"/>
      <c r="B928" s="18"/>
      <c r="C928" s="18"/>
      <c r="D928" s="18"/>
      <c r="E928" s="18"/>
      <c r="F928" s="18"/>
      <c r="G928" s="18"/>
      <c r="H928" s="18"/>
      <c r="I928" s="18"/>
      <c r="J928" s="18"/>
      <c r="K928" s="18"/>
      <c r="L928" s="18"/>
      <c r="M928" s="18"/>
      <c r="N928" s="18"/>
      <c r="O928" s="18"/>
      <c r="P928" s="20">
        <f t="shared" si="30"/>
        <v>0</v>
      </c>
      <c r="Q928" s="18"/>
      <c r="R928" s="19">
        <f t="shared" si="31"/>
        <v>0</v>
      </c>
      <c r="S928" s="18"/>
      <c r="T928" s="17"/>
    </row>
    <row r="929" spans="1:20" x14ac:dyDescent="0.2">
      <c r="A929" s="18"/>
      <c r="B929" s="18"/>
      <c r="C929" s="18"/>
      <c r="D929" s="18"/>
      <c r="E929" s="18"/>
      <c r="F929" s="18"/>
      <c r="G929" s="18"/>
      <c r="H929" s="18"/>
      <c r="I929" s="18"/>
      <c r="J929" s="18"/>
      <c r="K929" s="18"/>
      <c r="L929" s="18"/>
      <c r="M929" s="18"/>
      <c r="N929" s="18"/>
      <c r="O929" s="18"/>
      <c r="P929" s="20">
        <f t="shared" si="30"/>
        <v>0</v>
      </c>
      <c r="Q929" s="18"/>
      <c r="R929" s="19">
        <f t="shared" si="31"/>
        <v>0</v>
      </c>
      <c r="S929" s="18"/>
      <c r="T929" s="17"/>
    </row>
    <row r="930" spans="1:20" x14ac:dyDescent="0.2">
      <c r="A930" s="18"/>
      <c r="B930" s="18"/>
      <c r="C930" s="18"/>
      <c r="D930" s="18"/>
      <c r="E930" s="18"/>
      <c r="F930" s="18"/>
      <c r="G930" s="18"/>
      <c r="H930" s="18"/>
      <c r="I930" s="18"/>
      <c r="J930" s="18"/>
      <c r="K930" s="18"/>
      <c r="L930" s="18"/>
      <c r="M930" s="18"/>
      <c r="N930" s="18"/>
      <c r="O930" s="18"/>
      <c r="P930" s="20">
        <f t="shared" si="30"/>
        <v>0</v>
      </c>
      <c r="Q930" s="18"/>
      <c r="R930" s="19">
        <f t="shared" si="31"/>
        <v>0</v>
      </c>
      <c r="S930" s="18"/>
      <c r="T930" s="17"/>
    </row>
    <row r="931" spans="1:20" x14ac:dyDescent="0.2">
      <c r="A931" s="18"/>
      <c r="B931" s="18"/>
      <c r="C931" s="18"/>
      <c r="D931" s="18"/>
      <c r="E931" s="18"/>
      <c r="F931" s="18"/>
      <c r="G931" s="18"/>
      <c r="H931" s="18"/>
      <c r="I931" s="18"/>
      <c r="J931" s="18"/>
      <c r="K931" s="18"/>
      <c r="L931" s="18"/>
      <c r="M931" s="18"/>
      <c r="N931" s="18"/>
      <c r="O931" s="18"/>
      <c r="P931" s="20">
        <f t="shared" si="30"/>
        <v>0</v>
      </c>
      <c r="Q931" s="18"/>
      <c r="R931" s="19">
        <f t="shared" si="31"/>
        <v>0</v>
      </c>
      <c r="S931" s="18"/>
      <c r="T931" s="17"/>
    </row>
    <row r="932" spans="1:20" x14ac:dyDescent="0.2">
      <c r="A932" s="18"/>
      <c r="B932" s="18"/>
      <c r="C932" s="18"/>
      <c r="D932" s="18"/>
      <c r="E932" s="18"/>
      <c r="F932" s="18"/>
      <c r="G932" s="18"/>
      <c r="H932" s="18"/>
      <c r="I932" s="18"/>
      <c r="J932" s="18"/>
      <c r="K932" s="18"/>
      <c r="L932" s="18"/>
      <c r="M932" s="18"/>
      <c r="N932" s="18"/>
      <c r="O932" s="18"/>
      <c r="P932" s="20">
        <f t="shared" si="30"/>
        <v>0</v>
      </c>
      <c r="Q932" s="18"/>
      <c r="R932" s="19">
        <f t="shared" si="31"/>
        <v>0</v>
      </c>
      <c r="S932" s="18"/>
      <c r="T932" s="17"/>
    </row>
    <row r="933" spans="1:20" x14ac:dyDescent="0.2">
      <c r="A933" s="18"/>
      <c r="B933" s="18"/>
      <c r="C933" s="18"/>
      <c r="D933" s="18"/>
      <c r="E933" s="18"/>
      <c r="F933" s="18"/>
      <c r="G933" s="18"/>
      <c r="H933" s="18"/>
      <c r="I933" s="18"/>
      <c r="J933" s="18"/>
      <c r="K933" s="18"/>
      <c r="L933" s="18"/>
      <c r="M933" s="18"/>
      <c r="N933" s="18"/>
      <c r="O933" s="18"/>
      <c r="P933" s="20">
        <f t="shared" si="30"/>
        <v>0</v>
      </c>
      <c r="Q933" s="18"/>
      <c r="R933" s="19">
        <f t="shared" si="31"/>
        <v>0</v>
      </c>
      <c r="S933" s="18"/>
      <c r="T933" s="17"/>
    </row>
    <row r="934" spans="1:20" x14ac:dyDescent="0.2">
      <c r="A934" s="18"/>
      <c r="B934" s="18"/>
      <c r="C934" s="18"/>
      <c r="D934" s="18"/>
      <c r="E934" s="18"/>
      <c r="F934" s="18"/>
      <c r="G934" s="18"/>
      <c r="H934" s="18"/>
      <c r="I934" s="18"/>
      <c r="J934" s="18"/>
      <c r="K934" s="18"/>
      <c r="L934" s="18"/>
      <c r="M934" s="18"/>
      <c r="N934" s="18"/>
      <c r="O934" s="18"/>
      <c r="P934" s="20">
        <f t="shared" si="30"/>
        <v>0</v>
      </c>
      <c r="Q934" s="18"/>
      <c r="R934" s="19">
        <f t="shared" si="31"/>
        <v>0</v>
      </c>
      <c r="S934" s="18"/>
      <c r="T934" s="17"/>
    </row>
    <row r="935" spans="1:20" x14ac:dyDescent="0.2">
      <c r="A935" s="18"/>
      <c r="B935" s="18"/>
      <c r="C935" s="18"/>
      <c r="D935" s="18"/>
      <c r="E935" s="18"/>
      <c r="F935" s="18"/>
      <c r="G935" s="18"/>
      <c r="H935" s="18"/>
      <c r="I935" s="18"/>
      <c r="J935" s="18"/>
      <c r="K935" s="18"/>
      <c r="L935" s="18"/>
      <c r="M935" s="18"/>
      <c r="N935" s="18"/>
      <c r="O935" s="18"/>
      <c r="P935" s="20">
        <f t="shared" si="30"/>
        <v>0</v>
      </c>
      <c r="Q935" s="18"/>
      <c r="R935" s="19">
        <f t="shared" si="31"/>
        <v>0</v>
      </c>
      <c r="S935" s="18"/>
      <c r="T935" s="17"/>
    </row>
    <row r="936" spans="1:20" x14ac:dyDescent="0.2">
      <c r="A936" s="18"/>
      <c r="B936" s="18"/>
      <c r="C936" s="18"/>
      <c r="D936" s="18"/>
      <c r="E936" s="18"/>
      <c r="F936" s="18"/>
      <c r="G936" s="18"/>
      <c r="H936" s="18"/>
      <c r="I936" s="18"/>
      <c r="J936" s="18"/>
      <c r="K936" s="18"/>
      <c r="L936" s="18"/>
      <c r="M936" s="18"/>
      <c r="N936" s="18"/>
      <c r="O936" s="18"/>
      <c r="P936" s="20">
        <f t="shared" si="30"/>
        <v>0</v>
      </c>
      <c r="Q936" s="18"/>
      <c r="R936" s="19">
        <f t="shared" si="31"/>
        <v>0</v>
      </c>
      <c r="S936" s="18"/>
      <c r="T936" s="17"/>
    </row>
    <row r="937" spans="1:20" x14ac:dyDescent="0.2">
      <c r="A937" s="18"/>
      <c r="B937" s="18"/>
      <c r="C937" s="18"/>
      <c r="D937" s="18"/>
      <c r="E937" s="18"/>
      <c r="F937" s="18"/>
      <c r="G937" s="18"/>
      <c r="H937" s="18"/>
      <c r="I937" s="18"/>
      <c r="J937" s="18"/>
      <c r="K937" s="18"/>
      <c r="L937" s="18"/>
      <c r="M937" s="18"/>
      <c r="N937" s="18"/>
      <c r="O937" s="18"/>
      <c r="P937" s="20">
        <f t="shared" si="30"/>
        <v>0</v>
      </c>
      <c r="Q937" s="18"/>
      <c r="R937" s="19">
        <f t="shared" si="31"/>
        <v>0</v>
      </c>
      <c r="S937" s="18"/>
      <c r="T937" s="17"/>
    </row>
    <row r="938" spans="1:20" x14ac:dyDescent="0.2">
      <c r="A938" s="18"/>
      <c r="B938" s="18"/>
      <c r="C938" s="18"/>
      <c r="D938" s="18"/>
      <c r="E938" s="18"/>
      <c r="F938" s="18"/>
      <c r="G938" s="18"/>
      <c r="H938" s="18"/>
      <c r="I938" s="18"/>
      <c r="J938" s="18"/>
      <c r="K938" s="18"/>
      <c r="L938" s="18"/>
      <c r="M938" s="18"/>
      <c r="N938" s="18"/>
      <c r="O938" s="18"/>
      <c r="P938" s="20">
        <f t="shared" si="30"/>
        <v>0</v>
      </c>
      <c r="Q938" s="18"/>
      <c r="R938" s="19">
        <f t="shared" si="31"/>
        <v>0</v>
      </c>
      <c r="S938" s="18"/>
      <c r="T938" s="17"/>
    </row>
    <row r="939" spans="1:20" x14ac:dyDescent="0.2">
      <c r="A939" s="18"/>
      <c r="B939" s="18"/>
      <c r="C939" s="18"/>
      <c r="D939" s="18"/>
      <c r="E939" s="18"/>
      <c r="F939" s="18"/>
      <c r="G939" s="18"/>
      <c r="H939" s="18"/>
      <c r="I939" s="18"/>
      <c r="J939" s="18"/>
      <c r="K939" s="18"/>
      <c r="L939" s="18"/>
      <c r="M939" s="18"/>
      <c r="N939" s="18"/>
      <c r="O939" s="18"/>
      <c r="P939" s="20">
        <f t="shared" si="30"/>
        <v>0</v>
      </c>
      <c r="Q939" s="18"/>
      <c r="R939" s="19">
        <f t="shared" si="31"/>
        <v>0</v>
      </c>
      <c r="S939" s="18"/>
      <c r="T939" s="17"/>
    </row>
    <row r="940" spans="1:20" x14ac:dyDescent="0.2">
      <c r="A940" s="18"/>
      <c r="B940" s="18"/>
      <c r="C940" s="18"/>
      <c r="D940" s="18"/>
      <c r="E940" s="18"/>
      <c r="F940" s="18"/>
      <c r="G940" s="18"/>
      <c r="H940" s="18"/>
      <c r="I940" s="18"/>
      <c r="J940" s="18"/>
      <c r="K940" s="18"/>
      <c r="L940" s="18"/>
      <c r="M940" s="18"/>
      <c r="N940" s="18"/>
      <c r="O940" s="18"/>
      <c r="P940" s="20">
        <f t="shared" si="30"/>
        <v>0</v>
      </c>
      <c r="Q940" s="18"/>
      <c r="R940" s="19">
        <f t="shared" si="31"/>
        <v>0</v>
      </c>
      <c r="S940" s="18"/>
      <c r="T940" s="17"/>
    </row>
    <row r="941" spans="1:20" x14ac:dyDescent="0.2">
      <c r="A941" s="18"/>
      <c r="B941" s="18"/>
      <c r="C941" s="18"/>
      <c r="D941" s="18"/>
      <c r="E941" s="18"/>
      <c r="F941" s="18"/>
      <c r="G941" s="18"/>
      <c r="H941" s="18"/>
      <c r="I941" s="18"/>
      <c r="J941" s="18"/>
      <c r="K941" s="18"/>
      <c r="L941" s="18"/>
      <c r="M941" s="18"/>
      <c r="N941" s="18"/>
      <c r="O941" s="18"/>
      <c r="P941" s="20">
        <f t="shared" si="30"/>
        <v>0</v>
      </c>
      <c r="Q941" s="18"/>
      <c r="R941" s="19">
        <f t="shared" si="31"/>
        <v>0</v>
      </c>
      <c r="S941" s="18"/>
      <c r="T941" s="17"/>
    </row>
    <row r="942" spans="1:20" x14ac:dyDescent="0.2">
      <c r="A942" s="18"/>
      <c r="B942" s="18"/>
      <c r="C942" s="18"/>
      <c r="D942" s="18"/>
      <c r="E942" s="18"/>
      <c r="F942" s="18"/>
      <c r="G942" s="18"/>
      <c r="H942" s="18"/>
      <c r="I942" s="18"/>
      <c r="J942" s="18"/>
      <c r="K942" s="18"/>
      <c r="L942" s="18"/>
      <c r="M942" s="18"/>
      <c r="N942" s="18"/>
      <c r="O942" s="18"/>
      <c r="P942" s="20">
        <f t="shared" si="30"/>
        <v>0</v>
      </c>
      <c r="Q942" s="18"/>
      <c r="R942" s="19">
        <f t="shared" si="31"/>
        <v>0</v>
      </c>
      <c r="S942" s="18"/>
      <c r="T942" s="17"/>
    </row>
    <row r="943" spans="1:20" x14ac:dyDescent="0.2">
      <c r="A943" s="18"/>
      <c r="B943" s="18"/>
      <c r="C943" s="18"/>
      <c r="D943" s="18"/>
      <c r="E943" s="18"/>
      <c r="F943" s="18"/>
      <c r="G943" s="18"/>
      <c r="H943" s="18"/>
      <c r="I943" s="18"/>
      <c r="J943" s="18"/>
      <c r="K943" s="18"/>
      <c r="L943" s="18"/>
      <c r="M943" s="18"/>
      <c r="N943" s="18"/>
      <c r="O943" s="18"/>
      <c r="P943" s="20">
        <f t="shared" si="30"/>
        <v>0</v>
      </c>
      <c r="Q943" s="18"/>
      <c r="R943" s="19">
        <f t="shared" si="31"/>
        <v>0</v>
      </c>
      <c r="S943" s="18"/>
      <c r="T943" s="17"/>
    </row>
    <row r="944" spans="1:20" x14ac:dyDescent="0.2">
      <c r="A944" s="18"/>
      <c r="B944" s="18"/>
      <c r="C944" s="18"/>
      <c r="D944" s="18"/>
      <c r="E944" s="18"/>
      <c r="F944" s="18"/>
      <c r="G944" s="18"/>
      <c r="H944" s="18"/>
      <c r="I944" s="18"/>
      <c r="J944" s="18"/>
      <c r="K944" s="18"/>
      <c r="L944" s="18"/>
      <c r="M944" s="18"/>
      <c r="N944" s="18"/>
      <c r="O944" s="18"/>
      <c r="P944" s="20">
        <f t="shared" si="30"/>
        <v>0</v>
      </c>
      <c r="Q944" s="18"/>
      <c r="R944" s="19">
        <f t="shared" si="31"/>
        <v>0</v>
      </c>
      <c r="S944" s="18"/>
      <c r="T944" s="17"/>
    </row>
    <row r="945" spans="1:20" x14ac:dyDescent="0.2">
      <c r="A945" s="18"/>
      <c r="B945" s="18"/>
      <c r="C945" s="18"/>
      <c r="D945" s="18"/>
      <c r="E945" s="18"/>
      <c r="F945" s="18"/>
      <c r="G945" s="18"/>
      <c r="H945" s="18"/>
      <c r="I945" s="18"/>
      <c r="J945" s="18"/>
      <c r="K945" s="18"/>
      <c r="L945" s="18"/>
      <c r="M945" s="18"/>
      <c r="N945" s="18"/>
      <c r="O945" s="18"/>
      <c r="P945" s="20">
        <f t="shared" si="30"/>
        <v>0</v>
      </c>
      <c r="Q945" s="18"/>
      <c r="R945" s="19">
        <f t="shared" si="31"/>
        <v>0</v>
      </c>
      <c r="S945" s="18"/>
      <c r="T945" s="17"/>
    </row>
    <row r="946" spans="1:20" x14ac:dyDescent="0.2">
      <c r="A946" s="18"/>
      <c r="B946" s="18"/>
      <c r="C946" s="18"/>
      <c r="D946" s="18"/>
      <c r="E946" s="18"/>
      <c r="F946" s="18"/>
      <c r="G946" s="18"/>
      <c r="H946" s="18"/>
      <c r="I946" s="18"/>
      <c r="J946" s="18"/>
      <c r="K946" s="18"/>
      <c r="L946" s="18"/>
      <c r="M946" s="18"/>
      <c r="N946" s="18"/>
      <c r="O946" s="18"/>
      <c r="P946" s="20">
        <f t="shared" si="30"/>
        <v>0</v>
      </c>
      <c r="Q946" s="18"/>
      <c r="R946" s="19">
        <f t="shared" si="31"/>
        <v>0</v>
      </c>
      <c r="S946" s="18"/>
      <c r="T946" s="17"/>
    </row>
    <row r="947" spans="1:20" x14ac:dyDescent="0.2">
      <c r="A947" s="18"/>
      <c r="B947" s="18"/>
      <c r="C947" s="18"/>
      <c r="D947" s="18"/>
      <c r="E947" s="18"/>
      <c r="F947" s="18"/>
      <c r="G947" s="18"/>
      <c r="H947" s="18"/>
      <c r="I947" s="18"/>
      <c r="J947" s="18"/>
      <c r="K947" s="18"/>
      <c r="L947" s="18"/>
      <c r="M947" s="18"/>
      <c r="N947" s="18"/>
      <c r="O947" s="18"/>
      <c r="P947" s="20">
        <f t="shared" si="30"/>
        <v>0</v>
      </c>
      <c r="Q947" s="18"/>
      <c r="R947" s="19">
        <f t="shared" si="31"/>
        <v>0</v>
      </c>
      <c r="S947" s="18"/>
      <c r="T947" s="17"/>
    </row>
    <row r="948" spans="1:20" x14ac:dyDescent="0.2">
      <c r="A948" s="18"/>
      <c r="B948" s="18"/>
      <c r="C948" s="18"/>
      <c r="D948" s="18"/>
      <c r="E948" s="18"/>
      <c r="F948" s="18"/>
      <c r="G948" s="18"/>
      <c r="H948" s="18"/>
      <c r="I948" s="18"/>
      <c r="J948" s="18"/>
      <c r="K948" s="18"/>
      <c r="L948" s="18"/>
      <c r="M948" s="18"/>
      <c r="N948" s="18"/>
      <c r="O948" s="18"/>
      <c r="P948" s="20">
        <f t="shared" si="30"/>
        <v>0</v>
      </c>
      <c r="Q948" s="18"/>
      <c r="R948" s="19">
        <f t="shared" si="31"/>
        <v>0</v>
      </c>
      <c r="S948" s="18"/>
      <c r="T948" s="17"/>
    </row>
    <row r="949" spans="1:20" x14ac:dyDescent="0.2">
      <c r="A949" s="18"/>
      <c r="B949" s="18"/>
      <c r="C949" s="18"/>
      <c r="D949" s="18"/>
      <c r="E949" s="18"/>
      <c r="F949" s="18"/>
      <c r="G949" s="18"/>
      <c r="H949" s="18"/>
      <c r="I949" s="18"/>
      <c r="J949" s="18"/>
      <c r="K949" s="18"/>
      <c r="L949" s="18"/>
      <c r="M949" s="18"/>
      <c r="N949" s="18"/>
      <c r="O949" s="18"/>
      <c r="P949" s="20">
        <f t="shared" si="30"/>
        <v>0</v>
      </c>
      <c r="Q949" s="18"/>
      <c r="R949" s="19">
        <f t="shared" si="31"/>
        <v>0</v>
      </c>
      <c r="S949" s="18"/>
      <c r="T949" s="17"/>
    </row>
    <row r="950" spans="1:20" x14ac:dyDescent="0.2">
      <c r="A950" s="18"/>
      <c r="B950" s="18"/>
      <c r="C950" s="18"/>
      <c r="D950" s="18"/>
      <c r="E950" s="18"/>
      <c r="F950" s="18"/>
      <c r="G950" s="18"/>
      <c r="H950" s="18"/>
      <c r="I950" s="18"/>
      <c r="J950" s="18"/>
      <c r="K950" s="18"/>
      <c r="L950" s="18"/>
      <c r="M950" s="18"/>
      <c r="N950" s="18"/>
      <c r="O950" s="18"/>
      <c r="P950" s="20">
        <f t="shared" si="30"/>
        <v>0</v>
      </c>
      <c r="Q950" s="18"/>
      <c r="R950" s="19">
        <f t="shared" si="31"/>
        <v>0</v>
      </c>
      <c r="S950" s="18"/>
      <c r="T950" s="17"/>
    </row>
    <row r="951" spans="1:20" x14ac:dyDescent="0.2">
      <c r="A951" s="18"/>
      <c r="B951" s="18"/>
      <c r="C951" s="18"/>
      <c r="D951" s="18"/>
      <c r="E951" s="18"/>
      <c r="F951" s="18"/>
      <c r="G951" s="18"/>
      <c r="H951" s="18"/>
      <c r="I951" s="18"/>
      <c r="J951" s="18"/>
      <c r="K951" s="18"/>
      <c r="L951" s="18"/>
      <c r="M951" s="18"/>
      <c r="N951" s="18"/>
      <c r="O951" s="18"/>
      <c r="P951" s="20">
        <f t="shared" si="30"/>
        <v>0</v>
      </c>
      <c r="Q951" s="18"/>
      <c r="R951" s="19">
        <f t="shared" si="31"/>
        <v>0</v>
      </c>
      <c r="S951" s="18"/>
      <c r="T951" s="17"/>
    </row>
    <row r="952" spans="1:20" x14ac:dyDescent="0.2">
      <c r="A952" s="18"/>
      <c r="B952" s="18"/>
      <c r="C952" s="18"/>
      <c r="D952" s="18"/>
      <c r="E952" s="18"/>
      <c r="F952" s="18"/>
      <c r="G952" s="18"/>
      <c r="H952" s="18"/>
      <c r="I952" s="18"/>
      <c r="J952" s="18"/>
      <c r="K952" s="18"/>
      <c r="L952" s="18"/>
      <c r="M952" s="18"/>
      <c r="N952" s="18"/>
      <c r="O952" s="18"/>
      <c r="P952" s="20">
        <f t="shared" si="30"/>
        <v>0</v>
      </c>
      <c r="Q952" s="18"/>
      <c r="R952" s="19">
        <f t="shared" si="31"/>
        <v>0</v>
      </c>
      <c r="S952" s="18"/>
      <c r="T952" s="17"/>
    </row>
    <row r="953" spans="1:20" x14ac:dyDescent="0.2">
      <c r="A953" s="18"/>
      <c r="B953" s="18"/>
      <c r="C953" s="18"/>
      <c r="D953" s="18"/>
      <c r="E953" s="18"/>
      <c r="F953" s="18"/>
      <c r="G953" s="18"/>
      <c r="H953" s="18"/>
      <c r="I953" s="18"/>
      <c r="J953" s="18"/>
      <c r="K953" s="18"/>
      <c r="L953" s="18"/>
      <c r="M953" s="18"/>
      <c r="N953" s="18"/>
      <c r="O953" s="18"/>
      <c r="P953" s="20">
        <f t="shared" si="30"/>
        <v>0</v>
      </c>
      <c r="Q953" s="18"/>
      <c r="R953" s="19">
        <f t="shared" si="31"/>
        <v>0</v>
      </c>
      <c r="S953" s="18"/>
      <c r="T953" s="17"/>
    </row>
    <row r="954" spans="1:20" x14ac:dyDescent="0.2">
      <c r="A954" s="18"/>
      <c r="B954" s="18"/>
      <c r="C954" s="18"/>
      <c r="D954" s="18"/>
      <c r="E954" s="18"/>
      <c r="F954" s="18"/>
      <c r="G954" s="18"/>
      <c r="H954" s="18"/>
      <c r="I954" s="18"/>
      <c r="J954" s="18"/>
      <c r="K954" s="18"/>
      <c r="L954" s="18"/>
      <c r="M954" s="18"/>
      <c r="N954" s="18"/>
      <c r="O954" s="18"/>
      <c r="P954" s="20">
        <f t="shared" si="30"/>
        <v>0</v>
      </c>
      <c r="Q954" s="18"/>
      <c r="R954" s="19">
        <f t="shared" si="31"/>
        <v>0</v>
      </c>
      <c r="S954" s="18"/>
      <c r="T954" s="17"/>
    </row>
    <row r="955" spans="1:20" x14ac:dyDescent="0.2">
      <c r="A955" s="18"/>
      <c r="B955" s="18"/>
      <c r="C955" s="18"/>
      <c r="D955" s="18"/>
      <c r="E955" s="18"/>
      <c r="F955" s="18"/>
      <c r="G955" s="18"/>
      <c r="H955" s="18"/>
      <c r="I955" s="18"/>
      <c r="J955" s="18"/>
      <c r="K955" s="18"/>
      <c r="L955" s="18"/>
      <c r="M955" s="18"/>
      <c r="N955" s="18"/>
      <c r="O955" s="18"/>
      <c r="P955" s="20">
        <f t="shared" si="30"/>
        <v>0</v>
      </c>
      <c r="Q955" s="18"/>
      <c r="R955" s="19">
        <f t="shared" si="31"/>
        <v>0</v>
      </c>
      <c r="S955" s="18"/>
      <c r="T955" s="17"/>
    </row>
    <row r="956" spans="1:20" x14ac:dyDescent="0.2">
      <c r="A956" s="18"/>
      <c r="B956" s="18"/>
      <c r="C956" s="18"/>
      <c r="D956" s="18"/>
      <c r="E956" s="18"/>
      <c r="F956" s="18"/>
      <c r="G956" s="18"/>
      <c r="H956" s="18"/>
      <c r="I956" s="18"/>
      <c r="J956" s="18"/>
      <c r="K956" s="18"/>
      <c r="L956" s="18"/>
      <c r="M956" s="18"/>
      <c r="N956" s="18"/>
      <c r="O956" s="18"/>
      <c r="P956" s="20">
        <f t="shared" si="30"/>
        <v>0</v>
      </c>
      <c r="Q956" s="18"/>
      <c r="R956" s="19">
        <f t="shared" si="31"/>
        <v>0</v>
      </c>
      <c r="S956" s="18"/>
      <c r="T956" s="17"/>
    </row>
    <row r="957" spans="1:20" x14ac:dyDescent="0.2">
      <c r="A957" s="18"/>
      <c r="B957" s="18"/>
      <c r="C957" s="18"/>
      <c r="D957" s="18"/>
      <c r="E957" s="18"/>
      <c r="F957" s="18"/>
      <c r="G957" s="18"/>
      <c r="H957" s="18"/>
      <c r="I957" s="18"/>
      <c r="J957" s="18"/>
      <c r="K957" s="18"/>
      <c r="L957" s="18"/>
      <c r="M957" s="18"/>
      <c r="N957" s="18"/>
      <c r="O957" s="18"/>
      <c r="P957" s="20">
        <f t="shared" si="30"/>
        <v>0</v>
      </c>
      <c r="Q957" s="18"/>
      <c r="R957" s="19">
        <f t="shared" si="31"/>
        <v>0</v>
      </c>
      <c r="S957" s="18"/>
      <c r="T957" s="17"/>
    </row>
    <row r="958" spans="1:20" x14ac:dyDescent="0.2">
      <c r="A958" s="18"/>
      <c r="B958" s="18"/>
      <c r="C958" s="18"/>
      <c r="D958" s="18"/>
      <c r="E958" s="18"/>
      <c r="F958" s="18"/>
      <c r="G958" s="18"/>
      <c r="H958" s="18"/>
      <c r="I958" s="18"/>
      <c r="J958" s="18"/>
      <c r="K958" s="18"/>
      <c r="L958" s="18"/>
      <c r="M958" s="18"/>
      <c r="N958" s="18"/>
      <c r="O958" s="18"/>
      <c r="P958" s="20">
        <f t="shared" si="30"/>
        <v>0</v>
      </c>
      <c r="Q958" s="18"/>
      <c r="R958" s="19">
        <f t="shared" si="31"/>
        <v>0</v>
      </c>
      <c r="S958" s="18"/>
      <c r="T958" s="17"/>
    </row>
    <row r="959" spans="1:20" x14ac:dyDescent="0.2">
      <c r="A959" s="18"/>
      <c r="B959" s="18"/>
      <c r="C959" s="18"/>
      <c r="D959" s="18"/>
      <c r="E959" s="18"/>
      <c r="F959" s="18"/>
      <c r="G959" s="18"/>
      <c r="H959" s="18"/>
      <c r="I959" s="18"/>
      <c r="J959" s="18"/>
      <c r="K959" s="18"/>
      <c r="L959" s="18"/>
      <c r="M959" s="18"/>
      <c r="N959" s="18"/>
      <c r="O959" s="18"/>
      <c r="P959" s="20">
        <f t="shared" si="30"/>
        <v>0</v>
      </c>
      <c r="Q959" s="18"/>
      <c r="R959" s="19">
        <f t="shared" si="31"/>
        <v>0</v>
      </c>
      <c r="S959" s="18"/>
      <c r="T959" s="17"/>
    </row>
    <row r="960" spans="1:20" x14ac:dyDescent="0.2">
      <c r="A960" s="18"/>
      <c r="B960" s="18"/>
      <c r="C960" s="18"/>
      <c r="D960" s="18"/>
      <c r="E960" s="18"/>
      <c r="F960" s="18"/>
      <c r="G960" s="18"/>
      <c r="H960" s="18"/>
      <c r="I960" s="18"/>
      <c r="J960" s="18"/>
      <c r="K960" s="18"/>
      <c r="L960" s="18"/>
      <c r="M960" s="18"/>
      <c r="N960" s="18"/>
      <c r="O960" s="18"/>
      <c r="P960" s="20">
        <f t="shared" si="30"/>
        <v>0</v>
      </c>
      <c r="Q960" s="18"/>
      <c r="R960" s="19">
        <f t="shared" si="31"/>
        <v>0</v>
      </c>
      <c r="S960" s="18"/>
      <c r="T960" s="17"/>
    </row>
    <row r="961" spans="1:20" x14ac:dyDescent="0.2">
      <c r="A961" s="18"/>
      <c r="B961" s="18"/>
      <c r="C961" s="18"/>
      <c r="D961" s="18"/>
      <c r="E961" s="18"/>
      <c r="F961" s="18"/>
      <c r="G961" s="18"/>
      <c r="H961" s="18"/>
      <c r="I961" s="18"/>
      <c r="J961" s="18"/>
      <c r="K961" s="18"/>
      <c r="L961" s="18"/>
      <c r="M961" s="18"/>
      <c r="N961" s="18"/>
      <c r="O961" s="18"/>
      <c r="P961" s="20">
        <f t="shared" si="30"/>
        <v>0</v>
      </c>
      <c r="Q961" s="18"/>
      <c r="R961" s="19">
        <f t="shared" si="31"/>
        <v>0</v>
      </c>
      <c r="S961" s="18"/>
      <c r="T961" s="17"/>
    </row>
    <row r="962" spans="1:20" x14ac:dyDescent="0.2">
      <c r="A962" s="18"/>
      <c r="B962" s="18"/>
      <c r="C962" s="18"/>
      <c r="D962" s="18"/>
      <c r="E962" s="18"/>
      <c r="F962" s="18"/>
      <c r="G962" s="18"/>
      <c r="H962" s="18"/>
      <c r="I962" s="18"/>
      <c r="J962" s="18"/>
      <c r="K962" s="18"/>
      <c r="L962" s="18"/>
      <c r="M962" s="18"/>
      <c r="N962" s="18"/>
      <c r="O962" s="18"/>
      <c r="P962" s="20">
        <f t="shared" si="30"/>
        <v>0</v>
      </c>
      <c r="Q962" s="18"/>
      <c r="R962" s="19">
        <f t="shared" si="31"/>
        <v>0</v>
      </c>
      <c r="S962" s="18"/>
      <c r="T962" s="17"/>
    </row>
    <row r="963" spans="1:20" x14ac:dyDescent="0.2">
      <c r="A963" s="18"/>
      <c r="B963" s="18"/>
      <c r="C963" s="18"/>
      <c r="D963" s="18"/>
      <c r="E963" s="18"/>
      <c r="F963" s="18"/>
      <c r="G963" s="18"/>
      <c r="H963" s="18"/>
      <c r="I963" s="18"/>
      <c r="J963" s="18"/>
      <c r="K963" s="18"/>
      <c r="L963" s="18"/>
      <c r="M963" s="18"/>
      <c r="N963" s="18"/>
      <c r="O963" s="18"/>
      <c r="P963" s="20">
        <f t="shared" si="30"/>
        <v>0</v>
      </c>
      <c r="Q963" s="18"/>
      <c r="R963" s="19">
        <f t="shared" si="31"/>
        <v>0</v>
      </c>
      <c r="S963" s="18"/>
      <c r="T963" s="17"/>
    </row>
    <row r="964" spans="1:20" x14ac:dyDescent="0.2">
      <c r="A964" s="18"/>
      <c r="B964" s="18"/>
      <c r="C964" s="18"/>
      <c r="D964" s="18"/>
      <c r="E964" s="18"/>
      <c r="F964" s="18"/>
      <c r="G964" s="18"/>
      <c r="H964" s="18"/>
      <c r="I964" s="18"/>
      <c r="J964" s="18"/>
      <c r="K964" s="18"/>
      <c r="L964" s="18"/>
      <c r="M964" s="18"/>
      <c r="N964" s="18"/>
      <c r="O964" s="18"/>
      <c r="P964" s="20">
        <f t="shared" si="30"/>
        <v>0</v>
      </c>
      <c r="Q964" s="18"/>
      <c r="R964" s="19">
        <f t="shared" si="31"/>
        <v>0</v>
      </c>
      <c r="S964" s="18"/>
      <c r="T964" s="17"/>
    </row>
    <row r="965" spans="1:20" x14ac:dyDescent="0.2">
      <c r="A965" s="18"/>
      <c r="B965" s="18"/>
      <c r="C965" s="18"/>
      <c r="D965" s="18"/>
      <c r="E965" s="18"/>
      <c r="F965" s="18"/>
      <c r="G965" s="18"/>
      <c r="H965" s="18"/>
      <c r="I965" s="18"/>
      <c r="J965" s="18"/>
      <c r="K965" s="18"/>
      <c r="L965" s="18"/>
      <c r="M965" s="18"/>
      <c r="N965" s="18"/>
      <c r="O965" s="18"/>
      <c r="P965" s="20">
        <f t="shared" si="30"/>
        <v>0</v>
      </c>
      <c r="Q965" s="18"/>
      <c r="R965" s="19">
        <f t="shared" si="31"/>
        <v>0</v>
      </c>
      <c r="S965" s="18"/>
      <c r="T965" s="17"/>
    </row>
    <row r="966" spans="1:20" x14ac:dyDescent="0.2">
      <c r="A966" s="18"/>
      <c r="B966" s="18"/>
      <c r="C966" s="18"/>
      <c r="D966" s="18"/>
      <c r="E966" s="18"/>
      <c r="F966" s="18"/>
      <c r="G966" s="18"/>
      <c r="H966" s="18"/>
      <c r="I966" s="18"/>
      <c r="J966" s="18"/>
      <c r="K966" s="18"/>
      <c r="L966" s="18"/>
      <c r="M966" s="18"/>
      <c r="N966" s="18"/>
      <c r="O966" s="18"/>
      <c r="P966" s="20">
        <f t="shared" si="30"/>
        <v>0</v>
      </c>
      <c r="Q966" s="18"/>
      <c r="R966" s="19">
        <f t="shared" si="31"/>
        <v>0</v>
      </c>
      <c r="S966" s="18"/>
      <c r="T966" s="17"/>
    </row>
    <row r="967" spans="1:20" x14ac:dyDescent="0.2">
      <c r="A967" s="18"/>
      <c r="B967" s="18"/>
      <c r="C967" s="18"/>
      <c r="D967" s="18"/>
      <c r="E967" s="18"/>
      <c r="F967" s="18"/>
      <c r="G967" s="18"/>
      <c r="H967" s="18"/>
      <c r="I967" s="18"/>
      <c r="J967" s="18"/>
      <c r="K967" s="18"/>
      <c r="L967" s="18"/>
      <c r="M967" s="18"/>
      <c r="N967" s="18"/>
      <c r="O967" s="18"/>
      <c r="P967" s="20">
        <f t="shared" si="30"/>
        <v>0</v>
      </c>
      <c r="Q967" s="18"/>
      <c r="R967" s="19">
        <f t="shared" si="31"/>
        <v>0</v>
      </c>
      <c r="S967" s="18"/>
      <c r="T967" s="17"/>
    </row>
    <row r="968" spans="1:20" x14ac:dyDescent="0.2">
      <c r="A968" s="18"/>
      <c r="B968" s="18"/>
      <c r="C968" s="18"/>
      <c r="D968" s="18"/>
      <c r="E968" s="18"/>
      <c r="F968" s="18"/>
      <c r="G968" s="18"/>
      <c r="H968" s="18"/>
      <c r="I968" s="18"/>
      <c r="J968" s="18"/>
      <c r="K968" s="18"/>
      <c r="L968" s="18"/>
      <c r="M968" s="18"/>
      <c r="N968" s="18"/>
      <c r="O968" s="18"/>
      <c r="P968" s="20">
        <f t="shared" si="30"/>
        <v>0</v>
      </c>
      <c r="Q968" s="18"/>
      <c r="R968" s="19">
        <f t="shared" si="31"/>
        <v>0</v>
      </c>
      <c r="S968" s="18"/>
      <c r="T968" s="17"/>
    </row>
    <row r="969" spans="1:20" x14ac:dyDescent="0.2">
      <c r="A969" s="18"/>
      <c r="B969" s="18"/>
      <c r="C969" s="18"/>
      <c r="D969" s="18"/>
      <c r="E969" s="18"/>
      <c r="F969" s="18"/>
      <c r="G969" s="18"/>
      <c r="H969" s="18"/>
      <c r="I969" s="18"/>
      <c r="J969" s="18"/>
      <c r="K969" s="18"/>
      <c r="L969" s="18"/>
      <c r="M969" s="18"/>
      <c r="N969" s="18"/>
      <c r="O969" s="18"/>
      <c r="P969" s="20">
        <f t="shared" si="30"/>
        <v>0</v>
      </c>
      <c r="Q969" s="18"/>
      <c r="R969" s="19">
        <f t="shared" si="31"/>
        <v>0</v>
      </c>
      <c r="S969" s="18"/>
      <c r="T969" s="17"/>
    </row>
    <row r="970" spans="1:20" x14ac:dyDescent="0.2">
      <c r="A970" s="18"/>
      <c r="B970" s="18"/>
      <c r="C970" s="18"/>
      <c r="D970" s="18"/>
      <c r="E970" s="18"/>
      <c r="F970" s="18"/>
      <c r="G970" s="18"/>
      <c r="H970" s="18"/>
      <c r="I970" s="18"/>
      <c r="J970" s="18"/>
      <c r="K970" s="18"/>
      <c r="L970" s="18"/>
      <c r="M970" s="18"/>
      <c r="N970" s="18"/>
      <c r="O970" s="18"/>
      <c r="P970" s="20">
        <f t="shared" si="30"/>
        <v>0</v>
      </c>
      <c r="Q970" s="18"/>
      <c r="R970" s="19">
        <f t="shared" si="31"/>
        <v>0</v>
      </c>
      <c r="S970" s="18"/>
      <c r="T970" s="17"/>
    </row>
    <row r="971" spans="1:20" x14ac:dyDescent="0.2">
      <c r="A971" s="18"/>
      <c r="B971" s="18"/>
      <c r="C971" s="18"/>
      <c r="D971" s="18"/>
      <c r="E971" s="18"/>
      <c r="F971" s="18"/>
      <c r="G971" s="18"/>
      <c r="H971" s="18"/>
      <c r="I971" s="18"/>
      <c r="J971" s="18"/>
      <c r="K971" s="18"/>
      <c r="L971" s="18"/>
      <c r="M971" s="18"/>
      <c r="N971" s="18"/>
      <c r="O971" s="18"/>
      <c r="P971" s="20">
        <f t="shared" si="30"/>
        <v>0</v>
      </c>
      <c r="Q971" s="18"/>
      <c r="R971" s="19">
        <f t="shared" si="31"/>
        <v>0</v>
      </c>
      <c r="S971" s="18"/>
      <c r="T971" s="17"/>
    </row>
    <row r="972" spans="1:20" x14ac:dyDescent="0.2">
      <c r="A972" s="18"/>
      <c r="B972" s="18"/>
      <c r="C972" s="18"/>
      <c r="D972" s="18"/>
      <c r="E972" s="18"/>
      <c r="F972" s="18"/>
      <c r="G972" s="18"/>
      <c r="H972" s="18"/>
      <c r="I972" s="18"/>
      <c r="J972" s="18"/>
      <c r="K972" s="18"/>
      <c r="L972" s="18"/>
      <c r="M972" s="18"/>
      <c r="N972" s="18"/>
      <c r="O972" s="18"/>
      <c r="P972" s="20">
        <f t="shared" si="30"/>
        <v>0</v>
      </c>
      <c r="Q972" s="18"/>
      <c r="R972" s="19">
        <f t="shared" si="31"/>
        <v>0</v>
      </c>
      <c r="S972" s="18"/>
      <c r="T972" s="17"/>
    </row>
    <row r="973" spans="1:20" x14ac:dyDescent="0.2">
      <c r="A973" s="18"/>
      <c r="B973" s="18"/>
      <c r="C973" s="18"/>
      <c r="D973" s="18"/>
      <c r="E973" s="18"/>
      <c r="F973" s="18"/>
      <c r="G973" s="18"/>
      <c r="H973" s="18"/>
      <c r="I973" s="18"/>
      <c r="J973" s="18"/>
      <c r="K973" s="18"/>
      <c r="L973" s="18"/>
      <c r="M973" s="18"/>
      <c r="N973" s="18"/>
      <c r="O973" s="18"/>
      <c r="P973" s="20">
        <f t="shared" ref="P973:P1000" si="32">SUM(I973:O973)</f>
        <v>0</v>
      </c>
      <c r="Q973" s="18"/>
      <c r="R973" s="19">
        <f t="shared" si="31"/>
        <v>0</v>
      </c>
      <c r="S973" s="18"/>
      <c r="T973" s="17"/>
    </row>
    <row r="974" spans="1:20" x14ac:dyDescent="0.2">
      <c r="A974" s="18"/>
      <c r="B974" s="18"/>
      <c r="C974" s="18"/>
      <c r="D974" s="18"/>
      <c r="E974" s="18"/>
      <c r="F974" s="18"/>
      <c r="G974" s="18"/>
      <c r="H974" s="18"/>
      <c r="I974" s="18"/>
      <c r="J974" s="18"/>
      <c r="K974" s="18"/>
      <c r="L974" s="18"/>
      <c r="M974" s="18"/>
      <c r="N974" s="18"/>
      <c r="O974" s="18"/>
      <c r="P974" s="20">
        <f t="shared" si="32"/>
        <v>0</v>
      </c>
      <c r="Q974" s="18"/>
      <c r="R974" s="19">
        <f t="shared" si="31"/>
        <v>0</v>
      </c>
      <c r="S974" s="18"/>
      <c r="T974" s="17"/>
    </row>
    <row r="975" spans="1:20" x14ac:dyDescent="0.2">
      <c r="A975" s="18"/>
      <c r="B975" s="18"/>
      <c r="C975" s="18"/>
      <c r="D975" s="18"/>
      <c r="E975" s="18"/>
      <c r="F975" s="18"/>
      <c r="G975" s="18"/>
      <c r="H975" s="18"/>
      <c r="I975" s="18"/>
      <c r="J975" s="18"/>
      <c r="K975" s="18"/>
      <c r="L975" s="18"/>
      <c r="M975" s="18"/>
      <c r="N975" s="18"/>
      <c r="O975" s="18"/>
      <c r="P975" s="20">
        <f t="shared" si="32"/>
        <v>0</v>
      </c>
      <c r="Q975" s="18"/>
      <c r="R975" s="19">
        <f t="shared" si="31"/>
        <v>0</v>
      </c>
      <c r="S975" s="18"/>
      <c r="T975" s="17"/>
    </row>
    <row r="976" spans="1:20" x14ac:dyDescent="0.2">
      <c r="A976" s="18"/>
      <c r="B976" s="18"/>
      <c r="C976" s="18"/>
      <c r="D976" s="18"/>
      <c r="E976" s="18"/>
      <c r="F976" s="18"/>
      <c r="G976" s="18"/>
      <c r="H976" s="18"/>
      <c r="I976" s="18"/>
      <c r="J976" s="18"/>
      <c r="K976" s="18"/>
      <c r="L976" s="18"/>
      <c r="M976" s="18"/>
      <c r="N976" s="18"/>
      <c r="O976" s="18"/>
      <c r="P976" s="20">
        <f t="shared" si="32"/>
        <v>0</v>
      </c>
      <c r="Q976" s="18"/>
      <c r="R976" s="19">
        <f t="shared" si="31"/>
        <v>0</v>
      </c>
      <c r="S976" s="18"/>
      <c r="T976" s="17"/>
    </row>
    <row r="977" spans="1:20" x14ac:dyDescent="0.2">
      <c r="A977" s="18"/>
      <c r="B977" s="18"/>
      <c r="C977" s="18"/>
      <c r="D977" s="18"/>
      <c r="E977" s="18"/>
      <c r="F977" s="18"/>
      <c r="G977" s="18"/>
      <c r="H977" s="18"/>
      <c r="I977" s="18"/>
      <c r="J977" s="18"/>
      <c r="K977" s="18"/>
      <c r="L977" s="18"/>
      <c r="M977" s="18"/>
      <c r="N977" s="18"/>
      <c r="O977" s="18"/>
      <c r="P977" s="20">
        <f t="shared" si="32"/>
        <v>0</v>
      </c>
      <c r="Q977" s="18"/>
      <c r="R977" s="19">
        <f t="shared" si="31"/>
        <v>0</v>
      </c>
      <c r="S977" s="18"/>
      <c r="T977" s="17"/>
    </row>
    <row r="978" spans="1:20" x14ac:dyDescent="0.2">
      <c r="A978" s="18"/>
      <c r="B978" s="18"/>
      <c r="C978" s="18"/>
      <c r="D978" s="18"/>
      <c r="E978" s="18"/>
      <c r="F978" s="18"/>
      <c r="G978" s="18"/>
      <c r="H978" s="18"/>
      <c r="I978" s="18"/>
      <c r="J978" s="18"/>
      <c r="K978" s="18"/>
      <c r="L978" s="18"/>
      <c r="M978" s="18"/>
      <c r="N978" s="18"/>
      <c r="O978" s="18"/>
      <c r="P978" s="20">
        <f t="shared" si="32"/>
        <v>0</v>
      </c>
      <c r="Q978" s="18"/>
      <c r="R978" s="19">
        <f t="shared" si="31"/>
        <v>0</v>
      </c>
      <c r="S978" s="18"/>
      <c r="T978" s="17"/>
    </row>
    <row r="979" spans="1:20" x14ac:dyDescent="0.2">
      <c r="A979" s="18"/>
      <c r="B979" s="18"/>
      <c r="C979" s="18"/>
      <c r="D979" s="18"/>
      <c r="E979" s="18"/>
      <c r="F979" s="18"/>
      <c r="G979" s="18"/>
      <c r="H979" s="18"/>
      <c r="I979" s="18"/>
      <c r="J979" s="18"/>
      <c r="K979" s="18"/>
      <c r="L979" s="18"/>
      <c r="M979" s="18"/>
      <c r="N979" s="18"/>
      <c r="O979" s="18"/>
      <c r="P979" s="20">
        <f t="shared" si="32"/>
        <v>0</v>
      </c>
      <c r="Q979" s="18"/>
      <c r="R979" s="19">
        <f t="shared" si="31"/>
        <v>0</v>
      </c>
      <c r="S979" s="18"/>
      <c r="T979" s="17"/>
    </row>
    <row r="980" spans="1:20" x14ac:dyDescent="0.2">
      <c r="A980" s="18"/>
      <c r="B980" s="18"/>
      <c r="C980" s="18"/>
      <c r="D980" s="18"/>
      <c r="E980" s="18"/>
      <c r="F980" s="18"/>
      <c r="G980" s="18"/>
      <c r="H980" s="18"/>
      <c r="I980" s="18"/>
      <c r="J980" s="18"/>
      <c r="K980" s="18"/>
      <c r="L980" s="18"/>
      <c r="M980" s="18"/>
      <c r="N980" s="18"/>
      <c r="O980" s="18"/>
      <c r="P980" s="20">
        <f t="shared" si="32"/>
        <v>0</v>
      </c>
      <c r="Q980" s="18"/>
      <c r="R980" s="19">
        <f t="shared" si="31"/>
        <v>0</v>
      </c>
      <c r="S980" s="18"/>
      <c r="T980" s="17"/>
    </row>
    <row r="981" spans="1:20" x14ac:dyDescent="0.2">
      <c r="A981" s="18"/>
      <c r="B981" s="18"/>
      <c r="C981" s="18"/>
      <c r="D981" s="18"/>
      <c r="E981" s="18"/>
      <c r="F981" s="18"/>
      <c r="G981" s="18"/>
      <c r="H981" s="18"/>
      <c r="I981" s="18"/>
      <c r="J981" s="18"/>
      <c r="K981" s="18"/>
      <c r="L981" s="18"/>
      <c r="M981" s="18"/>
      <c r="N981" s="18"/>
      <c r="O981" s="18"/>
      <c r="P981" s="20">
        <f t="shared" si="32"/>
        <v>0</v>
      </c>
      <c r="Q981" s="18"/>
      <c r="R981" s="19">
        <f t="shared" si="31"/>
        <v>0</v>
      </c>
      <c r="S981" s="18"/>
      <c r="T981" s="17"/>
    </row>
    <row r="982" spans="1:20" x14ac:dyDescent="0.2">
      <c r="A982" s="18"/>
      <c r="B982" s="18"/>
      <c r="C982" s="18"/>
      <c r="D982" s="18"/>
      <c r="E982" s="18"/>
      <c r="F982" s="18"/>
      <c r="G982" s="18"/>
      <c r="H982" s="18"/>
      <c r="I982" s="18"/>
      <c r="J982" s="18"/>
      <c r="K982" s="18"/>
      <c r="L982" s="18"/>
      <c r="M982" s="18"/>
      <c r="N982" s="18"/>
      <c r="O982" s="18"/>
      <c r="P982" s="20">
        <f t="shared" si="32"/>
        <v>0</v>
      </c>
      <c r="Q982" s="18"/>
      <c r="R982" s="19">
        <f t="shared" ref="R982:R1000" si="33">P982-Q982</f>
        <v>0</v>
      </c>
      <c r="S982" s="18"/>
      <c r="T982" s="17"/>
    </row>
    <row r="983" spans="1:20" x14ac:dyDescent="0.2">
      <c r="A983" s="18"/>
      <c r="B983" s="18"/>
      <c r="C983" s="18"/>
      <c r="D983" s="18"/>
      <c r="E983" s="18"/>
      <c r="F983" s="18"/>
      <c r="G983" s="18"/>
      <c r="H983" s="18"/>
      <c r="I983" s="18"/>
      <c r="J983" s="18"/>
      <c r="K983" s="18"/>
      <c r="L983" s="18"/>
      <c r="M983" s="18"/>
      <c r="N983" s="18"/>
      <c r="O983" s="18"/>
      <c r="P983" s="20">
        <f t="shared" si="32"/>
        <v>0</v>
      </c>
      <c r="Q983" s="18"/>
      <c r="R983" s="19">
        <f t="shared" si="33"/>
        <v>0</v>
      </c>
      <c r="S983" s="18"/>
      <c r="T983" s="17"/>
    </row>
    <row r="984" spans="1:20" x14ac:dyDescent="0.2">
      <c r="A984" s="18"/>
      <c r="B984" s="18"/>
      <c r="C984" s="18"/>
      <c r="D984" s="18"/>
      <c r="E984" s="18"/>
      <c r="F984" s="18"/>
      <c r="G984" s="18"/>
      <c r="H984" s="18"/>
      <c r="I984" s="18"/>
      <c r="J984" s="18"/>
      <c r="K984" s="18"/>
      <c r="L984" s="18"/>
      <c r="M984" s="18"/>
      <c r="N984" s="18"/>
      <c r="O984" s="18"/>
      <c r="P984" s="20">
        <f t="shared" si="32"/>
        <v>0</v>
      </c>
      <c r="Q984" s="18"/>
      <c r="R984" s="19">
        <f t="shared" si="33"/>
        <v>0</v>
      </c>
      <c r="S984" s="18"/>
      <c r="T984" s="17"/>
    </row>
    <row r="985" spans="1:20" x14ac:dyDescent="0.2">
      <c r="A985" s="18"/>
      <c r="B985" s="18"/>
      <c r="C985" s="18"/>
      <c r="D985" s="18"/>
      <c r="E985" s="18"/>
      <c r="F985" s="18"/>
      <c r="G985" s="18"/>
      <c r="H985" s="18"/>
      <c r="I985" s="18"/>
      <c r="J985" s="18"/>
      <c r="K985" s="18"/>
      <c r="L985" s="18"/>
      <c r="M985" s="18"/>
      <c r="N985" s="18"/>
      <c r="O985" s="18"/>
      <c r="P985" s="20">
        <f t="shared" si="32"/>
        <v>0</v>
      </c>
      <c r="Q985" s="18"/>
      <c r="R985" s="19">
        <f t="shared" si="33"/>
        <v>0</v>
      </c>
      <c r="S985" s="18"/>
      <c r="T985" s="17"/>
    </row>
    <row r="986" spans="1:20" x14ac:dyDescent="0.2">
      <c r="A986" s="18"/>
      <c r="B986" s="18"/>
      <c r="C986" s="18"/>
      <c r="D986" s="18"/>
      <c r="E986" s="18"/>
      <c r="F986" s="18"/>
      <c r="G986" s="18"/>
      <c r="H986" s="18"/>
      <c r="I986" s="18"/>
      <c r="J986" s="18"/>
      <c r="K986" s="18"/>
      <c r="L986" s="18"/>
      <c r="M986" s="18"/>
      <c r="N986" s="18"/>
      <c r="O986" s="18"/>
      <c r="P986" s="20">
        <f t="shared" si="32"/>
        <v>0</v>
      </c>
      <c r="Q986" s="18"/>
      <c r="R986" s="19">
        <f t="shared" si="33"/>
        <v>0</v>
      </c>
      <c r="S986" s="18"/>
      <c r="T986" s="17"/>
    </row>
    <row r="987" spans="1:20" x14ac:dyDescent="0.2">
      <c r="A987" s="18"/>
      <c r="B987" s="18"/>
      <c r="C987" s="18"/>
      <c r="D987" s="18"/>
      <c r="E987" s="18"/>
      <c r="F987" s="18"/>
      <c r="G987" s="18"/>
      <c r="H987" s="18"/>
      <c r="I987" s="18"/>
      <c r="J987" s="18"/>
      <c r="K987" s="18"/>
      <c r="L987" s="18"/>
      <c r="M987" s="18"/>
      <c r="N987" s="18"/>
      <c r="O987" s="18"/>
      <c r="P987" s="20">
        <f t="shared" si="32"/>
        <v>0</v>
      </c>
      <c r="Q987" s="18"/>
      <c r="R987" s="19">
        <f t="shared" si="33"/>
        <v>0</v>
      </c>
      <c r="S987" s="18"/>
      <c r="T987" s="17"/>
    </row>
    <row r="988" spans="1:20" x14ac:dyDescent="0.2">
      <c r="A988" s="18"/>
      <c r="B988" s="18"/>
      <c r="C988" s="18"/>
      <c r="D988" s="18"/>
      <c r="E988" s="18"/>
      <c r="F988" s="18"/>
      <c r="G988" s="18"/>
      <c r="H988" s="18"/>
      <c r="I988" s="18"/>
      <c r="J988" s="18"/>
      <c r="K988" s="18"/>
      <c r="L988" s="18"/>
      <c r="M988" s="18"/>
      <c r="N988" s="18"/>
      <c r="O988" s="18"/>
      <c r="P988" s="20">
        <f t="shared" si="32"/>
        <v>0</v>
      </c>
      <c r="Q988" s="18"/>
      <c r="R988" s="19">
        <f t="shared" si="33"/>
        <v>0</v>
      </c>
      <c r="S988" s="18"/>
      <c r="T988" s="17"/>
    </row>
    <row r="989" spans="1:20" x14ac:dyDescent="0.2">
      <c r="A989" s="18"/>
      <c r="B989" s="18"/>
      <c r="C989" s="18"/>
      <c r="D989" s="18"/>
      <c r="E989" s="18"/>
      <c r="F989" s="18"/>
      <c r="G989" s="18"/>
      <c r="H989" s="18"/>
      <c r="I989" s="18"/>
      <c r="J989" s="18"/>
      <c r="K989" s="18"/>
      <c r="L989" s="18"/>
      <c r="M989" s="18"/>
      <c r="N989" s="18"/>
      <c r="O989" s="18"/>
      <c r="P989" s="20">
        <f t="shared" si="32"/>
        <v>0</v>
      </c>
      <c r="Q989" s="18"/>
      <c r="R989" s="19">
        <f t="shared" si="33"/>
        <v>0</v>
      </c>
      <c r="S989" s="18"/>
      <c r="T989" s="17"/>
    </row>
    <row r="990" spans="1:20" x14ac:dyDescent="0.2">
      <c r="A990" s="18"/>
      <c r="B990" s="18"/>
      <c r="C990" s="18"/>
      <c r="D990" s="18"/>
      <c r="E990" s="18"/>
      <c r="F990" s="18"/>
      <c r="G990" s="18"/>
      <c r="H990" s="18"/>
      <c r="I990" s="18"/>
      <c r="J990" s="18"/>
      <c r="K990" s="18"/>
      <c r="L990" s="18"/>
      <c r="M990" s="18"/>
      <c r="N990" s="18"/>
      <c r="O990" s="18"/>
      <c r="P990" s="20">
        <f t="shared" si="32"/>
        <v>0</v>
      </c>
      <c r="Q990" s="18"/>
      <c r="R990" s="19">
        <f t="shared" si="33"/>
        <v>0</v>
      </c>
      <c r="S990" s="18"/>
      <c r="T990" s="17"/>
    </row>
    <row r="991" spans="1:20" x14ac:dyDescent="0.2">
      <c r="A991" s="18"/>
      <c r="B991" s="18"/>
      <c r="C991" s="18"/>
      <c r="D991" s="18"/>
      <c r="E991" s="18"/>
      <c r="F991" s="18"/>
      <c r="G991" s="18"/>
      <c r="H991" s="18"/>
      <c r="I991" s="18"/>
      <c r="J991" s="18"/>
      <c r="K991" s="18"/>
      <c r="L991" s="18"/>
      <c r="M991" s="18"/>
      <c r="N991" s="18"/>
      <c r="O991" s="18"/>
      <c r="P991" s="20">
        <f t="shared" si="32"/>
        <v>0</v>
      </c>
      <c r="Q991" s="18"/>
      <c r="R991" s="19">
        <f t="shared" si="33"/>
        <v>0</v>
      </c>
      <c r="S991" s="18"/>
      <c r="T991" s="17"/>
    </row>
    <row r="992" spans="1:20" x14ac:dyDescent="0.2">
      <c r="A992" s="18"/>
      <c r="B992" s="18"/>
      <c r="C992" s="18"/>
      <c r="D992" s="18"/>
      <c r="E992" s="18"/>
      <c r="F992" s="18"/>
      <c r="G992" s="18"/>
      <c r="H992" s="18"/>
      <c r="I992" s="18"/>
      <c r="J992" s="18"/>
      <c r="K992" s="18"/>
      <c r="L992" s="18"/>
      <c r="M992" s="18"/>
      <c r="N992" s="18"/>
      <c r="O992" s="18"/>
      <c r="P992" s="20">
        <f t="shared" si="32"/>
        <v>0</v>
      </c>
      <c r="Q992" s="18"/>
      <c r="R992" s="19">
        <f t="shared" si="33"/>
        <v>0</v>
      </c>
      <c r="S992" s="18"/>
      <c r="T992" s="17"/>
    </row>
    <row r="993" spans="1:20" x14ac:dyDescent="0.2">
      <c r="A993" s="18"/>
      <c r="B993" s="18"/>
      <c r="C993" s="18"/>
      <c r="D993" s="18"/>
      <c r="E993" s="18"/>
      <c r="F993" s="18"/>
      <c r="G993" s="18"/>
      <c r="H993" s="18"/>
      <c r="I993" s="18"/>
      <c r="J993" s="18"/>
      <c r="K993" s="18"/>
      <c r="L993" s="18"/>
      <c r="M993" s="18"/>
      <c r="N993" s="18"/>
      <c r="O993" s="18"/>
      <c r="P993" s="20">
        <f t="shared" si="32"/>
        <v>0</v>
      </c>
      <c r="Q993" s="18"/>
      <c r="R993" s="19">
        <f t="shared" si="33"/>
        <v>0</v>
      </c>
      <c r="S993" s="18"/>
      <c r="T993" s="17"/>
    </row>
    <row r="994" spans="1:20" x14ac:dyDescent="0.2">
      <c r="A994" s="18"/>
      <c r="B994" s="18"/>
      <c r="C994" s="18"/>
      <c r="D994" s="18"/>
      <c r="E994" s="18"/>
      <c r="F994" s="18"/>
      <c r="G994" s="18"/>
      <c r="H994" s="18"/>
      <c r="I994" s="18"/>
      <c r="J994" s="18"/>
      <c r="K994" s="18"/>
      <c r="L994" s="18"/>
      <c r="M994" s="18"/>
      <c r="N994" s="18"/>
      <c r="O994" s="18"/>
      <c r="P994" s="20">
        <f t="shared" si="32"/>
        <v>0</v>
      </c>
      <c r="Q994" s="18"/>
      <c r="R994" s="19">
        <f t="shared" si="33"/>
        <v>0</v>
      </c>
      <c r="S994" s="18"/>
      <c r="T994" s="17"/>
    </row>
    <row r="995" spans="1:20" x14ac:dyDescent="0.2">
      <c r="A995" s="18"/>
      <c r="B995" s="18"/>
      <c r="C995" s="18"/>
      <c r="D995" s="18"/>
      <c r="E995" s="18"/>
      <c r="F995" s="18"/>
      <c r="G995" s="18"/>
      <c r="H995" s="18"/>
      <c r="I995" s="18"/>
      <c r="J995" s="18"/>
      <c r="K995" s="18"/>
      <c r="L995" s="18"/>
      <c r="M995" s="18"/>
      <c r="N995" s="18"/>
      <c r="O995" s="18"/>
      <c r="P995" s="20">
        <f t="shared" si="32"/>
        <v>0</v>
      </c>
      <c r="Q995" s="18"/>
      <c r="R995" s="19">
        <f t="shared" si="33"/>
        <v>0</v>
      </c>
      <c r="S995" s="18"/>
      <c r="T995" s="17"/>
    </row>
    <row r="996" spans="1:20" x14ac:dyDescent="0.2">
      <c r="A996" s="18"/>
      <c r="B996" s="18"/>
      <c r="C996" s="18"/>
      <c r="D996" s="18"/>
      <c r="E996" s="18"/>
      <c r="F996" s="18"/>
      <c r="G996" s="18"/>
      <c r="H996" s="18"/>
      <c r="I996" s="18"/>
      <c r="J996" s="18"/>
      <c r="K996" s="18"/>
      <c r="L996" s="18"/>
      <c r="M996" s="18"/>
      <c r="N996" s="18"/>
      <c r="O996" s="18"/>
      <c r="P996" s="20">
        <f t="shared" si="32"/>
        <v>0</v>
      </c>
      <c r="Q996" s="18"/>
      <c r="R996" s="19">
        <f t="shared" si="33"/>
        <v>0</v>
      </c>
      <c r="S996" s="18"/>
      <c r="T996" s="17"/>
    </row>
    <row r="997" spans="1:20" x14ac:dyDescent="0.2">
      <c r="A997" s="18"/>
      <c r="B997" s="18"/>
      <c r="C997" s="18"/>
      <c r="D997" s="18"/>
      <c r="E997" s="18"/>
      <c r="F997" s="18"/>
      <c r="G997" s="18"/>
      <c r="H997" s="18"/>
      <c r="I997" s="18"/>
      <c r="J997" s="18"/>
      <c r="K997" s="18"/>
      <c r="L997" s="18"/>
      <c r="M997" s="18"/>
      <c r="N997" s="18"/>
      <c r="O997" s="18"/>
      <c r="P997" s="20">
        <f t="shared" si="32"/>
        <v>0</v>
      </c>
      <c r="Q997" s="18"/>
      <c r="R997" s="19">
        <f t="shared" si="33"/>
        <v>0</v>
      </c>
      <c r="S997" s="18"/>
      <c r="T997" s="17"/>
    </row>
    <row r="998" spans="1:20" x14ac:dyDescent="0.2">
      <c r="A998" s="18"/>
      <c r="B998" s="18"/>
      <c r="C998" s="18"/>
      <c r="D998" s="18"/>
      <c r="E998" s="18"/>
      <c r="F998" s="18"/>
      <c r="G998" s="18"/>
      <c r="H998" s="18"/>
      <c r="I998" s="18"/>
      <c r="J998" s="18"/>
      <c r="K998" s="18"/>
      <c r="L998" s="18"/>
      <c r="M998" s="18"/>
      <c r="N998" s="18"/>
      <c r="O998" s="18"/>
      <c r="P998" s="20">
        <f t="shared" si="32"/>
        <v>0</v>
      </c>
      <c r="Q998" s="18"/>
      <c r="R998" s="19">
        <f t="shared" si="33"/>
        <v>0</v>
      </c>
      <c r="S998" s="18"/>
      <c r="T998" s="17"/>
    </row>
    <row r="999" spans="1:20" x14ac:dyDescent="0.2">
      <c r="A999" s="18"/>
      <c r="B999" s="18"/>
      <c r="C999" s="18"/>
      <c r="D999" s="18"/>
      <c r="E999" s="18"/>
      <c r="F999" s="18"/>
      <c r="G999" s="18"/>
      <c r="H999" s="18"/>
      <c r="I999" s="18"/>
      <c r="J999" s="18"/>
      <c r="K999" s="18"/>
      <c r="L999" s="18"/>
      <c r="M999" s="18"/>
      <c r="N999" s="18"/>
      <c r="O999" s="18"/>
      <c r="P999" s="20">
        <f t="shared" si="32"/>
        <v>0</v>
      </c>
      <c r="Q999" s="18"/>
      <c r="R999" s="19">
        <f t="shared" si="33"/>
        <v>0</v>
      </c>
      <c r="S999" s="18"/>
      <c r="T999" s="17"/>
    </row>
    <row r="1000" spans="1:20" x14ac:dyDescent="0.2">
      <c r="A1000" s="18"/>
      <c r="B1000" s="18"/>
      <c r="C1000" s="18"/>
      <c r="D1000" s="18"/>
      <c r="E1000" s="18"/>
      <c r="F1000" s="18"/>
      <c r="G1000" s="18"/>
      <c r="H1000" s="18"/>
      <c r="I1000" s="18"/>
      <c r="J1000" s="18"/>
      <c r="K1000" s="18"/>
      <c r="L1000" s="18"/>
      <c r="M1000" s="18"/>
      <c r="N1000" s="18"/>
      <c r="O1000" s="18"/>
      <c r="P1000" s="20">
        <f t="shared" si="32"/>
        <v>0</v>
      </c>
      <c r="Q1000" s="18"/>
      <c r="R1000" s="19">
        <f t="shared" si="33"/>
        <v>0</v>
      </c>
      <c r="S1000" s="18"/>
      <c r="T1000" s="17"/>
    </row>
    <row r="1001" spans="1:20" s="1" customFormat="1" x14ac:dyDescent="0.2">
      <c r="H1001" s="16"/>
    </row>
    <row r="1002" spans="1:20" s="1" customFormat="1" x14ac:dyDescent="0.2">
      <c r="H1002" s="16"/>
    </row>
    <row r="1003" spans="1:20" s="1" customFormat="1" x14ac:dyDescent="0.2">
      <c r="H1003" s="16"/>
    </row>
    <row r="1004" spans="1:20" s="1" customFormat="1" x14ac:dyDescent="0.2">
      <c r="H1004" s="16"/>
    </row>
    <row r="1005" spans="1:20" s="1" customFormat="1" x14ac:dyDescent="0.2">
      <c r="H1005" s="16"/>
    </row>
    <row r="1006" spans="1:20" s="1" customFormat="1" x14ac:dyDescent="0.2">
      <c r="H1006" s="16"/>
    </row>
    <row r="1007" spans="1:20" s="1" customFormat="1" x14ac:dyDescent="0.2">
      <c r="H1007" s="16"/>
    </row>
    <row r="1008" spans="1:20" s="1" customFormat="1" x14ac:dyDescent="0.2">
      <c r="H1008" s="16"/>
    </row>
    <row r="1009" spans="8:8" s="1" customFormat="1" x14ac:dyDescent="0.2">
      <c r="H1009" s="16"/>
    </row>
    <row r="1010" spans="8:8" s="1" customFormat="1" x14ac:dyDescent="0.2">
      <c r="H1010" s="16"/>
    </row>
    <row r="1011" spans="8:8" s="1" customFormat="1" x14ac:dyDescent="0.2">
      <c r="H1011" s="16"/>
    </row>
  </sheetData>
  <sheetProtection password="DC37" sheet="1" objects="1" scenarios="1"/>
  <mergeCells count="12">
    <mergeCell ref="A8:T8"/>
    <mergeCell ref="A7:T7"/>
    <mergeCell ref="L4:O4"/>
    <mergeCell ref="L5:O5"/>
    <mergeCell ref="A1:T1"/>
    <mergeCell ref="A2:T2"/>
    <mergeCell ref="A3:T3"/>
    <mergeCell ref="I10:O10"/>
    <mergeCell ref="A10:E10"/>
    <mergeCell ref="A9:E9"/>
    <mergeCell ref="F9:G9"/>
    <mergeCell ref="I9:P9"/>
  </mergeCells>
  <dataValidations count="11">
    <dataValidation allowBlank="1" showInputMessage="1" showErrorMessage="1" error="Please enter &quot;No&quot;,&quot;Yes-But no action taken&quot;, &quot;Yes-Approved&quot; , &quot;Yes-Denied&quot;  " sqref="S4:S6 S9:S12" xr:uid="{00000000-0002-0000-0100-000000000000}"/>
    <dataValidation allowBlank="1" showInputMessage="1" sqref="L4:O4" xr:uid="{00000000-0002-0000-0100-000001000000}"/>
    <dataValidation type="whole" allowBlank="1" showInputMessage="1" showErrorMessage="1" error="Please enter a number greater than 0." sqref="I13:J13" xr:uid="{00000000-0002-0000-0100-000002000000}">
      <formula1>0</formula1>
      <formula2>30000</formula2>
    </dataValidation>
    <dataValidation type="date" allowBlank="1" showInputMessage="1" showErrorMessage="1" error="Please enter a date" sqref="H13:H14 H16:H1048576" xr:uid="{00000000-0002-0000-0100-000003000000}">
      <formula1>18264</formula1>
      <formula2>54789</formula2>
    </dataValidation>
    <dataValidation type="custom" errorStyle="information" allowBlank="1" showInputMessage="1" showErrorMessage="1" error="Please enter the number of proposed units in section five." sqref="P13 P20:P1000" xr:uid="{00000000-0002-0000-0100-000004000000}">
      <formula1>C13 &lt;&gt; ""</formula1>
    </dataValidation>
    <dataValidation type="list" allowBlank="1" showInputMessage="1" showErrorMessage="1" error="Please enter &quot;No&quot;,&quot;Yes-But no action taken&quot;, &quot;Yes-Approved&quot; , &quot;Yes-Denied&quot;  " sqref="S13:S1048576 S1:S3" xr:uid="{00000000-0002-0000-0100-000005000000}">
      <formula1>"No,Yes-But no action taken,Yes-Approved,Yes-Denied"</formula1>
    </dataValidation>
    <dataValidation type="whole" allowBlank="1" showInputMessage="1" showErrorMessage="1" sqref="Q13:Q1048576 Q9:Q11 Q4:Q6" xr:uid="{00000000-0002-0000-0100-000006000000}">
      <formula1>0</formula1>
      <formula2>20000</formula2>
    </dataValidation>
    <dataValidation type="whole" allowBlank="1" showInputMessage="1" showErrorMessage="1" error="Please enter a number greater than 0" sqref="M6:O6 I14:J1048576 L5:L6 I4:K6 I10:O11 K13:O1048576" xr:uid="{00000000-0002-0000-0100-000007000000}">
      <formula1>0</formula1>
      <formula2>30000</formula2>
    </dataValidation>
    <dataValidation type="date" allowBlank="1" showInputMessage="1" showErrorMessage="1" sqref="H4:H6 H9:H12" xr:uid="{00000000-0002-0000-0100-000008000000}">
      <formula1>18264</formula1>
      <formula2>54789</formula2>
    </dataValidation>
    <dataValidation type="list" allowBlank="1" showInputMessage="1" showErrorMessage="1" sqref="F1:F3 F13:F1048576" xr:uid="{00000000-0002-0000-0100-000009000000}">
      <formula1>"SFA,SFD,2 to 4,5+,ADU,MH"</formula1>
    </dataValidation>
    <dataValidation type="list" allowBlank="1" showInputMessage="1" showErrorMessage="1" sqref="G13:G1048576 G1:G3" xr:uid="{00000000-0002-0000-0100-00000A000000}">
      <formula1>"R,O"</formula1>
    </dataValidation>
  </dataValidations>
  <printOptions horizontalCentered="1"/>
  <pageMargins left="0.7" right="0.7" top="0.75" bottom="0.75" header="0.3" footer="0.3"/>
  <pageSetup paperSize="17" scale="65"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EB1000"/>
  <sheetViews>
    <sheetView showZeros="0" tabSelected="1" showWhiteSpace="0" zoomScale="60" zoomScaleNormal="60" zoomScaleSheetLayoutView="50" zoomScalePageLayoutView="70" workbookViewId="0">
      <pane xSplit="7" ySplit="12" topLeftCell="H16" activePane="bottomRight" state="frozen"/>
      <selection pane="topRight" activeCell="H1" sqref="H1"/>
      <selection pane="bottomLeft" activeCell="A13" sqref="A13"/>
      <selection pane="bottomRight" activeCell="I25" sqref="I25"/>
    </sheetView>
  </sheetViews>
  <sheetFormatPr defaultColWidth="0" defaultRowHeight="14.25" x14ac:dyDescent="0.2"/>
  <cols>
    <col min="1" max="1" width="18.28515625" style="67" customWidth="1"/>
    <col min="2" max="2" width="19.85546875" style="67" bestFit="1" customWidth="1"/>
    <col min="3" max="3" width="19.140625" style="67" customWidth="1"/>
    <col min="4" max="4" width="18" style="67" customWidth="1"/>
    <col min="5" max="5" width="17.7109375" style="67" customWidth="1"/>
    <col min="6" max="6" width="13.140625" style="67" customWidth="1"/>
    <col min="7" max="12" width="12.7109375" style="67" customWidth="1"/>
    <col min="13" max="13" width="14.85546875" style="67" customWidth="1"/>
    <col min="14" max="14" width="14.42578125" style="67" customWidth="1"/>
    <col min="15" max="15" width="16.28515625" style="67" customWidth="1"/>
    <col min="16" max="16" width="17" style="3" customWidth="1"/>
    <col min="17" max="21" width="12.7109375" style="67" customWidth="1"/>
    <col min="22" max="22" width="14.85546875" style="67" customWidth="1"/>
    <col min="23" max="23" width="14.42578125" style="67" customWidth="1"/>
    <col min="24" max="24" width="17.7109375" style="67" customWidth="1"/>
    <col min="25" max="25" width="19.140625" style="3" customWidth="1"/>
    <col min="26" max="30" width="12.7109375" style="67" customWidth="1"/>
    <col min="31" max="31" width="14.85546875" style="67" customWidth="1"/>
    <col min="32" max="32" width="14.42578125" style="67" customWidth="1"/>
    <col min="33" max="33" width="21.42578125" style="67" customWidth="1"/>
    <col min="34" max="34" width="15.28515625" style="67" bestFit="1" customWidth="1"/>
    <col min="35" max="35" width="15.28515625" style="69" customWidth="1"/>
    <col min="36" max="36" width="18.42578125" style="67" customWidth="1"/>
    <col min="37" max="37" width="16.28515625" style="67" customWidth="1"/>
    <col min="38" max="38" width="21.42578125" style="67" customWidth="1"/>
    <col min="39" max="39" width="18.42578125" style="67" customWidth="1"/>
    <col min="40" max="40" width="28.42578125" style="67" customWidth="1"/>
    <col min="41" max="41" width="22.42578125" style="67" customWidth="1"/>
    <col min="42" max="42" width="11.85546875" style="67" customWidth="1"/>
    <col min="43" max="43" width="13.140625" style="67" customWidth="1"/>
    <col min="44" max="44" width="11.85546875" style="70" customWidth="1"/>
    <col min="45" max="45" width="20.140625" style="69" customWidth="1"/>
    <col min="46" max="46" width="27.42578125" style="68" customWidth="1"/>
    <col min="47" max="16384" width="9.140625" style="67" hidden="1"/>
  </cols>
  <sheetData>
    <row r="1" spans="1:46" s="3" customFormat="1" ht="20.25" customHeight="1" x14ac:dyDescent="0.3">
      <c r="B1" s="182"/>
      <c r="C1" s="182"/>
      <c r="D1" s="182"/>
      <c r="E1" s="182"/>
      <c r="F1" s="182"/>
      <c r="G1" s="182"/>
      <c r="H1" s="184"/>
      <c r="I1" s="184"/>
      <c r="J1" s="185" t="s">
        <v>14</v>
      </c>
      <c r="K1" s="184"/>
      <c r="L1" s="184"/>
      <c r="M1" s="184"/>
      <c r="N1" s="184"/>
      <c r="O1" s="182"/>
      <c r="P1" s="182"/>
      <c r="Q1" s="182"/>
      <c r="R1" s="182"/>
      <c r="S1" s="182"/>
      <c r="T1" s="182"/>
      <c r="U1" s="182"/>
      <c r="V1" s="182"/>
      <c r="W1" s="182"/>
      <c r="X1" s="182"/>
      <c r="Y1" s="182"/>
      <c r="Z1" s="182"/>
      <c r="AA1" s="182"/>
      <c r="AB1" s="182"/>
      <c r="AC1" s="182"/>
      <c r="AD1" s="182"/>
      <c r="AE1" s="182"/>
      <c r="AF1" s="182"/>
      <c r="AG1" s="182"/>
      <c r="AH1" s="182"/>
      <c r="AI1" s="183"/>
      <c r="AJ1" s="182"/>
      <c r="AR1" s="169"/>
      <c r="AS1" s="69"/>
      <c r="AT1" s="157"/>
    </row>
    <row r="2" spans="1:46" s="3" customFormat="1" ht="20.25" customHeight="1" x14ac:dyDescent="0.3">
      <c r="B2" s="178"/>
      <c r="C2" s="178"/>
      <c r="D2" s="178"/>
      <c r="E2" s="178"/>
      <c r="F2" s="178"/>
      <c r="G2" s="178"/>
      <c r="H2" s="180"/>
      <c r="J2" s="181" t="s">
        <v>13</v>
      </c>
      <c r="K2" s="180"/>
      <c r="L2" s="180"/>
      <c r="M2" s="178"/>
      <c r="N2" s="178"/>
      <c r="O2" s="178"/>
      <c r="P2" s="178"/>
      <c r="Q2" s="178"/>
      <c r="R2" s="178"/>
      <c r="S2" s="178"/>
      <c r="T2" s="178"/>
      <c r="U2" s="178"/>
      <c r="V2" s="178"/>
      <c r="W2" s="178"/>
      <c r="X2" s="178"/>
      <c r="Y2" s="178"/>
      <c r="Z2" s="178"/>
      <c r="AA2" s="178"/>
      <c r="AB2" s="178"/>
      <c r="AC2" s="178"/>
      <c r="AD2" s="178"/>
      <c r="AE2" s="178"/>
      <c r="AF2" s="178"/>
      <c r="AG2" s="178"/>
      <c r="AH2" s="178"/>
      <c r="AI2" s="179"/>
      <c r="AJ2" s="178"/>
      <c r="AR2" s="169"/>
      <c r="AS2" s="69"/>
      <c r="AT2" s="157"/>
    </row>
    <row r="3" spans="1:46" s="3" customFormat="1" ht="15.75" customHeight="1" x14ac:dyDescent="0.2">
      <c r="B3" s="176"/>
      <c r="C3" s="176"/>
      <c r="D3" s="176"/>
      <c r="E3" s="176"/>
      <c r="F3" s="176"/>
      <c r="G3" s="176"/>
      <c r="H3" s="176"/>
      <c r="I3" s="176"/>
      <c r="J3" s="176" t="s">
        <v>12</v>
      </c>
      <c r="K3" s="176"/>
      <c r="L3" s="176"/>
      <c r="M3" s="176"/>
      <c r="N3" s="176"/>
      <c r="O3" s="176"/>
      <c r="P3" s="176"/>
      <c r="Q3" s="176"/>
      <c r="R3" s="176"/>
      <c r="S3" s="176"/>
      <c r="T3" s="176"/>
      <c r="U3" s="176"/>
      <c r="V3" s="176"/>
      <c r="W3" s="176"/>
      <c r="X3" s="176"/>
      <c r="Y3" s="176"/>
      <c r="Z3" s="176"/>
      <c r="AA3" s="176"/>
      <c r="AB3" s="176"/>
      <c r="AC3" s="176"/>
      <c r="AD3" s="176"/>
      <c r="AE3" s="176"/>
      <c r="AF3" s="176"/>
      <c r="AG3" s="176"/>
      <c r="AH3" s="176"/>
      <c r="AI3" s="177"/>
      <c r="AJ3" s="176"/>
      <c r="AR3" s="169"/>
      <c r="AS3" s="69"/>
      <c r="AT3" s="157"/>
    </row>
    <row r="4" spans="1:46" s="4" customFormat="1" ht="17.45" customHeight="1" x14ac:dyDescent="0.2">
      <c r="A4" s="40" t="s">
        <v>11</v>
      </c>
      <c r="B4" s="10" t="str">
        <f>'Start Here'!B4:D4</f>
        <v>Richmond</v>
      </c>
      <c r="C4" s="9"/>
      <c r="D4" s="6"/>
      <c r="E4" s="6"/>
      <c r="F4" s="6"/>
      <c r="G4" s="6"/>
      <c r="H4" s="6"/>
      <c r="I4" s="6"/>
      <c r="J4" s="6"/>
      <c r="L4" s="370" t="s">
        <v>69</v>
      </c>
      <c r="M4" s="371"/>
      <c r="N4" s="371"/>
      <c r="O4" s="372"/>
      <c r="Q4" s="6"/>
      <c r="R4" s="6"/>
      <c r="S4" s="6"/>
      <c r="Z4" s="6"/>
      <c r="AA4" s="6"/>
      <c r="AB4" s="6"/>
      <c r="AI4" s="170"/>
      <c r="AR4" s="171"/>
      <c r="AS4" s="170"/>
      <c r="AT4" s="6"/>
    </row>
    <row r="5" spans="1:46" s="4" customFormat="1" ht="18.600000000000001" customHeight="1" x14ac:dyDescent="0.2">
      <c r="A5" s="40" t="s">
        <v>10</v>
      </c>
      <c r="B5" s="8">
        <f>'Start Here'!B5</f>
        <v>2018</v>
      </c>
      <c r="C5" s="7" t="s">
        <v>288</v>
      </c>
      <c r="D5" s="175"/>
      <c r="E5" s="6"/>
      <c r="F5" s="6"/>
      <c r="G5" s="6"/>
      <c r="L5" s="174" t="s">
        <v>0</v>
      </c>
      <c r="M5" s="173"/>
      <c r="N5" s="173"/>
      <c r="O5" s="172"/>
      <c r="AI5" s="170"/>
      <c r="AR5" s="171"/>
      <c r="AS5" s="170"/>
      <c r="AT5" s="6"/>
    </row>
    <row r="6" spans="1:46" s="3" customFormat="1" ht="8.4499999999999993" customHeight="1" x14ac:dyDescent="0.2">
      <c r="AI6" s="69"/>
      <c r="AR6" s="169"/>
      <c r="AS6" s="69"/>
      <c r="AT6" s="157"/>
    </row>
    <row r="7" spans="1:46" s="163" customFormat="1" ht="20.45" customHeight="1" x14ac:dyDescent="0.25">
      <c r="A7" s="168"/>
      <c r="B7" s="165"/>
      <c r="C7" s="165"/>
      <c r="D7" s="165"/>
      <c r="E7" s="165"/>
      <c r="F7" s="165"/>
      <c r="G7" s="165"/>
      <c r="H7" s="165"/>
      <c r="I7" s="165"/>
      <c r="J7" s="167" t="s">
        <v>287</v>
      </c>
      <c r="K7" s="165"/>
      <c r="L7" s="165"/>
      <c r="M7" s="165"/>
      <c r="N7" s="165"/>
      <c r="O7" s="165"/>
      <c r="P7" s="165"/>
      <c r="Q7" s="165"/>
      <c r="R7" s="165"/>
      <c r="S7" s="165"/>
      <c r="T7" s="165"/>
      <c r="U7" s="165"/>
      <c r="V7" s="165"/>
      <c r="W7" s="165"/>
      <c r="X7" s="165"/>
      <c r="Y7" s="165"/>
      <c r="Z7" s="165"/>
      <c r="AA7" s="165"/>
      <c r="AB7" s="165"/>
      <c r="AC7" s="165"/>
      <c r="AD7" s="165"/>
      <c r="AE7" s="165"/>
      <c r="AF7" s="165"/>
      <c r="AG7" s="165"/>
      <c r="AH7" s="165"/>
      <c r="AI7" s="166"/>
      <c r="AJ7" s="165"/>
      <c r="AK7" s="165"/>
      <c r="AL7" s="165"/>
      <c r="AM7" s="165"/>
      <c r="AN7" s="165"/>
      <c r="AO7" s="165"/>
      <c r="AP7" s="165"/>
      <c r="AQ7" s="165"/>
      <c r="AR7" s="165"/>
      <c r="AS7" s="164"/>
      <c r="AT7" s="157"/>
    </row>
    <row r="8" spans="1:46" s="156" customFormat="1" ht="21" customHeight="1" x14ac:dyDescent="0.25">
      <c r="A8" s="162"/>
      <c r="B8" s="159"/>
      <c r="C8" s="159"/>
      <c r="D8" s="159"/>
      <c r="E8" s="159"/>
      <c r="F8" s="159"/>
      <c r="G8" s="159"/>
      <c r="H8" s="159"/>
      <c r="I8" s="159"/>
      <c r="J8" s="161" t="s">
        <v>286</v>
      </c>
      <c r="K8" s="159"/>
      <c r="L8" s="159"/>
      <c r="M8" s="159"/>
      <c r="N8" s="159"/>
      <c r="O8" s="159"/>
      <c r="P8" s="159"/>
      <c r="Q8" s="159"/>
      <c r="R8" s="159"/>
      <c r="S8" s="159"/>
      <c r="T8" s="159"/>
      <c r="U8" s="159"/>
      <c r="V8" s="159"/>
      <c r="W8" s="159"/>
      <c r="X8" s="159"/>
      <c r="Y8" s="159"/>
      <c r="Z8" s="159"/>
      <c r="AA8" s="159"/>
      <c r="AB8" s="159"/>
      <c r="AC8" s="159"/>
      <c r="AD8" s="159"/>
      <c r="AE8" s="159"/>
      <c r="AF8" s="159"/>
      <c r="AG8" s="159"/>
      <c r="AH8" s="159"/>
      <c r="AI8" s="160"/>
      <c r="AJ8" s="159"/>
      <c r="AK8" s="159"/>
      <c r="AL8" s="159"/>
      <c r="AM8" s="159"/>
      <c r="AN8" s="159"/>
      <c r="AO8" s="159"/>
      <c r="AP8" s="159"/>
      <c r="AQ8" s="159"/>
      <c r="AR8" s="159"/>
      <c r="AS8" s="158"/>
      <c r="AT8" s="157"/>
    </row>
    <row r="9" spans="1:46" s="151" customFormat="1" ht="22.9" customHeight="1" x14ac:dyDescent="0.25">
      <c r="A9" s="359" t="s">
        <v>66</v>
      </c>
      <c r="B9" s="362"/>
      <c r="C9" s="362"/>
      <c r="D9" s="362"/>
      <c r="E9" s="363"/>
      <c r="F9" s="359" t="s">
        <v>65</v>
      </c>
      <c r="G9" s="363"/>
      <c r="H9" s="359" t="s">
        <v>285</v>
      </c>
      <c r="I9" s="362"/>
      <c r="J9" s="362"/>
      <c r="K9" s="362"/>
      <c r="L9" s="362"/>
      <c r="M9" s="362"/>
      <c r="N9" s="362"/>
      <c r="O9" s="363"/>
      <c r="P9" s="155"/>
      <c r="Q9" s="359" t="s">
        <v>284</v>
      </c>
      <c r="R9" s="362"/>
      <c r="S9" s="362"/>
      <c r="T9" s="362"/>
      <c r="U9" s="362"/>
      <c r="V9" s="362"/>
      <c r="W9" s="363"/>
      <c r="X9" s="155"/>
      <c r="Y9" s="155"/>
      <c r="Z9" s="359" t="s">
        <v>283</v>
      </c>
      <c r="AA9" s="362"/>
      <c r="AB9" s="362"/>
      <c r="AC9" s="362"/>
      <c r="AD9" s="362"/>
      <c r="AE9" s="362"/>
      <c r="AF9" s="362"/>
      <c r="AG9" s="362"/>
      <c r="AH9" s="363"/>
      <c r="AI9" s="154"/>
      <c r="AJ9" s="38" t="s">
        <v>61</v>
      </c>
      <c r="AK9" s="38" t="s">
        <v>282</v>
      </c>
      <c r="AL9" s="359" t="s">
        <v>281</v>
      </c>
      <c r="AM9" s="363"/>
      <c r="AN9" s="38" t="s">
        <v>280</v>
      </c>
      <c r="AO9" s="38" t="s">
        <v>279</v>
      </c>
      <c r="AP9" s="359" t="s">
        <v>278</v>
      </c>
      <c r="AQ9" s="362"/>
      <c r="AR9" s="363"/>
      <c r="AS9" s="153" t="s">
        <v>60</v>
      </c>
      <c r="AT9" s="152"/>
    </row>
    <row r="10" spans="1:46" s="137" customFormat="1" ht="15.6" customHeight="1" x14ac:dyDescent="0.25">
      <c r="A10" s="378">
        <v>1</v>
      </c>
      <c r="B10" s="379"/>
      <c r="C10" s="379"/>
      <c r="D10" s="379"/>
      <c r="E10" s="380"/>
      <c r="F10" s="35">
        <v>2</v>
      </c>
      <c r="G10" s="35">
        <v>3</v>
      </c>
      <c r="H10" s="149">
        <v>4</v>
      </c>
      <c r="I10" s="150"/>
      <c r="J10" s="150"/>
      <c r="K10" s="150"/>
      <c r="L10" s="150"/>
      <c r="M10" s="150"/>
      <c r="N10" s="143"/>
      <c r="O10" s="35">
        <v>5</v>
      </c>
      <c r="P10" s="35">
        <v>6</v>
      </c>
      <c r="Q10" s="149">
        <v>7</v>
      </c>
      <c r="R10" s="148"/>
      <c r="S10" s="148"/>
      <c r="T10" s="148"/>
      <c r="U10" s="148"/>
      <c r="V10" s="148"/>
      <c r="W10" s="147"/>
      <c r="X10" s="35">
        <v>8</v>
      </c>
      <c r="Y10" s="35">
        <v>9</v>
      </c>
      <c r="Z10" s="149">
        <v>10</v>
      </c>
      <c r="AA10" s="148"/>
      <c r="AB10" s="148"/>
      <c r="AC10" s="148"/>
      <c r="AD10" s="148"/>
      <c r="AE10" s="148"/>
      <c r="AF10" s="147"/>
      <c r="AG10" s="36">
        <v>11</v>
      </c>
      <c r="AH10" s="35">
        <v>12</v>
      </c>
      <c r="AI10" s="85">
        <v>13</v>
      </c>
      <c r="AJ10" s="35">
        <v>14</v>
      </c>
      <c r="AK10" s="35">
        <v>15</v>
      </c>
      <c r="AL10" s="35">
        <v>16</v>
      </c>
      <c r="AM10" s="35">
        <v>17</v>
      </c>
      <c r="AN10" s="146">
        <v>18</v>
      </c>
      <c r="AO10" s="146">
        <v>19</v>
      </c>
      <c r="AP10" s="145"/>
      <c r="AQ10" s="144">
        <v>20</v>
      </c>
      <c r="AR10" s="143"/>
      <c r="AS10" s="142">
        <v>21</v>
      </c>
      <c r="AT10" s="138"/>
    </row>
    <row r="11" spans="1:46" s="137" customFormat="1" ht="70.150000000000006" customHeight="1" thickBot="1" x14ac:dyDescent="0.3">
      <c r="A11" s="33" t="s">
        <v>59</v>
      </c>
      <c r="B11" s="33" t="s">
        <v>58</v>
      </c>
      <c r="C11" s="33" t="s">
        <v>57</v>
      </c>
      <c r="D11" s="33" t="s">
        <v>56</v>
      </c>
      <c r="E11" s="33" t="s">
        <v>55</v>
      </c>
      <c r="F11" s="33" t="s">
        <v>277</v>
      </c>
      <c r="G11" s="33" t="s">
        <v>53</v>
      </c>
      <c r="H11" s="141" t="s">
        <v>272</v>
      </c>
      <c r="I11" s="141" t="s">
        <v>271</v>
      </c>
      <c r="J11" s="141" t="s">
        <v>270</v>
      </c>
      <c r="K11" s="141" t="s">
        <v>269</v>
      </c>
      <c r="L11" s="141" t="s">
        <v>268</v>
      </c>
      <c r="M11" s="141" t="s">
        <v>267</v>
      </c>
      <c r="N11" s="141" t="s">
        <v>45</v>
      </c>
      <c r="O11" s="141" t="s">
        <v>276</v>
      </c>
      <c r="P11" s="141" t="s">
        <v>275</v>
      </c>
      <c r="Q11" s="140" t="s">
        <v>272</v>
      </c>
      <c r="R11" s="140" t="s">
        <v>271</v>
      </c>
      <c r="S11" s="140" t="s">
        <v>270</v>
      </c>
      <c r="T11" s="140" t="s">
        <v>269</v>
      </c>
      <c r="U11" s="140" t="s">
        <v>268</v>
      </c>
      <c r="V11" s="140" t="s">
        <v>267</v>
      </c>
      <c r="W11" s="140" t="s">
        <v>45</v>
      </c>
      <c r="X11" s="140" t="s">
        <v>274</v>
      </c>
      <c r="Y11" s="140" t="s">
        <v>273</v>
      </c>
      <c r="Z11" s="139" t="s">
        <v>272</v>
      </c>
      <c r="AA11" s="139" t="s">
        <v>271</v>
      </c>
      <c r="AB11" s="139" t="s">
        <v>270</v>
      </c>
      <c r="AC11" s="139" t="s">
        <v>269</v>
      </c>
      <c r="AD11" s="139" t="s">
        <v>268</v>
      </c>
      <c r="AE11" s="139" t="s">
        <v>267</v>
      </c>
      <c r="AF11" s="139" t="s">
        <v>45</v>
      </c>
      <c r="AG11" s="139" t="s">
        <v>266</v>
      </c>
      <c r="AH11" s="139" t="s">
        <v>265</v>
      </c>
      <c r="AI11" s="33" t="s">
        <v>264</v>
      </c>
      <c r="AJ11" s="33" t="s">
        <v>263</v>
      </c>
      <c r="AK11" s="33" t="s">
        <v>262</v>
      </c>
      <c r="AL11" s="33" t="s">
        <v>261</v>
      </c>
      <c r="AM11" s="33" t="s">
        <v>260</v>
      </c>
      <c r="AN11" s="33" t="s">
        <v>259</v>
      </c>
      <c r="AO11" s="33" t="s">
        <v>258</v>
      </c>
      <c r="AP11" s="33" t="s">
        <v>257</v>
      </c>
      <c r="AQ11" s="33" t="s">
        <v>256</v>
      </c>
      <c r="AR11" s="33" t="s">
        <v>255</v>
      </c>
      <c r="AS11" s="33" t="s">
        <v>40</v>
      </c>
      <c r="AT11" s="138"/>
    </row>
    <row r="12" spans="1:46" s="127" customFormat="1" ht="15" customHeight="1" thickTop="1" x14ac:dyDescent="0.2">
      <c r="A12" s="32" t="s">
        <v>39</v>
      </c>
      <c r="B12" s="135"/>
      <c r="C12" s="135"/>
      <c r="D12" s="134"/>
      <c r="E12" s="136"/>
      <c r="F12" s="135"/>
      <c r="G12" s="135"/>
      <c r="H12" s="134">
        <f t="shared" ref="H12:N12" si="0">SUM(H13:H1000)</f>
        <v>0</v>
      </c>
      <c r="I12" s="134">
        <f t="shared" si="0"/>
        <v>0</v>
      </c>
      <c r="J12" s="134">
        <f t="shared" si="0"/>
        <v>0</v>
      </c>
      <c r="K12" s="134">
        <f t="shared" si="0"/>
        <v>0</v>
      </c>
      <c r="L12" s="134">
        <f t="shared" si="0"/>
        <v>0</v>
      </c>
      <c r="M12" s="134">
        <f t="shared" si="0"/>
        <v>0</v>
      </c>
      <c r="N12" s="134">
        <f t="shared" si="0"/>
        <v>39</v>
      </c>
      <c r="O12" s="134"/>
      <c r="P12" s="134">
        <f t="shared" ref="P12:W12" si="1">SUM(P13:P1000)</f>
        <v>39</v>
      </c>
      <c r="Q12" s="134">
        <f t="shared" si="1"/>
        <v>187</v>
      </c>
      <c r="R12" s="134">
        <f t="shared" si="1"/>
        <v>0</v>
      </c>
      <c r="S12" s="134">
        <f t="shared" si="1"/>
        <v>81</v>
      </c>
      <c r="T12" s="134">
        <f t="shared" si="1"/>
        <v>0</v>
      </c>
      <c r="U12" s="134">
        <f t="shared" si="1"/>
        <v>0</v>
      </c>
      <c r="V12" s="134">
        <f t="shared" si="1"/>
        <v>0</v>
      </c>
      <c r="W12" s="134">
        <f t="shared" si="1"/>
        <v>209</v>
      </c>
      <c r="X12" s="134"/>
      <c r="Y12" s="29">
        <f t="shared" ref="Y12:AF12" si="2">SUM(Y13:Y1000)</f>
        <v>477</v>
      </c>
      <c r="Z12" s="134">
        <f t="shared" si="2"/>
        <v>0</v>
      </c>
      <c r="AA12" s="134">
        <f t="shared" si="2"/>
        <v>0</v>
      </c>
      <c r="AB12" s="134">
        <f t="shared" si="2"/>
        <v>0</v>
      </c>
      <c r="AC12" s="134">
        <f t="shared" si="2"/>
        <v>0</v>
      </c>
      <c r="AD12" s="134">
        <f t="shared" si="2"/>
        <v>0</v>
      </c>
      <c r="AE12" s="134">
        <f t="shared" si="2"/>
        <v>0</v>
      </c>
      <c r="AF12" s="134">
        <f t="shared" si="2"/>
        <v>11</v>
      </c>
      <c r="AG12" s="134"/>
      <c r="AH12" s="29">
        <f>SUM(AH13:AH1000)</f>
        <v>11</v>
      </c>
      <c r="AI12" s="133">
        <f>SUM(AI13:AI1000)</f>
        <v>0</v>
      </c>
      <c r="AJ12" s="132">
        <f>COUNTIF(AJ13:AJ1000,"Y")</f>
        <v>0</v>
      </c>
      <c r="AK12" s="131"/>
      <c r="AL12" s="131"/>
      <c r="AM12" s="131"/>
      <c r="AN12" s="131"/>
      <c r="AO12" s="131"/>
      <c r="AP12" s="130">
        <f>SUM(AP13:AP1000)</f>
        <v>0</v>
      </c>
      <c r="AQ12" s="130">
        <f>SUM(AQ13:AQ1000)</f>
        <v>0</v>
      </c>
      <c r="AR12" s="130">
        <f>SUM(AR13:AR1000)</f>
        <v>0</v>
      </c>
      <c r="AS12" s="129"/>
      <c r="AT12" s="128"/>
    </row>
    <row r="13" spans="1:46" s="123" customFormat="1" ht="25.5" x14ac:dyDescent="0.2">
      <c r="A13" s="5"/>
      <c r="B13" s="19" t="s">
        <v>655</v>
      </c>
      <c r="C13" s="19" t="s">
        <v>656</v>
      </c>
      <c r="D13" s="19" t="s">
        <v>253</v>
      </c>
      <c r="E13" s="19" t="s">
        <v>254</v>
      </c>
      <c r="F13" s="5" t="s">
        <v>23</v>
      </c>
      <c r="G13" s="19" t="s">
        <v>17</v>
      </c>
      <c r="H13" s="19"/>
      <c r="I13" s="19"/>
      <c r="J13" s="19"/>
      <c r="K13" s="19"/>
      <c r="L13" s="19"/>
      <c r="M13" s="19"/>
      <c r="N13" s="19"/>
      <c r="O13" s="19"/>
      <c r="P13" s="75">
        <f t="shared" ref="P13:P76" si="3">SUM(H13:N13)</f>
        <v>0</v>
      </c>
      <c r="Q13" s="19">
        <v>127</v>
      </c>
      <c r="R13" s="19"/>
      <c r="S13" s="19"/>
      <c r="T13" s="19"/>
      <c r="U13" s="19"/>
      <c r="V13" s="19"/>
      <c r="W13" s="19">
        <v>1</v>
      </c>
      <c r="X13" s="79">
        <v>43286</v>
      </c>
      <c r="Y13" s="74">
        <f t="shared" ref="Y13:Y76" si="4">SUM(Q13:W13)</f>
        <v>128</v>
      </c>
      <c r="Z13" s="19"/>
      <c r="AA13" s="19"/>
      <c r="AB13" s="19"/>
      <c r="AC13" s="19"/>
      <c r="AD13" s="19"/>
      <c r="AE13" s="19"/>
      <c r="AF13" s="19"/>
      <c r="AG13" s="79"/>
      <c r="AH13" s="74">
        <f t="shared" ref="AH13:AH76" si="5">SUM(Z13:AF13)</f>
        <v>0</v>
      </c>
      <c r="AI13" s="120"/>
      <c r="AJ13" s="5" t="s">
        <v>93</v>
      </c>
      <c r="AK13" s="5" t="s">
        <v>92</v>
      </c>
      <c r="AL13" s="5" t="s">
        <v>251</v>
      </c>
      <c r="AM13" s="5"/>
      <c r="AN13" s="5"/>
      <c r="AO13" s="5">
        <v>55</v>
      </c>
      <c r="AP13" s="5"/>
      <c r="AQ13" s="5"/>
      <c r="AR13" s="5"/>
      <c r="AS13" s="71"/>
      <c r="AT13" s="124"/>
    </row>
    <row r="14" spans="1:46" s="123" customFormat="1" ht="12.75" x14ac:dyDescent="0.2">
      <c r="A14" s="126"/>
      <c r="B14" s="19"/>
      <c r="C14" s="19"/>
      <c r="D14" s="19"/>
      <c r="E14" s="19"/>
      <c r="F14" s="19"/>
      <c r="G14" s="19"/>
      <c r="H14" s="19"/>
      <c r="I14" s="19"/>
      <c r="J14" s="19"/>
      <c r="K14" s="19"/>
      <c r="L14" s="19"/>
      <c r="M14" s="19"/>
      <c r="N14" s="19"/>
      <c r="O14" s="19"/>
      <c r="P14" s="75">
        <f t="shared" si="3"/>
        <v>0</v>
      </c>
      <c r="Q14" s="19"/>
      <c r="R14" s="19"/>
      <c r="S14" s="19"/>
      <c r="T14" s="19"/>
      <c r="U14" s="19"/>
      <c r="V14" s="19"/>
      <c r="W14" s="19"/>
      <c r="X14" s="79"/>
      <c r="Y14" s="74">
        <f t="shared" si="4"/>
        <v>0</v>
      </c>
      <c r="Z14" s="19"/>
      <c r="AA14" s="19"/>
      <c r="AB14" s="19"/>
      <c r="AC14" s="19"/>
      <c r="AD14" s="19"/>
      <c r="AE14" s="19"/>
      <c r="AF14" s="19"/>
      <c r="AG14" s="79"/>
      <c r="AH14" s="74">
        <f t="shared" si="5"/>
        <v>0</v>
      </c>
      <c r="AI14" s="120"/>
      <c r="AJ14" s="5"/>
      <c r="AK14" s="5"/>
      <c r="AL14" s="5"/>
      <c r="AM14" s="5"/>
      <c r="AN14" s="5"/>
      <c r="AO14" s="5"/>
      <c r="AP14" s="5"/>
      <c r="AQ14" s="5"/>
      <c r="AR14" s="5"/>
      <c r="AS14" s="71"/>
      <c r="AT14" s="124"/>
    </row>
    <row r="15" spans="1:46" s="123" customFormat="1" ht="25.5" x14ac:dyDescent="0.2">
      <c r="A15" s="5"/>
      <c r="B15" s="19" t="s">
        <v>657</v>
      </c>
      <c r="C15" s="19" t="s">
        <v>658</v>
      </c>
      <c r="D15" s="19" t="s">
        <v>253</v>
      </c>
      <c r="E15" s="19" t="s">
        <v>252</v>
      </c>
      <c r="F15" s="5" t="s">
        <v>23</v>
      </c>
      <c r="G15" s="19" t="s">
        <v>17</v>
      </c>
      <c r="H15" s="19"/>
      <c r="I15" s="19"/>
      <c r="J15" s="19"/>
      <c r="K15" s="19"/>
      <c r="L15" s="19"/>
      <c r="M15" s="19"/>
      <c r="N15" s="19"/>
      <c r="O15" s="19"/>
      <c r="P15" s="75">
        <f t="shared" si="3"/>
        <v>0</v>
      </c>
      <c r="Q15" s="19">
        <v>60</v>
      </c>
      <c r="R15" s="19"/>
      <c r="S15" s="19">
        <v>81</v>
      </c>
      <c r="T15" s="19"/>
      <c r="U15" s="19"/>
      <c r="V15" s="19"/>
      <c r="W15" s="19">
        <v>2</v>
      </c>
      <c r="X15" s="79">
        <v>43286</v>
      </c>
      <c r="Y15" s="74">
        <f t="shared" si="4"/>
        <v>143</v>
      </c>
      <c r="Z15" s="19"/>
      <c r="AA15" s="19"/>
      <c r="AB15" s="19"/>
      <c r="AC15" s="19"/>
      <c r="AD15" s="19"/>
      <c r="AE15" s="19"/>
      <c r="AF15" s="19"/>
      <c r="AG15" s="79"/>
      <c r="AH15" s="74">
        <f t="shared" si="5"/>
        <v>0</v>
      </c>
      <c r="AI15" s="120"/>
      <c r="AJ15" s="5" t="s">
        <v>93</v>
      </c>
      <c r="AK15" s="5" t="s">
        <v>92</v>
      </c>
      <c r="AL15" s="5" t="s">
        <v>251</v>
      </c>
      <c r="AM15" s="5"/>
      <c r="AN15" s="5"/>
      <c r="AO15" s="5">
        <v>55</v>
      </c>
      <c r="AP15" s="5"/>
      <c r="AQ15" s="5"/>
      <c r="AR15" s="5"/>
      <c r="AS15" s="71"/>
      <c r="AT15" s="124"/>
    </row>
    <row r="16" spans="1:46" s="123" customFormat="1" ht="12.75" x14ac:dyDescent="0.2">
      <c r="A16" s="5"/>
      <c r="B16" s="5"/>
      <c r="C16" s="5"/>
      <c r="D16" s="5"/>
      <c r="E16" s="5"/>
      <c r="F16" s="125"/>
      <c r="G16" s="5"/>
      <c r="H16" s="122"/>
      <c r="I16" s="122"/>
      <c r="J16" s="122"/>
      <c r="K16" s="122"/>
      <c r="L16" s="122"/>
      <c r="M16" s="122"/>
      <c r="N16" s="122"/>
      <c r="O16" s="121"/>
      <c r="P16" s="75">
        <f t="shared" si="3"/>
        <v>0</v>
      </c>
      <c r="Q16" s="5"/>
      <c r="R16" s="5"/>
      <c r="S16" s="5"/>
      <c r="T16" s="5"/>
      <c r="U16" s="5"/>
      <c r="V16" s="5"/>
      <c r="W16" s="5"/>
      <c r="X16" s="79"/>
      <c r="Y16" s="74">
        <f t="shared" si="4"/>
        <v>0</v>
      </c>
      <c r="Z16" s="19"/>
      <c r="AA16" s="19"/>
      <c r="AB16" s="19"/>
      <c r="AC16" s="19"/>
      <c r="AD16" s="19"/>
      <c r="AE16" s="19"/>
      <c r="AF16" s="19"/>
      <c r="AG16" s="79"/>
      <c r="AH16" s="74">
        <f t="shared" si="5"/>
        <v>0</v>
      </c>
      <c r="AI16" s="120"/>
      <c r="AJ16" s="5"/>
      <c r="AK16" s="5"/>
      <c r="AL16" s="5"/>
      <c r="AM16" s="5"/>
      <c r="AN16" s="5"/>
      <c r="AO16" s="5"/>
      <c r="AP16" s="5"/>
      <c r="AQ16" s="5"/>
      <c r="AR16" s="5"/>
      <c r="AS16" s="71"/>
      <c r="AT16" s="124"/>
    </row>
    <row r="17" spans="1:46" s="123" customFormat="1" ht="12.75" x14ac:dyDescent="0.2">
      <c r="A17" s="5"/>
      <c r="B17" s="5">
        <v>560660073</v>
      </c>
      <c r="C17" s="5" t="s">
        <v>587</v>
      </c>
      <c r="D17" s="5" t="s">
        <v>586</v>
      </c>
      <c r="E17" s="5" t="s">
        <v>250</v>
      </c>
      <c r="F17" s="5" t="s">
        <v>23</v>
      </c>
      <c r="G17" s="5" t="s">
        <v>27</v>
      </c>
      <c r="H17" s="122"/>
      <c r="I17" s="122"/>
      <c r="J17" s="122"/>
      <c r="K17" s="122"/>
      <c r="L17" s="122"/>
      <c r="M17" s="122"/>
      <c r="N17" s="122"/>
      <c r="O17" s="121"/>
      <c r="P17" s="75">
        <f t="shared" si="3"/>
        <v>0</v>
      </c>
      <c r="Q17" s="5"/>
      <c r="R17" s="5"/>
      <c r="S17" s="5"/>
      <c r="T17" s="5"/>
      <c r="U17" s="5"/>
      <c r="V17" s="5"/>
      <c r="W17" s="5">
        <v>25</v>
      </c>
      <c r="X17" s="79">
        <v>43271</v>
      </c>
      <c r="Y17" s="74">
        <f t="shared" si="4"/>
        <v>25</v>
      </c>
      <c r="Z17" s="19"/>
      <c r="AA17" s="19"/>
      <c r="AB17" s="19"/>
      <c r="AC17" s="19"/>
      <c r="AD17" s="19"/>
      <c r="AE17" s="19"/>
      <c r="AF17" s="19"/>
      <c r="AG17" s="79"/>
      <c r="AH17" s="74">
        <f t="shared" si="5"/>
        <v>0</v>
      </c>
      <c r="AI17" s="120"/>
      <c r="AJ17" s="5" t="s">
        <v>93</v>
      </c>
      <c r="AK17" s="5" t="s">
        <v>92</v>
      </c>
      <c r="AL17" s="5"/>
      <c r="AM17" s="5"/>
      <c r="AN17" s="5"/>
      <c r="AO17" s="5"/>
      <c r="AP17" s="5"/>
      <c r="AQ17" s="5"/>
      <c r="AR17" s="5"/>
      <c r="AS17" s="71"/>
      <c r="AT17" s="124"/>
    </row>
    <row r="18" spans="1:46" s="123" customFormat="1" ht="12.75" x14ac:dyDescent="0.2">
      <c r="A18" s="5"/>
      <c r="B18" s="5"/>
      <c r="C18" s="5"/>
      <c r="D18" s="5"/>
      <c r="E18" s="5"/>
      <c r="F18" s="5"/>
      <c r="G18" s="5"/>
      <c r="H18" s="122"/>
      <c r="I18" s="122"/>
      <c r="J18" s="122"/>
      <c r="K18" s="122"/>
      <c r="L18" s="122"/>
      <c r="M18" s="122"/>
      <c r="N18" s="122"/>
      <c r="O18" s="121"/>
      <c r="P18" s="75">
        <f t="shared" si="3"/>
        <v>0</v>
      </c>
      <c r="Q18" s="5"/>
      <c r="R18" s="5"/>
      <c r="S18" s="5"/>
      <c r="T18" s="5"/>
      <c r="U18" s="5"/>
      <c r="V18" s="5"/>
      <c r="W18" s="5"/>
      <c r="X18" s="79"/>
      <c r="Y18" s="74">
        <f t="shared" si="4"/>
        <v>0</v>
      </c>
      <c r="Z18" s="19"/>
      <c r="AA18" s="19"/>
      <c r="AB18" s="19"/>
      <c r="AC18" s="19"/>
      <c r="AD18" s="19"/>
      <c r="AE18" s="19"/>
      <c r="AF18" s="19"/>
      <c r="AG18" s="79"/>
      <c r="AH18" s="74">
        <f t="shared" si="5"/>
        <v>0</v>
      </c>
      <c r="AI18" s="120"/>
      <c r="AJ18" s="5"/>
      <c r="AK18" s="5"/>
      <c r="AL18" s="5"/>
      <c r="AM18" s="5"/>
      <c r="AN18" s="5"/>
      <c r="AO18" s="5"/>
      <c r="AP18" s="5"/>
      <c r="AQ18" s="5"/>
      <c r="AR18" s="5"/>
      <c r="AS18" s="71"/>
      <c r="AT18" s="124"/>
    </row>
    <row r="19" spans="1:46" s="123" customFormat="1" ht="12.75" x14ac:dyDescent="0.2">
      <c r="A19" s="5"/>
      <c r="B19" s="5">
        <v>560660073</v>
      </c>
      <c r="C19" s="5" t="s">
        <v>587</v>
      </c>
      <c r="D19" s="5" t="s">
        <v>586</v>
      </c>
      <c r="E19" s="5" t="s">
        <v>249</v>
      </c>
      <c r="F19" s="5" t="s">
        <v>18</v>
      </c>
      <c r="G19" s="5" t="s">
        <v>27</v>
      </c>
      <c r="H19" s="122"/>
      <c r="I19" s="122"/>
      <c r="J19" s="122"/>
      <c r="K19" s="122"/>
      <c r="L19" s="122"/>
      <c r="M19" s="122"/>
      <c r="N19" s="122"/>
      <c r="O19" s="121"/>
      <c r="P19" s="75">
        <f t="shared" si="3"/>
        <v>0</v>
      </c>
      <c r="Q19" s="5"/>
      <c r="R19" s="5"/>
      <c r="S19" s="5"/>
      <c r="T19" s="5"/>
      <c r="U19" s="5"/>
      <c r="V19" s="5"/>
      <c r="W19" s="5">
        <v>4</v>
      </c>
      <c r="X19" s="79">
        <v>43271</v>
      </c>
      <c r="Y19" s="74">
        <f t="shared" si="4"/>
        <v>4</v>
      </c>
      <c r="Z19" s="19"/>
      <c r="AA19" s="19"/>
      <c r="AB19" s="19"/>
      <c r="AC19" s="19"/>
      <c r="AD19" s="19"/>
      <c r="AE19" s="19"/>
      <c r="AF19" s="19"/>
      <c r="AG19" s="79"/>
      <c r="AH19" s="74">
        <f t="shared" si="5"/>
        <v>0</v>
      </c>
      <c r="AI19" s="120"/>
      <c r="AJ19" s="5" t="s">
        <v>93</v>
      </c>
      <c r="AK19" s="5" t="s">
        <v>92</v>
      </c>
      <c r="AL19" s="5"/>
      <c r="AM19" s="5"/>
      <c r="AN19" s="5"/>
      <c r="AO19" s="5"/>
      <c r="AP19" s="5"/>
      <c r="AQ19" s="5"/>
      <c r="AR19" s="5"/>
      <c r="AS19" s="71"/>
      <c r="AT19" s="124"/>
    </row>
    <row r="20" spans="1:46" s="123" customFormat="1" ht="12.75" x14ac:dyDescent="0.2">
      <c r="A20" s="5"/>
      <c r="B20" s="5"/>
      <c r="C20" s="5"/>
      <c r="D20" s="5"/>
      <c r="E20" s="5"/>
      <c r="F20" s="5"/>
      <c r="G20" s="5"/>
      <c r="H20" s="122"/>
      <c r="I20" s="122"/>
      <c r="J20" s="122"/>
      <c r="K20" s="122"/>
      <c r="L20" s="122"/>
      <c r="M20" s="122"/>
      <c r="N20" s="122"/>
      <c r="O20" s="121"/>
      <c r="P20" s="75">
        <f t="shared" si="3"/>
        <v>0</v>
      </c>
      <c r="Q20" s="5"/>
      <c r="R20" s="5"/>
      <c r="S20" s="5"/>
      <c r="T20" s="5"/>
      <c r="U20" s="5"/>
      <c r="V20" s="5"/>
      <c r="W20" s="5"/>
      <c r="X20" s="79"/>
      <c r="Y20" s="74">
        <f t="shared" si="4"/>
        <v>0</v>
      </c>
      <c r="Z20" s="19"/>
      <c r="AA20" s="19"/>
      <c r="AB20" s="19"/>
      <c r="AC20" s="19"/>
      <c r="AD20" s="19"/>
      <c r="AE20" s="19"/>
      <c r="AF20" s="19"/>
      <c r="AG20" s="79"/>
      <c r="AH20" s="74">
        <f t="shared" si="5"/>
        <v>0</v>
      </c>
      <c r="AI20" s="120"/>
      <c r="AJ20" s="5"/>
      <c r="AK20" s="5"/>
      <c r="AL20" s="5"/>
      <c r="AM20" s="5"/>
      <c r="AN20" s="5"/>
      <c r="AO20" s="5"/>
      <c r="AP20" s="5"/>
      <c r="AQ20" s="5"/>
      <c r="AR20" s="5"/>
      <c r="AS20" s="71"/>
      <c r="AT20" s="124"/>
    </row>
    <row r="21" spans="1:46" s="123" customFormat="1" ht="38.25" x14ac:dyDescent="0.2">
      <c r="A21" s="5"/>
      <c r="B21" s="5" t="s">
        <v>659</v>
      </c>
      <c r="C21" s="5" t="s">
        <v>660</v>
      </c>
      <c r="D21" s="118" t="s">
        <v>232</v>
      </c>
      <c r="E21" s="5" t="s">
        <v>248</v>
      </c>
      <c r="F21" s="5" t="s">
        <v>230</v>
      </c>
      <c r="G21" s="5" t="s">
        <v>27</v>
      </c>
      <c r="H21" s="122"/>
      <c r="I21" s="122"/>
      <c r="J21" s="122"/>
      <c r="K21" s="122"/>
      <c r="L21" s="122"/>
      <c r="M21" s="122"/>
      <c r="N21" s="122"/>
      <c r="O21" s="121"/>
      <c r="P21" s="75">
        <f t="shared" si="3"/>
        <v>0</v>
      </c>
      <c r="Q21" s="5"/>
      <c r="R21" s="5"/>
      <c r="S21" s="5"/>
      <c r="T21" s="5"/>
      <c r="U21" s="5"/>
      <c r="V21" s="5"/>
      <c r="W21" s="5">
        <v>2</v>
      </c>
      <c r="X21" s="79">
        <v>43188</v>
      </c>
      <c r="Y21" s="74">
        <f t="shared" si="4"/>
        <v>2</v>
      </c>
      <c r="Z21" s="19"/>
      <c r="AA21" s="19"/>
      <c r="AB21" s="19"/>
      <c r="AC21" s="19"/>
      <c r="AD21" s="19"/>
      <c r="AE21" s="19"/>
      <c r="AF21" s="19"/>
      <c r="AG21" s="79"/>
      <c r="AH21" s="74">
        <f t="shared" si="5"/>
        <v>0</v>
      </c>
      <c r="AI21" s="120"/>
      <c r="AJ21" s="5" t="s">
        <v>93</v>
      </c>
      <c r="AK21" s="5" t="s">
        <v>92</v>
      </c>
      <c r="AL21" s="5"/>
      <c r="AM21" s="5"/>
      <c r="AN21" s="5"/>
      <c r="AO21" s="5"/>
      <c r="AP21" s="5"/>
      <c r="AQ21" s="5"/>
      <c r="AR21" s="5"/>
      <c r="AS21" s="71"/>
      <c r="AT21" s="124"/>
    </row>
    <row r="22" spans="1:46" s="123" customFormat="1" ht="12.75" x14ac:dyDescent="0.2">
      <c r="A22" s="5"/>
      <c r="B22" s="5"/>
      <c r="C22" s="5"/>
      <c r="D22" s="5"/>
      <c r="E22" s="5"/>
      <c r="F22" s="5"/>
      <c r="G22" s="5"/>
      <c r="H22" s="122"/>
      <c r="I22" s="122"/>
      <c r="J22" s="122"/>
      <c r="K22" s="122"/>
      <c r="L22" s="122"/>
      <c r="M22" s="122"/>
      <c r="N22" s="122"/>
      <c r="O22" s="121"/>
      <c r="P22" s="75">
        <f t="shared" si="3"/>
        <v>0</v>
      </c>
      <c r="Q22" s="5"/>
      <c r="R22" s="5"/>
      <c r="S22" s="5"/>
      <c r="T22" s="5"/>
      <c r="U22" s="5"/>
      <c r="V22" s="5"/>
      <c r="W22" s="5"/>
      <c r="X22" s="79"/>
      <c r="Y22" s="74">
        <f t="shared" si="4"/>
        <v>0</v>
      </c>
      <c r="Z22" s="19"/>
      <c r="AA22" s="19"/>
      <c r="AB22" s="19"/>
      <c r="AC22" s="19"/>
      <c r="AD22" s="19"/>
      <c r="AE22" s="19"/>
      <c r="AF22" s="19"/>
      <c r="AG22" s="79"/>
      <c r="AH22" s="74">
        <f t="shared" si="5"/>
        <v>0</v>
      </c>
      <c r="AI22" s="120"/>
      <c r="AJ22" s="5"/>
      <c r="AK22" s="5"/>
      <c r="AL22" s="5"/>
      <c r="AM22" s="5"/>
      <c r="AN22" s="5"/>
      <c r="AO22" s="5"/>
      <c r="AP22" s="5"/>
      <c r="AQ22" s="5"/>
      <c r="AR22" s="5"/>
      <c r="AS22" s="71"/>
      <c r="AT22" s="124"/>
    </row>
    <row r="23" spans="1:46" s="123" customFormat="1" ht="25.5" x14ac:dyDescent="0.2">
      <c r="A23" s="5"/>
      <c r="B23" s="5" t="s">
        <v>661</v>
      </c>
      <c r="C23" s="5" t="s">
        <v>662</v>
      </c>
      <c r="D23" s="118" t="s">
        <v>232</v>
      </c>
      <c r="E23" s="5" t="s">
        <v>247</v>
      </c>
      <c r="F23" s="5" t="s">
        <v>230</v>
      </c>
      <c r="G23" s="5" t="s">
        <v>27</v>
      </c>
      <c r="H23" s="122"/>
      <c r="I23" s="122"/>
      <c r="J23" s="122"/>
      <c r="K23" s="122"/>
      <c r="L23" s="122"/>
      <c r="M23" s="122"/>
      <c r="N23" s="122"/>
      <c r="O23" s="121"/>
      <c r="P23" s="75">
        <f t="shared" si="3"/>
        <v>0</v>
      </c>
      <c r="Q23" s="5"/>
      <c r="R23" s="5"/>
      <c r="S23" s="5"/>
      <c r="T23" s="5"/>
      <c r="U23" s="5"/>
      <c r="V23" s="5"/>
      <c r="W23" s="5">
        <v>1</v>
      </c>
      <c r="X23" s="79">
        <v>43207</v>
      </c>
      <c r="Y23" s="74">
        <f t="shared" si="4"/>
        <v>1</v>
      </c>
      <c r="Z23" s="19"/>
      <c r="AA23" s="19"/>
      <c r="AB23" s="19"/>
      <c r="AC23" s="19"/>
      <c r="AD23" s="19"/>
      <c r="AE23" s="19"/>
      <c r="AF23" s="19"/>
      <c r="AG23" s="79"/>
      <c r="AH23" s="74">
        <f t="shared" si="5"/>
        <v>0</v>
      </c>
      <c r="AI23" s="120"/>
      <c r="AJ23" s="5" t="s">
        <v>93</v>
      </c>
      <c r="AK23" s="5" t="s">
        <v>92</v>
      </c>
      <c r="AL23" s="5"/>
      <c r="AM23" s="5"/>
      <c r="AN23" s="5"/>
      <c r="AO23" s="5"/>
      <c r="AP23" s="5"/>
      <c r="AQ23" s="5"/>
      <c r="AR23" s="5"/>
      <c r="AS23" s="71"/>
      <c r="AT23" s="124"/>
    </row>
    <row r="24" spans="1:46" s="123" customFormat="1" ht="12.75" x14ac:dyDescent="0.2">
      <c r="A24" s="5"/>
      <c r="B24" s="5"/>
      <c r="C24" s="5"/>
      <c r="D24" s="5"/>
      <c r="E24" s="5"/>
      <c r="F24" s="5"/>
      <c r="G24" s="5"/>
      <c r="H24" s="122"/>
      <c r="I24" s="122"/>
      <c r="J24" s="122"/>
      <c r="K24" s="122"/>
      <c r="L24" s="122"/>
      <c r="M24" s="122"/>
      <c r="N24" s="122"/>
      <c r="O24" s="121"/>
      <c r="P24" s="75">
        <f t="shared" si="3"/>
        <v>0</v>
      </c>
      <c r="Q24" s="5"/>
      <c r="R24" s="5"/>
      <c r="S24" s="5"/>
      <c r="T24" s="5"/>
      <c r="U24" s="5"/>
      <c r="V24" s="5"/>
      <c r="W24" s="5"/>
      <c r="X24" s="79"/>
      <c r="Y24" s="74">
        <f t="shared" si="4"/>
        <v>0</v>
      </c>
      <c r="Z24" s="19"/>
      <c r="AA24" s="19"/>
      <c r="AB24" s="19"/>
      <c r="AC24" s="19"/>
      <c r="AD24" s="19"/>
      <c r="AE24" s="19"/>
      <c r="AF24" s="19"/>
      <c r="AG24" s="79"/>
      <c r="AH24" s="74">
        <f t="shared" si="5"/>
        <v>0</v>
      </c>
      <c r="AI24" s="120"/>
      <c r="AJ24" s="5"/>
      <c r="AK24" s="5"/>
      <c r="AL24" s="5"/>
      <c r="AM24" s="5"/>
      <c r="AN24" s="5"/>
      <c r="AO24" s="5"/>
      <c r="AP24" s="5"/>
      <c r="AQ24" s="5"/>
      <c r="AR24" s="5"/>
      <c r="AS24" s="71"/>
      <c r="AT24" s="124"/>
    </row>
    <row r="25" spans="1:46" s="123" customFormat="1" ht="25.5" x14ac:dyDescent="0.2">
      <c r="A25" s="5"/>
      <c r="B25" s="5" t="s">
        <v>663</v>
      </c>
      <c r="C25" s="5" t="s">
        <v>664</v>
      </c>
      <c r="D25" s="118" t="s">
        <v>232</v>
      </c>
      <c r="E25" s="5" t="s">
        <v>246</v>
      </c>
      <c r="F25" s="5" t="s">
        <v>230</v>
      </c>
      <c r="G25" s="5" t="s">
        <v>27</v>
      </c>
      <c r="H25" s="122"/>
      <c r="I25" s="122"/>
      <c r="J25" s="122"/>
      <c r="K25" s="122"/>
      <c r="L25" s="122"/>
      <c r="M25" s="122"/>
      <c r="N25" s="122">
        <v>1</v>
      </c>
      <c r="O25" s="121">
        <v>43173</v>
      </c>
      <c r="P25" s="75">
        <f t="shared" si="3"/>
        <v>1</v>
      </c>
      <c r="Q25" s="5"/>
      <c r="R25" s="5"/>
      <c r="S25" s="5"/>
      <c r="T25" s="5"/>
      <c r="U25" s="5"/>
      <c r="V25" s="5"/>
      <c r="W25" s="5">
        <v>1</v>
      </c>
      <c r="X25" s="79">
        <v>43257</v>
      </c>
      <c r="Y25" s="74">
        <f t="shared" si="4"/>
        <v>1</v>
      </c>
      <c r="Z25" s="19"/>
      <c r="AA25" s="19"/>
      <c r="AB25" s="19"/>
      <c r="AC25" s="19"/>
      <c r="AD25" s="19"/>
      <c r="AE25" s="19"/>
      <c r="AF25" s="19"/>
      <c r="AG25" s="79"/>
      <c r="AH25" s="74">
        <f t="shared" si="5"/>
        <v>0</v>
      </c>
      <c r="AI25" s="120"/>
      <c r="AJ25" s="5" t="s">
        <v>93</v>
      </c>
      <c r="AK25" s="5" t="s">
        <v>92</v>
      </c>
      <c r="AL25" s="5"/>
      <c r="AM25" s="5"/>
      <c r="AN25" s="5"/>
      <c r="AO25" s="5"/>
      <c r="AP25" s="5"/>
      <c r="AQ25" s="5"/>
      <c r="AR25" s="5"/>
      <c r="AS25" s="71"/>
      <c r="AT25" s="124"/>
    </row>
    <row r="26" spans="1:46" s="123" customFormat="1" ht="12.75" x14ac:dyDescent="0.2">
      <c r="A26" s="5"/>
      <c r="B26" s="5"/>
      <c r="C26" s="5"/>
      <c r="D26" s="5"/>
      <c r="E26" s="5"/>
      <c r="F26" s="5"/>
      <c r="G26" s="5"/>
      <c r="H26" s="122"/>
      <c r="I26" s="122"/>
      <c r="J26" s="122"/>
      <c r="K26" s="122"/>
      <c r="L26" s="122"/>
      <c r="M26" s="122"/>
      <c r="N26" s="122"/>
      <c r="O26" s="121"/>
      <c r="P26" s="75">
        <f t="shared" si="3"/>
        <v>0</v>
      </c>
      <c r="Q26" s="5"/>
      <c r="R26" s="5"/>
      <c r="S26" s="5"/>
      <c r="T26" s="5"/>
      <c r="U26" s="5"/>
      <c r="V26" s="5"/>
      <c r="W26" s="5"/>
      <c r="X26" s="79"/>
      <c r="Y26" s="74">
        <f t="shared" si="4"/>
        <v>0</v>
      </c>
      <c r="Z26" s="19"/>
      <c r="AA26" s="19"/>
      <c r="AB26" s="19"/>
      <c r="AC26" s="19"/>
      <c r="AD26" s="19"/>
      <c r="AE26" s="19"/>
      <c r="AF26" s="19"/>
      <c r="AG26" s="79"/>
      <c r="AH26" s="74">
        <f t="shared" si="5"/>
        <v>0</v>
      </c>
      <c r="AI26" s="120"/>
      <c r="AJ26" s="5"/>
      <c r="AK26" s="5"/>
      <c r="AL26" s="5"/>
      <c r="AM26" s="5"/>
      <c r="AN26" s="5"/>
      <c r="AO26" s="5"/>
      <c r="AP26" s="5"/>
      <c r="AQ26" s="5"/>
      <c r="AR26" s="5"/>
      <c r="AS26" s="71"/>
      <c r="AT26" s="124"/>
    </row>
    <row r="27" spans="1:46" s="123" customFormat="1" ht="25.5" x14ac:dyDescent="0.2">
      <c r="A27" s="5"/>
      <c r="B27" s="5" t="s">
        <v>665</v>
      </c>
      <c r="C27" s="5" t="s">
        <v>666</v>
      </c>
      <c r="D27" s="118" t="s">
        <v>232</v>
      </c>
      <c r="E27" s="5" t="s">
        <v>245</v>
      </c>
      <c r="F27" s="5" t="s">
        <v>230</v>
      </c>
      <c r="G27" s="5" t="s">
        <v>27</v>
      </c>
      <c r="H27" s="122"/>
      <c r="I27" s="122"/>
      <c r="J27" s="122"/>
      <c r="K27" s="122"/>
      <c r="L27" s="122"/>
      <c r="M27" s="122"/>
      <c r="N27" s="122"/>
      <c r="O27" s="121"/>
      <c r="P27" s="75">
        <f t="shared" si="3"/>
        <v>0</v>
      </c>
      <c r="Q27" s="5"/>
      <c r="R27" s="5"/>
      <c r="S27" s="5"/>
      <c r="T27" s="5"/>
      <c r="U27" s="5"/>
      <c r="V27" s="5"/>
      <c r="W27" s="5">
        <v>1</v>
      </c>
      <c r="X27" s="79">
        <v>43271</v>
      </c>
      <c r="Y27" s="74">
        <f t="shared" si="4"/>
        <v>1</v>
      </c>
      <c r="Z27" s="19"/>
      <c r="AA27" s="19"/>
      <c r="AB27" s="19"/>
      <c r="AC27" s="19"/>
      <c r="AD27" s="19"/>
      <c r="AE27" s="19"/>
      <c r="AF27" s="19"/>
      <c r="AG27" s="79"/>
      <c r="AH27" s="74">
        <f t="shared" si="5"/>
        <v>0</v>
      </c>
      <c r="AI27" s="120"/>
      <c r="AJ27" s="5" t="s">
        <v>93</v>
      </c>
      <c r="AK27" s="5" t="s">
        <v>92</v>
      </c>
      <c r="AL27" s="5"/>
      <c r="AM27" s="5"/>
      <c r="AN27" s="5"/>
      <c r="AO27" s="5"/>
      <c r="AP27" s="5"/>
      <c r="AQ27" s="5"/>
      <c r="AR27" s="5"/>
      <c r="AS27" s="71"/>
      <c r="AT27" s="124"/>
    </row>
    <row r="28" spans="1:46" s="123" customFormat="1" ht="12.75" x14ac:dyDescent="0.2">
      <c r="A28" s="5"/>
      <c r="B28" s="5"/>
      <c r="C28" s="5"/>
      <c r="D28" s="5"/>
      <c r="E28" s="5"/>
      <c r="F28" s="5"/>
      <c r="G28" s="5"/>
      <c r="H28" s="122"/>
      <c r="I28" s="122"/>
      <c r="J28" s="122"/>
      <c r="K28" s="122"/>
      <c r="L28" s="122"/>
      <c r="M28" s="122"/>
      <c r="N28" s="122"/>
      <c r="O28" s="121"/>
      <c r="P28" s="75">
        <f t="shared" si="3"/>
        <v>0</v>
      </c>
      <c r="Q28" s="5"/>
      <c r="R28" s="5"/>
      <c r="S28" s="5"/>
      <c r="T28" s="5"/>
      <c r="U28" s="5"/>
      <c r="V28" s="5"/>
      <c r="W28" s="5"/>
      <c r="X28" s="79"/>
      <c r="Y28" s="74">
        <f t="shared" si="4"/>
        <v>0</v>
      </c>
      <c r="Z28" s="19"/>
      <c r="AA28" s="19"/>
      <c r="AB28" s="19"/>
      <c r="AC28" s="19"/>
      <c r="AD28" s="19"/>
      <c r="AE28" s="19"/>
      <c r="AF28" s="19"/>
      <c r="AG28" s="79"/>
      <c r="AH28" s="74">
        <f t="shared" si="5"/>
        <v>0</v>
      </c>
      <c r="AI28" s="120"/>
      <c r="AJ28" s="5"/>
      <c r="AK28" s="5"/>
      <c r="AL28" s="5"/>
      <c r="AM28" s="5"/>
      <c r="AN28" s="5"/>
      <c r="AO28" s="5"/>
      <c r="AP28" s="5"/>
      <c r="AQ28" s="5"/>
      <c r="AR28" s="5"/>
      <c r="AS28" s="71"/>
      <c r="AT28" s="124"/>
    </row>
    <row r="29" spans="1:46" s="123" customFormat="1" ht="25.5" x14ac:dyDescent="0.2">
      <c r="A29" s="5"/>
      <c r="B29" s="5" t="s">
        <v>221</v>
      </c>
      <c r="C29" s="5" t="s">
        <v>220</v>
      </c>
      <c r="D29" s="118" t="s">
        <v>232</v>
      </c>
      <c r="E29" s="5" t="s">
        <v>219</v>
      </c>
      <c r="F29" s="5" t="s">
        <v>230</v>
      </c>
      <c r="G29" s="5" t="s">
        <v>27</v>
      </c>
      <c r="H29" s="122"/>
      <c r="I29" s="122"/>
      <c r="J29" s="122"/>
      <c r="K29" s="122"/>
      <c r="L29" s="122"/>
      <c r="M29" s="122"/>
      <c r="N29" s="122"/>
      <c r="O29" s="121"/>
      <c r="P29" s="75">
        <f t="shared" si="3"/>
        <v>0</v>
      </c>
      <c r="Q29" s="5"/>
      <c r="R29" s="5"/>
      <c r="S29" s="5"/>
      <c r="T29" s="5"/>
      <c r="U29" s="5"/>
      <c r="V29" s="5"/>
      <c r="W29" s="5">
        <v>1</v>
      </c>
      <c r="X29" s="79">
        <v>43181</v>
      </c>
      <c r="Y29" s="74">
        <f t="shared" si="4"/>
        <v>1</v>
      </c>
      <c r="Z29" s="19"/>
      <c r="AA29" s="19"/>
      <c r="AB29" s="19"/>
      <c r="AC29" s="19"/>
      <c r="AD29" s="19"/>
      <c r="AE29" s="19"/>
      <c r="AF29" s="19"/>
      <c r="AG29" s="79"/>
      <c r="AH29" s="74">
        <f t="shared" si="5"/>
        <v>0</v>
      </c>
      <c r="AI29" s="120"/>
      <c r="AJ29" s="5" t="s">
        <v>93</v>
      </c>
      <c r="AK29" s="5" t="s">
        <v>92</v>
      </c>
      <c r="AL29" s="5"/>
      <c r="AM29" s="5"/>
      <c r="AN29" s="5"/>
      <c r="AO29" s="5"/>
      <c r="AP29" s="5"/>
      <c r="AQ29" s="5"/>
      <c r="AR29" s="5"/>
      <c r="AS29" s="71"/>
      <c r="AT29" s="124"/>
    </row>
    <row r="30" spans="1:46" s="123" customFormat="1" ht="12.75" x14ac:dyDescent="0.2">
      <c r="A30" s="5"/>
      <c r="B30" s="5"/>
      <c r="C30" s="5"/>
      <c r="D30" s="5"/>
      <c r="E30" s="5"/>
      <c r="F30" s="5"/>
      <c r="G30" s="5"/>
      <c r="H30" s="122"/>
      <c r="I30" s="122"/>
      <c r="J30" s="122"/>
      <c r="K30" s="122"/>
      <c r="L30" s="122"/>
      <c r="M30" s="122"/>
      <c r="N30" s="122"/>
      <c r="O30" s="121"/>
      <c r="P30" s="75">
        <f t="shared" si="3"/>
        <v>0</v>
      </c>
      <c r="Q30" s="5"/>
      <c r="R30" s="5"/>
      <c r="S30" s="5"/>
      <c r="T30" s="5"/>
      <c r="U30" s="5"/>
      <c r="V30" s="5"/>
      <c r="W30" s="5"/>
      <c r="X30" s="79"/>
      <c r="Y30" s="74">
        <f t="shared" si="4"/>
        <v>0</v>
      </c>
      <c r="Z30" s="19"/>
      <c r="AA30" s="19"/>
      <c r="AB30" s="19"/>
      <c r="AC30" s="19"/>
      <c r="AD30" s="19"/>
      <c r="AE30" s="19"/>
      <c r="AF30" s="19"/>
      <c r="AG30" s="79"/>
      <c r="AH30" s="74">
        <f t="shared" si="5"/>
        <v>0</v>
      </c>
      <c r="AI30" s="120"/>
      <c r="AJ30" s="5"/>
      <c r="AK30" s="5"/>
      <c r="AL30" s="5"/>
      <c r="AM30" s="5"/>
      <c r="AN30" s="5"/>
      <c r="AO30" s="5"/>
      <c r="AP30" s="5"/>
      <c r="AQ30" s="5"/>
      <c r="AR30" s="5"/>
      <c r="AS30" s="71"/>
      <c r="AT30" s="124"/>
    </row>
    <row r="31" spans="1:46" s="123" customFormat="1" ht="38.25" x14ac:dyDescent="0.2">
      <c r="A31" s="5"/>
      <c r="B31" s="5" t="s">
        <v>659</v>
      </c>
      <c r="C31" s="5" t="s">
        <v>660</v>
      </c>
      <c r="D31" s="118" t="s">
        <v>232</v>
      </c>
      <c r="E31" s="5" t="s">
        <v>244</v>
      </c>
      <c r="F31" s="5" t="s">
        <v>94</v>
      </c>
      <c r="G31" s="5" t="s">
        <v>17</v>
      </c>
      <c r="H31" s="122"/>
      <c r="I31" s="122"/>
      <c r="J31" s="122"/>
      <c r="K31" s="122"/>
      <c r="L31" s="122"/>
      <c r="M31" s="122"/>
      <c r="N31" s="122"/>
      <c r="O31" s="121"/>
      <c r="P31" s="75">
        <f t="shared" si="3"/>
        <v>0</v>
      </c>
      <c r="Q31" s="5"/>
      <c r="R31" s="5"/>
      <c r="S31" s="5"/>
      <c r="T31" s="5"/>
      <c r="U31" s="5"/>
      <c r="V31" s="5"/>
      <c r="W31" s="5">
        <v>2</v>
      </c>
      <c r="X31" s="79">
        <v>43188</v>
      </c>
      <c r="Y31" s="74">
        <f t="shared" si="4"/>
        <v>2</v>
      </c>
      <c r="Z31" s="19"/>
      <c r="AA31" s="19"/>
      <c r="AB31" s="19"/>
      <c r="AC31" s="19"/>
      <c r="AD31" s="19"/>
      <c r="AE31" s="19"/>
      <c r="AF31" s="19"/>
      <c r="AG31" s="79"/>
      <c r="AH31" s="74">
        <f t="shared" si="5"/>
        <v>0</v>
      </c>
      <c r="AI31" s="120"/>
      <c r="AJ31" s="5" t="s">
        <v>93</v>
      </c>
      <c r="AK31" s="5" t="s">
        <v>92</v>
      </c>
      <c r="AL31" s="5"/>
      <c r="AM31" s="5"/>
      <c r="AN31" s="5"/>
      <c r="AO31" s="5"/>
      <c r="AP31" s="5"/>
      <c r="AQ31" s="5"/>
      <c r="AR31" s="5"/>
      <c r="AS31" s="71"/>
      <c r="AT31" s="124"/>
    </row>
    <row r="32" spans="1:46" s="123" customFormat="1" ht="12.75" x14ac:dyDescent="0.2">
      <c r="A32" s="5"/>
      <c r="B32" s="5"/>
      <c r="C32" s="5"/>
      <c r="D32" s="5"/>
      <c r="E32" s="5"/>
      <c r="F32" s="5"/>
      <c r="G32" s="5"/>
      <c r="H32" s="122"/>
      <c r="I32" s="122"/>
      <c r="J32" s="122"/>
      <c r="K32" s="122"/>
      <c r="L32" s="122"/>
      <c r="M32" s="122"/>
      <c r="N32" s="122"/>
      <c r="O32" s="121"/>
      <c r="P32" s="75">
        <f t="shared" si="3"/>
        <v>0</v>
      </c>
      <c r="Q32" s="5"/>
      <c r="R32" s="5"/>
      <c r="S32" s="5"/>
      <c r="T32" s="5"/>
      <c r="U32" s="5"/>
      <c r="V32" s="5"/>
      <c r="W32" s="5"/>
      <c r="X32" s="79"/>
      <c r="Y32" s="74">
        <f t="shared" si="4"/>
        <v>0</v>
      </c>
      <c r="Z32" s="19"/>
      <c r="AA32" s="19"/>
      <c r="AB32" s="19"/>
      <c r="AC32" s="19"/>
      <c r="AD32" s="19"/>
      <c r="AE32" s="19"/>
      <c r="AF32" s="19"/>
      <c r="AG32" s="79"/>
      <c r="AH32" s="74">
        <f t="shared" si="5"/>
        <v>0</v>
      </c>
      <c r="AI32" s="120"/>
      <c r="AJ32" s="5"/>
      <c r="AK32" s="5"/>
      <c r="AL32" s="5"/>
      <c r="AM32" s="5"/>
      <c r="AN32" s="5"/>
      <c r="AO32" s="5"/>
      <c r="AP32" s="5"/>
      <c r="AQ32" s="5"/>
      <c r="AR32" s="5"/>
      <c r="AS32" s="71"/>
      <c r="AT32" s="124"/>
    </row>
    <row r="33" spans="1:132" s="73" customFormat="1" ht="25.5" x14ac:dyDescent="0.2">
      <c r="A33" s="5"/>
      <c r="B33" s="5" t="s">
        <v>667</v>
      </c>
      <c r="C33" s="5" t="s">
        <v>243</v>
      </c>
      <c r="D33" s="5" t="s">
        <v>588</v>
      </c>
      <c r="E33" s="5" t="s">
        <v>242</v>
      </c>
      <c r="F33" s="5" t="s">
        <v>230</v>
      </c>
      <c r="G33" s="5" t="s">
        <v>27</v>
      </c>
      <c r="H33" s="122"/>
      <c r="I33" s="122"/>
      <c r="J33" s="122"/>
      <c r="K33" s="122"/>
      <c r="L33" s="122"/>
      <c r="M33" s="122"/>
      <c r="N33" s="122"/>
      <c r="O33" s="121"/>
      <c r="P33" s="75">
        <f t="shared" si="3"/>
        <v>0</v>
      </c>
      <c r="Q33" s="5"/>
      <c r="R33" s="5"/>
      <c r="S33" s="5"/>
      <c r="T33" s="5"/>
      <c r="U33" s="5"/>
      <c r="V33" s="5"/>
      <c r="W33" s="5">
        <v>61</v>
      </c>
      <c r="X33" s="79">
        <v>43326</v>
      </c>
      <c r="Y33" s="74">
        <f t="shared" si="4"/>
        <v>61</v>
      </c>
      <c r="Z33" s="19"/>
      <c r="AA33" s="19"/>
      <c r="AB33" s="19"/>
      <c r="AC33" s="19"/>
      <c r="AD33" s="19"/>
      <c r="AE33" s="19"/>
      <c r="AF33" s="19"/>
      <c r="AG33" s="79"/>
      <c r="AH33" s="74">
        <f t="shared" si="5"/>
        <v>0</v>
      </c>
      <c r="AI33" s="120"/>
      <c r="AJ33" s="5" t="s">
        <v>93</v>
      </c>
      <c r="AK33" s="5" t="s">
        <v>92</v>
      </c>
      <c r="AL33" s="5"/>
      <c r="AM33" s="5"/>
      <c r="AN33" s="5"/>
      <c r="AO33" s="5"/>
      <c r="AP33" s="5"/>
      <c r="AQ33" s="5"/>
      <c r="AR33" s="5"/>
      <c r="AS33" s="71"/>
      <c r="AT33" s="119"/>
      <c r="AU33" s="119"/>
      <c r="AV33" s="119"/>
      <c r="AW33" s="119"/>
      <c r="AX33" s="119"/>
      <c r="AY33" s="119"/>
      <c r="AZ33" s="119"/>
      <c r="BA33" s="119"/>
      <c r="BB33" s="119"/>
      <c r="BC33" s="119"/>
      <c r="BD33" s="119"/>
      <c r="BE33" s="119"/>
      <c r="BF33" s="119"/>
      <c r="BG33" s="119"/>
      <c r="BH33" s="119"/>
      <c r="BI33" s="119"/>
      <c r="BJ33" s="119"/>
      <c r="BK33" s="119"/>
      <c r="BL33" s="119"/>
      <c r="BM33" s="119"/>
      <c r="BN33" s="119"/>
      <c r="BO33" s="119"/>
      <c r="BP33" s="119"/>
      <c r="BQ33" s="119"/>
      <c r="BR33" s="119"/>
      <c r="BS33" s="119"/>
      <c r="BT33" s="119"/>
      <c r="BU33" s="119"/>
      <c r="BV33" s="119"/>
      <c r="BW33" s="119"/>
      <c r="BX33" s="119"/>
      <c r="BY33" s="119"/>
      <c r="BZ33" s="119"/>
      <c r="CA33" s="119"/>
      <c r="CB33" s="119"/>
      <c r="CC33" s="119"/>
      <c r="CD33" s="119"/>
      <c r="CE33" s="119"/>
      <c r="CF33" s="119"/>
      <c r="CG33" s="119"/>
      <c r="CH33" s="119"/>
      <c r="CI33" s="119"/>
      <c r="CJ33" s="119"/>
      <c r="CK33" s="119"/>
      <c r="CL33" s="119"/>
      <c r="CM33" s="119"/>
      <c r="CN33" s="119"/>
      <c r="CO33" s="119"/>
      <c r="CP33" s="119"/>
      <c r="CQ33" s="119"/>
      <c r="CR33" s="119"/>
      <c r="CS33" s="119"/>
      <c r="CT33" s="119"/>
      <c r="CU33" s="119"/>
      <c r="CV33" s="119"/>
      <c r="CW33" s="119"/>
      <c r="CX33" s="119"/>
      <c r="CY33" s="119"/>
      <c r="CZ33" s="119"/>
      <c r="DA33" s="119"/>
      <c r="DB33" s="119"/>
      <c r="DC33" s="119"/>
      <c r="DD33" s="119"/>
      <c r="DE33" s="119"/>
      <c r="DF33" s="119"/>
      <c r="DG33" s="119"/>
      <c r="DH33" s="119"/>
      <c r="DI33" s="119"/>
      <c r="DJ33" s="119"/>
      <c r="DK33" s="119"/>
      <c r="DL33" s="119"/>
      <c r="DM33" s="119"/>
      <c r="DN33" s="119"/>
      <c r="DO33" s="119"/>
      <c r="DP33" s="119"/>
      <c r="DQ33" s="119"/>
      <c r="DR33" s="119"/>
      <c r="DS33" s="119"/>
      <c r="DT33" s="119"/>
      <c r="DU33" s="119"/>
      <c r="DV33" s="119"/>
      <c r="DW33" s="119"/>
      <c r="DX33" s="119"/>
      <c r="DY33" s="119"/>
      <c r="DZ33" s="119"/>
      <c r="EA33" s="119"/>
      <c r="EB33" s="119"/>
    </row>
    <row r="34" spans="1:132" s="115" customFormat="1" ht="15.75" x14ac:dyDescent="0.25">
      <c r="A34" s="113"/>
      <c r="B34" s="113"/>
      <c r="C34" s="113"/>
      <c r="D34" s="113"/>
      <c r="E34" s="113"/>
      <c r="F34" s="113"/>
      <c r="G34" s="113"/>
      <c r="H34" s="114"/>
      <c r="I34" s="114"/>
      <c r="J34" s="114"/>
      <c r="K34" s="114"/>
      <c r="L34" s="114"/>
      <c r="M34" s="114"/>
      <c r="N34" s="114"/>
      <c r="O34" s="114"/>
      <c r="P34" s="75">
        <f t="shared" si="3"/>
        <v>0</v>
      </c>
      <c r="Q34" s="113"/>
      <c r="R34" s="113"/>
      <c r="S34" s="113"/>
      <c r="T34" s="113"/>
      <c r="U34" s="113"/>
      <c r="V34" s="113"/>
      <c r="W34" s="113"/>
      <c r="X34" s="79"/>
      <c r="Y34" s="74">
        <f t="shared" si="4"/>
        <v>0</v>
      </c>
      <c r="Z34" s="87"/>
      <c r="AA34" s="87"/>
      <c r="AB34" s="87"/>
      <c r="AC34" s="87"/>
      <c r="AD34" s="87"/>
      <c r="AE34" s="87"/>
      <c r="AF34" s="87"/>
      <c r="AG34" s="113"/>
      <c r="AH34" s="74">
        <f t="shared" si="5"/>
        <v>0</v>
      </c>
      <c r="AI34" s="87"/>
      <c r="AJ34" s="113"/>
      <c r="AK34" s="113"/>
      <c r="AL34" s="5"/>
      <c r="AM34" s="5"/>
      <c r="AN34" s="113"/>
      <c r="AO34" s="113"/>
      <c r="AP34" s="113"/>
      <c r="AQ34" s="113"/>
      <c r="AR34" s="112"/>
      <c r="AS34" s="84"/>
      <c r="AT34" s="116"/>
      <c r="AU34" s="116"/>
      <c r="AV34" s="116"/>
      <c r="AW34" s="116"/>
      <c r="AX34" s="116"/>
      <c r="AY34" s="116"/>
      <c r="AZ34" s="116"/>
      <c r="BA34" s="116"/>
      <c r="BB34" s="116"/>
      <c r="BC34" s="116"/>
      <c r="BD34" s="116"/>
      <c r="BE34" s="116"/>
      <c r="BF34" s="116"/>
      <c r="BG34" s="116"/>
      <c r="BH34" s="116"/>
      <c r="BI34" s="116"/>
      <c r="BJ34" s="116"/>
      <c r="BK34" s="116"/>
      <c r="BL34" s="116"/>
      <c r="BM34" s="116"/>
      <c r="BN34" s="116"/>
      <c r="BO34" s="116"/>
      <c r="BP34" s="116"/>
      <c r="BQ34" s="116"/>
      <c r="BR34" s="116"/>
      <c r="BS34" s="116"/>
      <c r="BT34" s="116"/>
      <c r="BU34" s="116"/>
      <c r="BV34" s="116"/>
      <c r="BW34" s="116"/>
      <c r="BX34" s="116"/>
      <c r="BY34" s="116"/>
      <c r="BZ34" s="116"/>
      <c r="CA34" s="116"/>
      <c r="CB34" s="116"/>
      <c r="CC34" s="116"/>
      <c r="CD34" s="116"/>
      <c r="CE34" s="116"/>
      <c r="CF34" s="116"/>
      <c r="CG34" s="116"/>
      <c r="CH34" s="116"/>
      <c r="CI34" s="116"/>
      <c r="CJ34" s="116"/>
      <c r="CK34" s="116"/>
      <c r="CL34" s="116"/>
      <c r="CM34" s="116"/>
      <c r="CN34" s="116"/>
      <c r="CO34" s="116"/>
      <c r="CP34" s="116"/>
      <c r="CQ34" s="116"/>
      <c r="CR34" s="116"/>
      <c r="CS34" s="116"/>
      <c r="CT34" s="116"/>
      <c r="CU34" s="116"/>
      <c r="CV34" s="116"/>
      <c r="CW34" s="116"/>
      <c r="CX34" s="116"/>
      <c r="CY34" s="116"/>
      <c r="CZ34" s="116"/>
      <c r="DA34" s="116"/>
      <c r="DB34" s="116"/>
      <c r="DC34" s="116"/>
      <c r="DD34" s="116"/>
      <c r="DE34" s="116"/>
      <c r="DF34" s="116"/>
      <c r="DG34" s="116"/>
      <c r="DH34" s="116"/>
      <c r="DI34" s="116"/>
      <c r="DJ34" s="116"/>
      <c r="DK34" s="116"/>
      <c r="DL34" s="116"/>
      <c r="DM34" s="116"/>
      <c r="DN34" s="116"/>
      <c r="DO34" s="116"/>
      <c r="DP34" s="116"/>
      <c r="DQ34" s="116"/>
      <c r="DR34" s="116"/>
      <c r="DS34" s="116"/>
      <c r="DT34" s="116"/>
      <c r="DU34" s="116"/>
      <c r="DV34" s="116"/>
      <c r="DW34" s="116"/>
      <c r="DX34" s="116"/>
      <c r="DY34" s="116"/>
      <c r="DZ34" s="116"/>
      <c r="EA34" s="116"/>
      <c r="EB34" s="116"/>
    </row>
    <row r="35" spans="1:132" s="80" customFormat="1" ht="38.25" x14ac:dyDescent="0.2">
      <c r="A35" s="73"/>
      <c r="B35" s="5" t="s">
        <v>667</v>
      </c>
      <c r="C35" s="5" t="s">
        <v>241</v>
      </c>
      <c r="D35" s="5" t="s">
        <v>589</v>
      </c>
      <c r="E35" s="73" t="s">
        <v>240</v>
      </c>
      <c r="F35" s="5" t="s">
        <v>239</v>
      </c>
      <c r="G35" s="73" t="s">
        <v>27</v>
      </c>
      <c r="H35" s="76"/>
      <c r="I35" s="76"/>
      <c r="J35" s="76"/>
      <c r="K35" s="76"/>
      <c r="L35" s="76"/>
      <c r="M35" s="76"/>
      <c r="N35" s="76"/>
      <c r="O35" s="76"/>
      <c r="P35" s="75">
        <f t="shared" si="3"/>
        <v>0</v>
      </c>
      <c r="Q35" s="73"/>
      <c r="R35" s="73"/>
      <c r="S35" s="73"/>
      <c r="T35" s="73"/>
      <c r="U35" s="73"/>
      <c r="V35" s="73"/>
      <c r="W35" s="73">
        <v>42</v>
      </c>
      <c r="X35" s="79">
        <v>43448</v>
      </c>
      <c r="Y35" s="74">
        <f t="shared" si="4"/>
        <v>42</v>
      </c>
      <c r="Z35" s="19"/>
      <c r="AA35" s="19"/>
      <c r="AB35" s="19"/>
      <c r="AC35" s="19"/>
      <c r="AD35" s="19"/>
      <c r="AE35" s="19"/>
      <c r="AF35" s="19"/>
      <c r="AG35" s="73"/>
      <c r="AH35" s="74">
        <f t="shared" si="5"/>
        <v>0</v>
      </c>
      <c r="AI35" s="19"/>
      <c r="AJ35" s="73" t="s">
        <v>93</v>
      </c>
      <c r="AK35" s="73" t="s">
        <v>92</v>
      </c>
      <c r="AL35" s="5"/>
      <c r="AM35" s="5"/>
      <c r="AN35" s="73"/>
      <c r="AO35" s="73"/>
      <c r="AP35" s="73"/>
      <c r="AQ35" s="73"/>
      <c r="AR35" s="72"/>
      <c r="AS35" s="71"/>
      <c r="AT35" s="81"/>
    </row>
    <row r="36" spans="1:132" s="80" customFormat="1" ht="12.75" x14ac:dyDescent="0.2">
      <c r="A36" s="73"/>
      <c r="B36" s="73"/>
      <c r="C36" s="73"/>
      <c r="D36" s="73"/>
      <c r="E36" s="73"/>
      <c r="F36" s="73"/>
      <c r="G36" s="73"/>
      <c r="H36" s="76"/>
      <c r="I36" s="76"/>
      <c r="J36" s="76"/>
      <c r="K36" s="76"/>
      <c r="L36" s="76"/>
      <c r="M36" s="76"/>
      <c r="N36" s="76"/>
      <c r="O36" s="76"/>
      <c r="P36" s="75">
        <f t="shared" si="3"/>
        <v>0</v>
      </c>
      <c r="Q36" s="73"/>
      <c r="R36" s="73"/>
      <c r="S36" s="73"/>
      <c r="T36" s="73"/>
      <c r="U36" s="73"/>
      <c r="V36" s="73"/>
      <c r="W36" s="73"/>
      <c r="X36" s="79"/>
      <c r="Y36" s="74">
        <f t="shared" si="4"/>
        <v>0</v>
      </c>
      <c r="Z36" s="19"/>
      <c r="AA36" s="19"/>
      <c r="AB36" s="19"/>
      <c r="AC36" s="19"/>
      <c r="AD36" s="19"/>
      <c r="AE36" s="19"/>
      <c r="AF36" s="19"/>
      <c r="AG36" s="73"/>
      <c r="AH36" s="74">
        <f t="shared" si="5"/>
        <v>0</v>
      </c>
      <c r="AI36" s="19"/>
      <c r="AJ36" s="73"/>
      <c r="AK36" s="73"/>
      <c r="AL36" s="5"/>
      <c r="AM36" s="5"/>
      <c r="AN36" s="73"/>
      <c r="AO36" s="73"/>
      <c r="AP36" s="73"/>
      <c r="AQ36" s="73"/>
      <c r="AR36" s="72"/>
      <c r="AS36" s="71"/>
      <c r="AT36" s="81"/>
    </row>
    <row r="37" spans="1:132" s="80" customFormat="1" ht="25.5" x14ac:dyDescent="0.2">
      <c r="A37" s="73"/>
      <c r="B37" s="5">
        <v>534201007</v>
      </c>
      <c r="C37" s="73" t="s">
        <v>668</v>
      </c>
      <c r="D37" s="73" t="str">
        <f>D29</f>
        <v>BLDG RESIDENTIAL</v>
      </c>
      <c r="E37" s="73" t="s">
        <v>238</v>
      </c>
      <c r="F37" s="5" t="s">
        <v>230</v>
      </c>
      <c r="G37" s="73"/>
      <c r="H37" s="76"/>
      <c r="I37" s="76"/>
      <c r="J37" s="76"/>
      <c r="K37" s="76"/>
      <c r="L37" s="76"/>
      <c r="M37" s="76"/>
      <c r="N37" s="76">
        <v>1</v>
      </c>
      <c r="O37" s="77">
        <v>43186</v>
      </c>
      <c r="P37" s="75">
        <f t="shared" si="3"/>
        <v>1</v>
      </c>
      <c r="Q37" s="73"/>
      <c r="R37" s="73"/>
      <c r="S37" s="73"/>
      <c r="T37" s="73"/>
      <c r="U37" s="73"/>
      <c r="V37" s="73"/>
      <c r="W37" s="73">
        <v>1</v>
      </c>
      <c r="X37" s="79">
        <v>43319</v>
      </c>
      <c r="Y37" s="74">
        <f t="shared" si="4"/>
        <v>1</v>
      </c>
      <c r="Z37" s="19"/>
      <c r="AA37" s="19"/>
      <c r="AB37" s="19"/>
      <c r="AC37" s="19"/>
      <c r="AD37" s="19"/>
      <c r="AE37" s="19"/>
      <c r="AF37" s="19"/>
      <c r="AG37" s="73"/>
      <c r="AH37" s="74">
        <f t="shared" si="5"/>
        <v>0</v>
      </c>
      <c r="AI37" s="19"/>
      <c r="AJ37" s="73" t="s">
        <v>93</v>
      </c>
      <c r="AK37" s="73" t="s">
        <v>92</v>
      </c>
      <c r="AL37" s="5"/>
      <c r="AM37" s="5"/>
      <c r="AN37" s="73"/>
      <c r="AO37" s="73"/>
      <c r="AP37" s="73"/>
      <c r="AQ37" s="73"/>
      <c r="AR37" s="72"/>
      <c r="AS37" s="71"/>
      <c r="AT37" s="81"/>
    </row>
    <row r="38" spans="1:132" s="80" customFormat="1" ht="12.75" x14ac:dyDescent="0.2">
      <c r="A38" s="73"/>
      <c r="B38" s="73"/>
      <c r="C38" s="73"/>
      <c r="D38" s="73"/>
      <c r="E38" s="73"/>
      <c r="F38" s="73"/>
      <c r="G38" s="73"/>
      <c r="H38" s="76"/>
      <c r="I38" s="76"/>
      <c r="J38" s="76"/>
      <c r="K38" s="76"/>
      <c r="L38" s="76"/>
      <c r="M38" s="76"/>
      <c r="N38" s="76"/>
      <c r="O38" s="76"/>
      <c r="P38" s="75">
        <f t="shared" si="3"/>
        <v>0</v>
      </c>
      <c r="Q38" s="73"/>
      <c r="R38" s="73"/>
      <c r="S38" s="73"/>
      <c r="T38" s="73"/>
      <c r="U38" s="73"/>
      <c r="V38" s="73"/>
      <c r="W38" s="73"/>
      <c r="X38" s="79"/>
      <c r="Y38" s="74">
        <f t="shared" si="4"/>
        <v>0</v>
      </c>
      <c r="Z38" s="19"/>
      <c r="AA38" s="19"/>
      <c r="AB38" s="19"/>
      <c r="AC38" s="19"/>
      <c r="AD38" s="19"/>
      <c r="AE38" s="19"/>
      <c r="AF38" s="19"/>
      <c r="AG38" s="73"/>
      <c r="AH38" s="74">
        <f t="shared" si="5"/>
        <v>0</v>
      </c>
      <c r="AI38" s="19"/>
      <c r="AJ38" s="73"/>
      <c r="AK38" s="73"/>
      <c r="AL38" s="5"/>
      <c r="AM38" s="5"/>
      <c r="AN38" s="73"/>
      <c r="AO38" s="73"/>
      <c r="AP38" s="73"/>
      <c r="AQ38" s="73"/>
      <c r="AR38" s="72"/>
      <c r="AS38" s="71"/>
      <c r="AT38" s="81"/>
    </row>
    <row r="39" spans="1:132" s="80" customFormat="1" ht="25.5" x14ac:dyDescent="0.2">
      <c r="A39" s="73"/>
      <c r="B39" s="5">
        <v>561191049</v>
      </c>
      <c r="C39" s="73" t="s">
        <v>669</v>
      </c>
      <c r="D39" s="73" t="str">
        <f>D31</f>
        <v>BLDG RESIDENTIAL</v>
      </c>
      <c r="E39" s="73" t="s">
        <v>237</v>
      </c>
      <c r="F39" s="5" t="s">
        <v>230</v>
      </c>
      <c r="G39" s="73"/>
      <c r="H39" s="76"/>
      <c r="I39" s="76"/>
      <c r="J39" s="76"/>
      <c r="K39" s="76"/>
      <c r="L39" s="76"/>
      <c r="M39" s="76"/>
      <c r="N39" s="76"/>
      <c r="O39" s="76"/>
      <c r="P39" s="75">
        <f t="shared" si="3"/>
        <v>0</v>
      </c>
      <c r="Q39" s="73"/>
      <c r="R39" s="73"/>
      <c r="S39" s="73"/>
      <c r="T39" s="73"/>
      <c r="U39" s="73"/>
      <c r="V39" s="73"/>
      <c r="W39" s="73">
        <v>1</v>
      </c>
      <c r="X39" s="79">
        <v>43342</v>
      </c>
      <c r="Y39" s="74">
        <f t="shared" si="4"/>
        <v>1</v>
      </c>
      <c r="Z39" s="19"/>
      <c r="AA39" s="19"/>
      <c r="AB39" s="19"/>
      <c r="AC39" s="19"/>
      <c r="AD39" s="19"/>
      <c r="AE39" s="19"/>
      <c r="AF39" s="19"/>
      <c r="AG39" s="73"/>
      <c r="AH39" s="74">
        <f t="shared" si="5"/>
        <v>0</v>
      </c>
      <c r="AI39" s="19"/>
      <c r="AJ39" s="73" t="s">
        <v>93</v>
      </c>
      <c r="AK39" s="73" t="s">
        <v>92</v>
      </c>
      <c r="AL39" s="5"/>
      <c r="AM39" s="5"/>
      <c r="AN39" s="73"/>
      <c r="AO39" s="73"/>
      <c r="AP39" s="73"/>
      <c r="AQ39" s="73"/>
      <c r="AR39" s="72"/>
      <c r="AS39" s="71"/>
      <c r="AT39" s="81"/>
    </row>
    <row r="40" spans="1:132" s="80" customFormat="1" ht="12.75" x14ac:dyDescent="0.2">
      <c r="A40" s="73"/>
      <c r="B40" s="73"/>
      <c r="C40" s="73"/>
      <c r="D40" s="73"/>
      <c r="E40" s="73"/>
      <c r="F40" s="73"/>
      <c r="G40" s="73"/>
      <c r="H40" s="76"/>
      <c r="I40" s="76"/>
      <c r="J40" s="76"/>
      <c r="K40" s="76"/>
      <c r="L40" s="76"/>
      <c r="M40" s="76"/>
      <c r="N40" s="76"/>
      <c r="O40" s="76"/>
      <c r="P40" s="75">
        <f t="shared" si="3"/>
        <v>0</v>
      </c>
      <c r="Q40" s="73"/>
      <c r="R40" s="73"/>
      <c r="S40" s="73"/>
      <c r="T40" s="73"/>
      <c r="U40" s="73"/>
      <c r="V40" s="73"/>
      <c r="W40" s="73"/>
      <c r="X40" s="79"/>
      <c r="Y40" s="74">
        <f t="shared" si="4"/>
        <v>0</v>
      </c>
      <c r="Z40" s="19"/>
      <c r="AA40" s="19"/>
      <c r="AB40" s="19"/>
      <c r="AC40" s="19"/>
      <c r="AD40" s="19"/>
      <c r="AE40" s="19"/>
      <c r="AF40" s="19"/>
      <c r="AG40" s="73"/>
      <c r="AH40" s="74">
        <f t="shared" si="5"/>
        <v>0</v>
      </c>
      <c r="AI40" s="19"/>
      <c r="AJ40" s="73"/>
      <c r="AK40" s="73"/>
      <c r="AL40" s="5"/>
      <c r="AM40" s="5"/>
      <c r="AN40" s="73"/>
      <c r="AO40" s="73"/>
      <c r="AP40" s="73"/>
      <c r="AQ40" s="73"/>
      <c r="AR40" s="72"/>
      <c r="AS40" s="71"/>
      <c r="AT40" s="81"/>
    </row>
    <row r="41" spans="1:132" s="80" customFormat="1" ht="12.75" x14ac:dyDescent="0.2">
      <c r="A41" s="73"/>
      <c r="B41" s="5">
        <v>560660073</v>
      </c>
      <c r="C41" s="5" t="s">
        <v>587</v>
      </c>
      <c r="D41" s="5" t="s">
        <v>586</v>
      </c>
      <c r="E41" s="73" t="s">
        <v>236</v>
      </c>
      <c r="F41" s="5" t="s">
        <v>23</v>
      </c>
      <c r="G41" s="73" t="s">
        <v>27</v>
      </c>
      <c r="H41" s="76"/>
      <c r="I41" s="76"/>
      <c r="J41" s="76"/>
      <c r="K41" s="76"/>
      <c r="L41" s="76"/>
      <c r="M41" s="76"/>
      <c r="N41" s="76"/>
      <c r="O41" s="76"/>
      <c r="P41" s="75">
        <f t="shared" si="3"/>
        <v>0</v>
      </c>
      <c r="Q41" s="73"/>
      <c r="R41" s="73"/>
      <c r="S41" s="73"/>
      <c r="T41" s="73"/>
      <c r="U41" s="73"/>
      <c r="V41" s="73"/>
      <c r="W41" s="73">
        <v>13</v>
      </c>
      <c r="X41" s="79">
        <v>43341</v>
      </c>
      <c r="Y41" s="74">
        <f t="shared" si="4"/>
        <v>13</v>
      </c>
      <c r="Z41" s="19"/>
      <c r="AA41" s="19"/>
      <c r="AB41" s="19"/>
      <c r="AC41" s="19"/>
      <c r="AD41" s="19"/>
      <c r="AE41" s="19"/>
      <c r="AF41" s="19"/>
      <c r="AG41" s="73"/>
      <c r="AH41" s="74">
        <f t="shared" si="5"/>
        <v>0</v>
      </c>
      <c r="AI41" s="19"/>
      <c r="AJ41" s="73" t="s">
        <v>93</v>
      </c>
      <c r="AK41" s="73" t="s">
        <v>92</v>
      </c>
      <c r="AL41" s="5"/>
      <c r="AM41" s="5"/>
      <c r="AN41" s="73"/>
      <c r="AO41" s="73"/>
      <c r="AP41" s="73"/>
      <c r="AQ41" s="73"/>
      <c r="AR41" s="72"/>
      <c r="AS41" s="71"/>
      <c r="AT41" s="81"/>
    </row>
    <row r="42" spans="1:132" s="80" customFormat="1" ht="12.75" x14ac:dyDescent="0.2">
      <c r="A42" s="73"/>
      <c r="B42" s="73"/>
      <c r="C42" s="73"/>
      <c r="D42" s="73"/>
      <c r="E42" s="73"/>
      <c r="F42" s="73"/>
      <c r="G42" s="73"/>
      <c r="H42" s="76"/>
      <c r="I42" s="76"/>
      <c r="J42" s="76"/>
      <c r="K42" s="76"/>
      <c r="L42" s="76"/>
      <c r="M42" s="76"/>
      <c r="N42" s="76"/>
      <c r="O42" s="76"/>
      <c r="P42" s="75">
        <f t="shared" si="3"/>
        <v>0</v>
      </c>
      <c r="Q42" s="73"/>
      <c r="R42" s="73"/>
      <c r="S42" s="73"/>
      <c r="T42" s="73"/>
      <c r="U42" s="73"/>
      <c r="V42" s="73"/>
      <c r="W42" s="73"/>
      <c r="X42" s="79"/>
      <c r="Y42" s="74">
        <f t="shared" si="4"/>
        <v>0</v>
      </c>
      <c r="Z42" s="19"/>
      <c r="AA42" s="19"/>
      <c r="AB42" s="19"/>
      <c r="AC42" s="19"/>
      <c r="AD42" s="19"/>
      <c r="AE42" s="19"/>
      <c r="AF42" s="19"/>
      <c r="AG42" s="73"/>
      <c r="AH42" s="74">
        <f t="shared" si="5"/>
        <v>0</v>
      </c>
      <c r="AI42" s="19"/>
      <c r="AJ42" s="73"/>
      <c r="AK42" s="73"/>
      <c r="AL42" s="5"/>
      <c r="AM42" s="5"/>
      <c r="AN42" s="73"/>
      <c r="AO42" s="73"/>
      <c r="AP42" s="73"/>
      <c r="AQ42" s="73"/>
      <c r="AR42" s="72"/>
      <c r="AS42" s="71"/>
      <c r="AT42" s="81"/>
    </row>
    <row r="43" spans="1:132" s="80" customFormat="1" ht="25.5" x14ac:dyDescent="0.2">
      <c r="A43" s="73"/>
      <c r="B43" s="73" t="s">
        <v>670</v>
      </c>
      <c r="C43" s="73" t="s">
        <v>671</v>
      </c>
      <c r="D43" s="118" t="s">
        <v>232</v>
      </c>
      <c r="E43" s="73" t="s">
        <v>235</v>
      </c>
      <c r="F43" s="5" t="s">
        <v>230</v>
      </c>
      <c r="G43" s="73"/>
      <c r="H43" s="76"/>
      <c r="I43" s="76"/>
      <c r="J43" s="76"/>
      <c r="K43" s="76"/>
      <c r="L43" s="76"/>
      <c r="M43" s="76"/>
      <c r="N43" s="76">
        <v>1</v>
      </c>
      <c r="O43" s="77">
        <v>43208</v>
      </c>
      <c r="P43" s="75">
        <f t="shared" si="3"/>
        <v>1</v>
      </c>
      <c r="Q43" s="73"/>
      <c r="R43" s="73"/>
      <c r="S43" s="73"/>
      <c r="T43" s="73"/>
      <c r="U43" s="73"/>
      <c r="V43" s="73"/>
      <c r="W43" s="73">
        <v>1</v>
      </c>
      <c r="X43" s="79">
        <v>43412</v>
      </c>
      <c r="Y43" s="74">
        <f t="shared" si="4"/>
        <v>1</v>
      </c>
      <c r="Z43" s="19"/>
      <c r="AA43" s="19"/>
      <c r="AB43" s="19"/>
      <c r="AC43" s="19"/>
      <c r="AD43" s="19"/>
      <c r="AE43" s="19"/>
      <c r="AF43" s="19"/>
      <c r="AG43" s="73"/>
      <c r="AH43" s="74">
        <f t="shared" si="5"/>
        <v>0</v>
      </c>
      <c r="AI43" s="19"/>
      <c r="AJ43" s="73" t="s">
        <v>93</v>
      </c>
      <c r="AK43" s="73" t="s">
        <v>92</v>
      </c>
      <c r="AL43" s="5"/>
      <c r="AM43" s="5"/>
      <c r="AN43" s="73"/>
      <c r="AO43" s="73"/>
      <c r="AP43" s="73"/>
      <c r="AQ43" s="73"/>
      <c r="AR43" s="72"/>
      <c r="AS43" s="71"/>
      <c r="AT43" s="81"/>
    </row>
    <row r="44" spans="1:132" s="80" customFormat="1" ht="12.75" x14ac:dyDescent="0.2">
      <c r="A44" s="73"/>
      <c r="B44" s="73"/>
      <c r="C44" s="73"/>
      <c r="D44" s="73"/>
      <c r="E44" s="73"/>
      <c r="F44" s="73"/>
      <c r="G44" s="73"/>
      <c r="H44" s="76"/>
      <c r="I44" s="76"/>
      <c r="J44" s="76"/>
      <c r="K44" s="76"/>
      <c r="L44" s="76"/>
      <c r="M44" s="76"/>
      <c r="N44" s="76"/>
      <c r="O44" s="76"/>
      <c r="P44" s="75">
        <f t="shared" si="3"/>
        <v>0</v>
      </c>
      <c r="Q44" s="73"/>
      <c r="R44" s="73"/>
      <c r="S44" s="73"/>
      <c r="T44" s="73"/>
      <c r="U44" s="73"/>
      <c r="V44" s="73"/>
      <c r="W44" s="73"/>
      <c r="X44" s="79"/>
      <c r="Y44" s="74">
        <f t="shared" si="4"/>
        <v>0</v>
      </c>
      <c r="Z44" s="19"/>
      <c r="AA44" s="19"/>
      <c r="AB44" s="19"/>
      <c r="AC44" s="19"/>
      <c r="AD44" s="19"/>
      <c r="AE44" s="19"/>
      <c r="AF44" s="19"/>
      <c r="AG44" s="73"/>
      <c r="AH44" s="74">
        <f t="shared" si="5"/>
        <v>0</v>
      </c>
      <c r="AI44" s="19"/>
      <c r="AJ44" s="73"/>
      <c r="AK44" s="73"/>
      <c r="AL44" s="5"/>
      <c r="AM44" s="5"/>
      <c r="AN44" s="73"/>
      <c r="AO44" s="73"/>
      <c r="AP44" s="73"/>
      <c r="AQ44" s="73"/>
      <c r="AR44" s="72"/>
      <c r="AS44" s="71"/>
      <c r="AT44" s="81"/>
    </row>
    <row r="45" spans="1:132" s="80" customFormat="1" ht="25.5" x14ac:dyDescent="0.2">
      <c r="A45" s="73"/>
      <c r="B45" s="73" t="s">
        <v>672</v>
      </c>
      <c r="C45" s="73" t="s">
        <v>673</v>
      </c>
      <c r="D45" s="118" t="s">
        <v>232</v>
      </c>
      <c r="E45" s="73" t="s">
        <v>234</v>
      </c>
      <c r="F45" s="5" t="s">
        <v>18</v>
      </c>
      <c r="G45" s="73"/>
      <c r="H45" s="76"/>
      <c r="I45" s="76"/>
      <c r="J45" s="76"/>
      <c r="K45" s="76"/>
      <c r="L45" s="76"/>
      <c r="M45" s="76"/>
      <c r="N45" s="76">
        <v>2</v>
      </c>
      <c r="O45" s="77">
        <v>43242</v>
      </c>
      <c r="P45" s="75">
        <f t="shared" si="3"/>
        <v>2</v>
      </c>
      <c r="Q45" s="73"/>
      <c r="R45" s="73"/>
      <c r="S45" s="73"/>
      <c r="T45" s="73"/>
      <c r="U45" s="73"/>
      <c r="V45" s="73"/>
      <c r="W45" s="73">
        <v>2</v>
      </c>
      <c r="X45" s="79">
        <v>43413</v>
      </c>
      <c r="Y45" s="74">
        <f t="shared" si="4"/>
        <v>2</v>
      </c>
      <c r="Z45" s="19"/>
      <c r="AA45" s="19"/>
      <c r="AB45" s="19"/>
      <c r="AC45" s="19"/>
      <c r="AD45" s="19"/>
      <c r="AE45" s="19"/>
      <c r="AF45" s="19"/>
      <c r="AG45" s="73"/>
      <c r="AH45" s="74">
        <f t="shared" si="5"/>
        <v>0</v>
      </c>
      <c r="AI45" s="19"/>
      <c r="AJ45" s="73" t="s">
        <v>93</v>
      </c>
      <c r="AK45" s="73" t="s">
        <v>92</v>
      </c>
      <c r="AL45" s="5"/>
      <c r="AM45" s="5"/>
      <c r="AN45" s="73"/>
      <c r="AO45" s="73"/>
      <c r="AP45" s="73"/>
      <c r="AQ45" s="73"/>
      <c r="AR45" s="72"/>
      <c r="AS45" s="71"/>
      <c r="AT45" s="81"/>
    </row>
    <row r="46" spans="1:132" s="80" customFormat="1" ht="12.75" x14ac:dyDescent="0.2">
      <c r="A46" s="73"/>
      <c r="B46" s="73"/>
      <c r="C46" s="73"/>
      <c r="D46" s="73"/>
      <c r="E46" s="73"/>
      <c r="F46" s="73"/>
      <c r="G46" s="73"/>
      <c r="H46" s="76"/>
      <c r="I46" s="76"/>
      <c r="J46" s="76"/>
      <c r="K46" s="76"/>
      <c r="L46" s="76"/>
      <c r="M46" s="76"/>
      <c r="N46" s="76"/>
      <c r="O46" s="76"/>
      <c r="P46" s="75">
        <f t="shared" si="3"/>
        <v>0</v>
      </c>
      <c r="Q46" s="73"/>
      <c r="R46" s="73"/>
      <c r="S46" s="73"/>
      <c r="T46" s="73"/>
      <c r="U46" s="73"/>
      <c r="V46" s="73"/>
      <c r="W46" s="73"/>
      <c r="X46" s="79"/>
      <c r="Y46" s="74">
        <f t="shared" si="4"/>
        <v>0</v>
      </c>
      <c r="Z46" s="19"/>
      <c r="AA46" s="19"/>
      <c r="AB46" s="19"/>
      <c r="AC46" s="19"/>
      <c r="AD46" s="19"/>
      <c r="AE46" s="19"/>
      <c r="AF46" s="19"/>
      <c r="AG46" s="73"/>
      <c r="AH46" s="74">
        <f t="shared" si="5"/>
        <v>0</v>
      </c>
      <c r="AI46" s="19"/>
      <c r="AJ46" s="73"/>
      <c r="AK46" s="73"/>
      <c r="AL46" s="5"/>
      <c r="AM46" s="5"/>
      <c r="AN46" s="73"/>
      <c r="AO46" s="73"/>
      <c r="AP46" s="73"/>
      <c r="AQ46" s="73"/>
      <c r="AR46" s="72"/>
      <c r="AS46" s="71"/>
      <c r="AT46" s="81"/>
    </row>
    <row r="47" spans="1:132" s="80" customFormat="1" ht="25.5" x14ac:dyDescent="0.2">
      <c r="A47" s="73"/>
      <c r="B47" s="73" t="s">
        <v>674</v>
      </c>
      <c r="C47" s="73" t="s">
        <v>675</v>
      </c>
      <c r="D47" s="118" t="s">
        <v>232</v>
      </c>
      <c r="E47" s="73" t="s">
        <v>233</v>
      </c>
      <c r="F47" s="5" t="s">
        <v>230</v>
      </c>
      <c r="G47" s="73"/>
      <c r="H47" s="76"/>
      <c r="I47" s="76"/>
      <c r="J47" s="76"/>
      <c r="K47" s="76"/>
      <c r="L47" s="76"/>
      <c r="M47" s="76"/>
      <c r="N47" s="76">
        <v>1</v>
      </c>
      <c r="O47" s="77">
        <v>43290</v>
      </c>
      <c r="P47" s="75">
        <f t="shared" si="3"/>
        <v>1</v>
      </c>
      <c r="Q47" s="73"/>
      <c r="R47" s="73"/>
      <c r="S47" s="73"/>
      <c r="T47" s="73"/>
      <c r="U47" s="73"/>
      <c r="V47" s="73"/>
      <c r="W47" s="73">
        <v>1</v>
      </c>
      <c r="X47" s="79">
        <v>43413</v>
      </c>
      <c r="Y47" s="74">
        <f t="shared" si="4"/>
        <v>1</v>
      </c>
      <c r="Z47" s="19"/>
      <c r="AA47" s="19"/>
      <c r="AB47" s="19"/>
      <c r="AC47" s="19"/>
      <c r="AD47" s="19"/>
      <c r="AE47" s="19"/>
      <c r="AF47" s="19"/>
      <c r="AG47" s="73"/>
      <c r="AH47" s="74">
        <f t="shared" si="5"/>
        <v>0</v>
      </c>
      <c r="AI47" s="19"/>
      <c r="AJ47" s="73" t="s">
        <v>93</v>
      </c>
      <c r="AK47" s="73" t="s">
        <v>92</v>
      </c>
      <c r="AL47" s="5"/>
      <c r="AM47" s="5"/>
      <c r="AN47" s="73"/>
      <c r="AO47" s="73"/>
      <c r="AP47" s="73"/>
      <c r="AQ47" s="73"/>
      <c r="AR47" s="72"/>
      <c r="AS47" s="71"/>
      <c r="AT47" s="81"/>
    </row>
    <row r="48" spans="1:132" s="69" customFormat="1" x14ac:dyDescent="0.2">
      <c r="A48" s="73"/>
      <c r="B48" s="73"/>
      <c r="C48" s="73"/>
      <c r="D48" s="73"/>
      <c r="E48" s="73"/>
      <c r="F48" s="5"/>
      <c r="G48" s="73"/>
      <c r="H48" s="76"/>
      <c r="I48" s="76"/>
      <c r="J48" s="76"/>
      <c r="K48" s="76"/>
      <c r="L48" s="76"/>
      <c r="M48" s="76"/>
      <c r="N48" s="76"/>
      <c r="O48" s="76"/>
      <c r="P48" s="75">
        <f t="shared" si="3"/>
        <v>0</v>
      </c>
      <c r="Q48" s="73"/>
      <c r="R48" s="73"/>
      <c r="S48" s="73"/>
      <c r="T48" s="73"/>
      <c r="U48" s="73"/>
      <c r="V48" s="73"/>
      <c r="W48" s="73"/>
      <c r="X48" s="79"/>
      <c r="Y48" s="74">
        <f t="shared" si="4"/>
        <v>0</v>
      </c>
      <c r="Z48" s="19"/>
      <c r="AA48" s="19"/>
      <c r="AB48" s="19"/>
      <c r="AC48" s="19"/>
      <c r="AD48" s="19"/>
      <c r="AE48" s="19"/>
      <c r="AF48" s="19"/>
      <c r="AG48" s="73"/>
      <c r="AH48" s="74">
        <f t="shared" si="5"/>
        <v>0</v>
      </c>
      <c r="AI48" s="19"/>
      <c r="AJ48" s="73"/>
      <c r="AK48" s="73"/>
      <c r="AL48" s="5"/>
      <c r="AM48" s="5"/>
      <c r="AN48" s="73"/>
      <c r="AO48" s="73"/>
      <c r="AP48" s="73"/>
      <c r="AQ48" s="73"/>
      <c r="AR48" s="72"/>
      <c r="AS48" s="71"/>
      <c r="AT48" s="78"/>
    </row>
    <row r="49" spans="1:46" s="69" customFormat="1" ht="25.5" x14ac:dyDescent="0.2">
      <c r="A49" s="73"/>
      <c r="B49" s="73" t="s">
        <v>676</v>
      </c>
      <c r="C49" s="73" t="s">
        <v>677</v>
      </c>
      <c r="D49" s="118" t="s">
        <v>232</v>
      </c>
      <c r="E49" s="73" t="s">
        <v>231</v>
      </c>
      <c r="F49" s="5" t="s">
        <v>230</v>
      </c>
      <c r="G49" s="73"/>
      <c r="H49" s="76"/>
      <c r="I49" s="76"/>
      <c r="J49" s="76"/>
      <c r="K49" s="76"/>
      <c r="L49" s="76"/>
      <c r="M49" s="76"/>
      <c r="N49" s="76"/>
      <c r="O49" s="76"/>
      <c r="P49" s="75">
        <f t="shared" si="3"/>
        <v>0</v>
      </c>
      <c r="Q49" s="73"/>
      <c r="R49" s="73"/>
      <c r="S49" s="73"/>
      <c r="T49" s="73"/>
      <c r="U49" s="73"/>
      <c r="V49" s="73"/>
      <c r="W49" s="73">
        <v>1</v>
      </c>
      <c r="X49" s="79">
        <v>43446</v>
      </c>
      <c r="Y49" s="74">
        <f t="shared" si="4"/>
        <v>1</v>
      </c>
      <c r="Z49" s="19"/>
      <c r="AA49" s="19"/>
      <c r="AB49" s="19"/>
      <c r="AC49" s="19"/>
      <c r="AD49" s="19"/>
      <c r="AE49" s="19"/>
      <c r="AF49" s="19"/>
      <c r="AG49" s="73"/>
      <c r="AH49" s="74">
        <f t="shared" si="5"/>
        <v>0</v>
      </c>
      <c r="AI49" s="19"/>
      <c r="AJ49" s="73" t="s">
        <v>93</v>
      </c>
      <c r="AK49" s="73" t="s">
        <v>92</v>
      </c>
      <c r="AL49" s="5"/>
      <c r="AM49" s="5"/>
      <c r="AN49" s="73"/>
      <c r="AO49" s="73"/>
      <c r="AP49" s="73"/>
      <c r="AQ49" s="73"/>
      <c r="AR49" s="72"/>
      <c r="AS49" s="71"/>
      <c r="AT49" s="78"/>
    </row>
    <row r="50" spans="1:46" s="115" customFormat="1" ht="15.75" x14ac:dyDescent="0.25">
      <c r="A50" s="113"/>
      <c r="B50" s="113"/>
      <c r="C50" s="113"/>
      <c r="D50" s="113"/>
      <c r="E50" s="113"/>
      <c r="F50" s="113"/>
      <c r="G50" s="113"/>
      <c r="H50" s="114"/>
      <c r="I50" s="114"/>
      <c r="J50" s="114"/>
      <c r="K50" s="114"/>
      <c r="L50" s="114"/>
      <c r="M50" s="114"/>
      <c r="N50" s="114"/>
      <c r="O50" s="114"/>
      <c r="P50" s="75">
        <f t="shared" si="3"/>
        <v>0</v>
      </c>
      <c r="Q50" s="113"/>
      <c r="R50" s="113"/>
      <c r="S50" s="113"/>
      <c r="T50" s="113"/>
      <c r="U50" s="113"/>
      <c r="V50" s="113"/>
      <c r="W50" s="113"/>
      <c r="X50" s="79"/>
      <c r="Y50" s="74">
        <f t="shared" si="4"/>
        <v>0</v>
      </c>
      <c r="Z50" s="87"/>
      <c r="AA50" s="87"/>
      <c r="AB50" s="87"/>
      <c r="AC50" s="87"/>
      <c r="AD50" s="87"/>
      <c r="AE50" s="87"/>
      <c r="AF50" s="87"/>
      <c r="AG50" s="113"/>
      <c r="AH50" s="74">
        <f t="shared" si="5"/>
        <v>0</v>
      </c>
      <c r="AI50" s="87"/>
      <c r="AJ50" s="113"/>
      <c r="AK50" s="113"/>
      <c r="AL50" s="5"/>
      <c r="AM50" s="5"/>
      <c r="AN50" s="113"/>
      <c r="AO50" s="113"/>
      <c r="AP50" s="113"/>
      <c r="AQ50" s="113"/>
      <c r="AR50" s="112"/>
      <c r="AS50" s="84"/>
      <c r="AT50" s="116"/>
    </row>
    <row r="51" spans="1:46" s="115" customFormat="1" ht="15.75" x14ac:dyDescent="0.25">
      <c r="A51" s="113"/>
      <c r="B51" s="99" t="s">
        <v>229</v>
      </c>
      <c r="C51" s="98" t="s">
        <v>228</v>
      </c>
      <c r="D51" s="97" t="s">
        <v>96</v>
      </c>
      <c r="E51" s="97" t="s">
        <v>227</v>
      </c>
      <c r="F51" s="5" t="s">
        <v>94</v>
      </c>
      <c r="G51" s="113"/>
      <c r="H51" s="114"/>
      <c r="I51" s="114"/>
      <c r="J51" s="114"/>
      <c r="K51" s="114"/>
      <c r="L51" s="114"/>
      <c r="M51" s="114"/>
      <c r="N51" s="76">
        <v>1</v>
      </c>
      <c r="O51" s="77">
        <v>43105</v>
      </c>
      <c r="P51" s="75">
        <f t="shared" si="3"/>
        <v>1</v>
      </c>
      <c r="Q51" s="113"/>
      <c r="R51" s="113"/>
      <c r="S51" s="113"/>
      <c r="T51" s="113"/>
      <c r="U51" s="113"/>
      <c r="V51" s="113"/>
      <c r="W51" s="73">
        <v>1</v>
      </c>
      <c r="X51" s="96">
        <v>43111</v>
      </c>
      <c r="Y51" s="74">
        <f t="shared" si="4"/>
        <v>1</v>
      </c>
      <c r="Z51" s="87"/>
      <c r="AA51" s="87"/>
      <c r="AB51" s="87"/>
      <c r="AC51" s="87"/>
      <c r="AD51" s="87"/>
      <c r="AE51" s="87"/>
      <c r="AF51" s="87"/>
      <c r="AG51" s="113"/>
      <c r="AH51" s="74">
        <f t="shared" si="5"/>
        <v>0</v>
      </c>
      <c r="AI51" s="87"/>
      <c r="AJ51" s="73" t="s">
        <v>93</v>
      </c>
      <c r="AK51" s="73" t="s">
        <v>92</v>
      </c>
      <c r="AL51" s="5"/>
      <c r="AM51" s="5"/>
      <c r="AN51" s="113"/>
      <c r="AO51" s="113"/>
      <c r="AP51" s="113"/>
      <c r="AQ51" s="113"/>
      <c r="AR51" s="112"/>
      <c r="AS51" s="84"/>
      <c r="AT51" s="116"/>
    </row>
    <row r="52" spans="1:46" s="69" customFormat="1" x14ac:dyDescent="0.2">
      <c r="A52" s="73"/>
      <c r="B52" s="103" t="s">
        <v>226</v>
      </c>
      <c r="C52" s="102" t="s">
        <v>225</v>
      </c>
      <c r="D52" s="101" t="s">
        <v>96</v>
      </c>
      <c r="E52" s="101" t="s">
        <v>224</v>
      </c>
      <c r="F52" s="5" t="s">
        <v>94</v>
      </c>
      <c r="G52" s="73"/>
      <c r="H52" s="76"/>
      <c r="I52" s="76"/>
      <c r="J52" s="76"/>
      <c r="K52" s="76"/>
      <c r="L52" s="76"/>
      <c r="M52" s="76"/>
      <c r="N52" s="76"/>
      <c r="O52" s="76"/>
      <c r="P52" s="75">
        <f t="shared" si="3"/>
        <v>0</v>
      </c>
      <c r="Q52" s="73"/>
      <c r="R52" s="73"/>
      <c r="S52" s="73"/>
      <c r="T52" s="73"/>
      <c r="U52" s="73"/>
      <c r="V52" s="73"/>
      <c r="W52" s="73">
        <v>1</v>
      </c>
      <c r="X52" s="100">
        <v>43160</v>
      </c>
      <c r="Y52" s="74">
        <f t="shared" si="4"/>
        <v>1</v>
      </c>
      <c r="Z52" s="19"/>
      <c r="AA52" s="19"/>
      <c r="AB52" s="19"/>
      <c r="AC52" s="19"/>
      <c r="AD52" s="19"/>
      <c r="AE52" s="19"/>
      <c r="AF52" s="19">
        <v>1</v>
      </c>
      <c r="AG52" s="105">
        <v>43440</v>
      </c>
      <c r="AH52" s="74">
        <f t="shared" si="5"/>
        <v>1</v>
      </c>
      <c r="AI52" s="24"/>
      <c r="AJ52" s="73" t="s">
        <v>93</v>
      </c>
      <c r="AK52" s="73" t="s">
        <v>92</v>
      </c>
      <c r="AL52" s="5"/>
      <c r="AM52" s="5"/>
      <c r="AN52" s="73"/>
      <c r="AO52" s="73"/>
      <c r="AP52" s="73"/>
      <c r="AQ52" s="73"/>
      <c r="AR52" s="72"/>
      <c r="AS52" s="71"/>
      <c r="AT52" s="78"/>
    </row>
    <row r="53" spans="1:46" s="110" customFormat="1" ht="25.5" x14ac:dyDescent="0.2">
      <c r="A53" s="113"/>
      <c r="B53" s="103">
        <v>510280027</v>
      </c>
      <c r="C53" s="98" t="s">
        <v>223</v>
      </c>
      <c r="D53" s="97" t="s">
        <v>96</v>
      </c>
      <c r="E53" s="97" t="s">
        <v>222</v>
      </c>
      <c r="F53" s="5" t="s">
        <v>94</v>
      </c>
      <c r="G53" s="113"/>
      <c r="H53" s="114"/>
      <c r="I53" s="114"/>
      <c r="J53" s="114"/>
      <c r="K53" s="114"/>
      <c r="L53" s="114"/>
      <c r="M53" s="114"/>
      <c r="N53" s="76">
        <v>1</v>
      </c>
      <c r="O53" s="77">
        <v>43164</v>
      </c>
      <c r="P53" s="75">
        <f t="shared" si="3"/>
        <v>1</v>
      </c>
      <c r="Q53" s="113"/>
      <c r="R53" s="113"/>
      <c r="S53" s="113"/>
      <c r="T53" s="113"/>
      <c r="U53" s="113"/>
      <c r="V53" s="113"/>
      <c r="W53" s="73">
        <v>1</v>
      </c>
      <c r="X53" s="96">
        <v>43165</v>
      </c>
      <c r="Y53" s="74">
        <f t="shared" si="4"/>
        <v>1</v>
      </c>
      <c r="Z53" s="87"/>
      <c r="AA53" s="87"/>
      <c r="AB53" s="87"/>
      <c r="AC53" s="87"/>
      <c r="AD53" s="87"/>
      <c r="AE53" s="87"/>
      <c r="AF53" s="19">
        <v>1</v>
      </c>
      <c r="AG53" s="105">
        <v>43439</v>
      </c>
      <c r="AH53" s="74">
        <f t="shared" si="5"/>
        <v>1</v>
      </c>
      <c r="AI53" s="87"/>
      <c r="AJ53" s="73" t="s">
        <v>93</v>
      </c>
      <c r="AK53" s="73" t="s">
        <v>92</v>
      </c>
      <c r="AL53" s="5"/>
      <c r="AM53" s="5"/>
      <c r="AN53" s="113"/>
      <c r="AO53" s="113"/>
      <c r="AP53" s="113"/>
      <c r="AQ53" s="113"/>
      <c r="AR53" s="112"/>
      <c r="AS53" s="84"/>
      <c r="AT53" s="111"/>
    </row>
    <row r="54" spans="1:46" s="110" customFormat="1" ht="25.5" x14ac:dyDescent="0.2">
      <c r="A54" s="113"/>
      <c r="B54" s="103" t="s">
        <v>221</v>
      </c>
      <c r="C54" s="102" t="s">
        <v>220</v>
      </c>
      <c r="D54" s="117" t="s">
        <v>96</v>
      </c>
      <c r="E54" s="101" t="s">
        <v>219</v>
      </c>
      <c r="F54" s="5" t="s">
        <v>94</v>
      </c>
      <c r="G54" s="113"/>
      <c r="H54" s="114"/>
      <c r="I54" s="114"/>
      <c r="J54" s="114"/>
      <c r="K54" s="114"/>
      <c r="L54" s="114"/>
      <c r="M54" s="114"/>
      <c r="N54" s="114"/>
      <c r="O54" s="114"/>
      <c r="P54" s="75">
        <f t="shared" si="3"/>
        <v>0</v>
      </c>
      <c r="Q54" s="113"/>
      <c r="R54" s="113"/>
      <c r="S54" s="113"/>
      <c r="T54" s="113"/>
      <c r="U54" s="113"/>
      <c r="V54" s="113"/>
      <c r="W54" s="73">
        <v>1</v>
      </c>
      <c r="X54" s="100">
        <v>43181</v>
      </c>
      <c r="Y54" s="74">
        <f t="shared" si="4"/>
        <v>1</v>
      </c>
      <c r="Z54" s="87"/>
      <c r="AA54" s="87"/>
      <c r="AB54" s="87"/>
      <c r="AC54" s="87"/>
      <c r="AD54" s="87"/>
      <c r="AE54" s="87"/>
      <c r="AF54" s="87"/>
      <c r="AG54" s="113"/>
      <c r="AH54" s="74">
        <f t="shared" si="5"/>
        <v>0</v>
      </c>
      <c r="AI54" s="87"/>
      <c r="AJ54" s="73" t="s">
        <v>93</v>
      </c>
      <c r="AK54" s="73" t="s">
        <v>92</v>
      </c>
      <c r="AL54" s="5"/>
      <c r="AM54" s="5"/>
      <c r="AN54" s="113"/>
      <c r="AO54" s="113"/>
      <c r="AP54" s="113"/>
      <c r="AQ54" s="113"/>
      <c r="AR54" s="112"/>
      <c r="AS54" s="84"/>
      <c r="AT54" s="111"/>
    </row>
    <row r="55" spans="1:46" s="69" customFormat="1" ht="25.5" x14ac:dyDescent="0.2">
      <c r="A55" s="73"/>
      <c r="B55" s="103" t="s">
        <v>218</v>
      </c>
      <c r="C55" s="102" t="s">
        <v>217</v>
      </c>
      <c r="D55" s="117" t="s">
        <v>96</v>
      </c>
      <c r="E55" s="117" t="s">
        <v>216</v>
      </c>
      <c r="F55" s="5" t="s">
        <v>94</v>
      </c>
      <c r="G55" s="73"/>
      <c r="H55" s="76"/>
      <c r="I55" s="76"/>
      <c r="J55" s="76"/>
      <c r="K55" s="76"/>
      <c r="L55" s="76"/>
      <c r="M55" s="76"/>
      <c r="N55" s="76">
        <v>1</v>
      </c>
      <c r="O55" s="77">
        <v>43173</v>
      </c>
      <c r="P55" s="75">
        <f t="shared" si="3"/>
        <v>1</v>
      </c>
      <c r="Q55" s="73"/>
      <c r="R55" s="73"/>
      <c r="S55" s="73"/>
      <c r="T55" s="73"/>
      <c r="U55" s="73"/>
      <c r="V55" s="73"/>
      <c r="W55" s="73">
        <v>1</v>
      </c>
      <c r="X55" s="100">
        <v>43181</v>
      </c>
      <c r="Y55" s="74">
        <f t="shared" si="4"/>
        <v>1</v>
      </c>
      <c r="Z55" s="19"/>
      <c r="AA55" s="19"/>
      <c r="AB55" s="19"/>
      <c r="AC55" s="19"/>
      <c r="AD55" s="19"/>
      <c r="AE55" s="19"/>
      <c r="AF55" s="19">
        <v>1</v>
      </c>
      <c r="AG55" s="105">
        <v>43217</v>
      </c>
      <c r="AH55" s="74">
        <f t="shared" si="5"/>
        <v>1</v>
      </c>
      <c r="AI55" s="19"/>
      <c r="AJ55" s="73" t="s">
        <v>93</v>
      </c>
      <c r="AK55" s="73" t="s">
        <v>92</v>
      </c>
      <c r="AL55" s="5"/>
      <c r="AM55" s="5"/>
      <c r="AN55" s="73"/>
      <c r="AO55" s="73"/>
      <c r="AP55" s="73"/>
      <c r="AQ55" s="73"/>
      <c r="AR55" s="72"/>
      <c r="AS55" s="71"/>
      <c r="AT55" s="78"/>
    </row>
    <row r="56" spans="1:46" s="69" customFormat="1" x14ac:dyDescent="0.2">
      <c r="A56" s="73"/>
      <c r="B56" s="103" t="s">
        <v>215</v>
      </c>
      <c r="C56" s="102" t="s">
        <v>214</v>
      </c>
      <c r="D56" s="101" t="s">
        <v>96</v>
      </c>
      <c r="E56" s="101" t="s">
        <v>213</v>
      </c>
      <c r="F56" s="5" t="s">
        <v>94</v>
      </c>
      <c r="G56" s="73"/>
      <c r="H56" s="76"/>
      <c r="I56" s="76"/>
      <c r="J56" s="76"/>
      <c r="K56" s="76"/>
      <c r="L56" s="76"/>
      <c r="M56" s="76"/>
      <c r="N56" s="76"/>
      <c r="O56" s="76"/>
      <c r="P56" s="75">
        <f t="shared" si="3"/>
        <v>0</v>
      </c>
      <c r="Q56" s="73"/>
      <c r="R56" s="73"/>
      <c r="S56" s="73"/>
      <c r="T56" s="73"/>
      <c r="U56" s="73"/>
      <c r="V56" s="73"/>
      <c r="W56" s="73">
        <v>1</v>
      </c>
      <c r="X56" s="100">
        <v>43182</v>
      </c>
      <c r="Y56" s="74">
        <f t="shared" si="4"/>
        <v>1</v>
      </c>
      <c r="Z56" s="19"/>
      <c r="AA56" s="19"/>
      <c r="AB56" s="19"/>
      <c r="AC56" s="19"/>
      <c r="AD56" s="19"/>
      <c r="AE56" s="19"/>
      <c r="AF56" s="19">
        <v>1</v>
      </c>
      <c r="AG56" s="105">
        <v>43368</v>
      </c>
      <c r="AH56" s="74">
        <f t="shared" si="5"/>
        <v>1</v>
      </c>
      <c r="AI56" s="19"/>
      <c r="AJ56" s="73" t="s">
        <v>93</v>
      </c>
      <c r="AK56" s="73" t="s">
        <v>92</v>
      </c>
      <c r="AL56" s="5"/>
      <c r="AM56" s="5"/>
      <c r="AN56" s="73"/>
      <c r="AO56" s="73"/>
      <c r="AP56" s="73"/>
      <c r="AQ56" s="73"/>
      <c r="AR56" s="72"/>
      <c r="AS56" s="71"/>
      <c r="AT56" s="78"/>
    </row>
    <row r="57" spans="1:46" s="69" customFormat="1" x14ac:dyDescent="0.2">
      <c r="A57" s="73"/>
      <c r="B57" s="99" t="s">
        <v>212</v>
      </c>
      <c r="C57" s="98" t="s">
        <v>211</v>
      </c>
      <c r="D57" s="97" t="s">
        <v>96</v>
      </c>
      <c r="E57" s="97" t="s">
        <v>210</v>
      </c>
      <c r="F57" s="5" t="s">
        <v>94</v>
      </c>
      <c r="G57" s="73"/>
      <c r="H57" s="76"/>
      <c r="I57" s="76"/>
      <c r="J57" s="76"/>
      <c r="K57" s="76"/>
      <c r="L57" s="76"/>
      <c r="M57" s="76"/>
      <c r="N57" s="76"/>
      <c r="O57" s="76"/>
      <c r="P57" s="75">
        <f t="shared" si="3"/>
        <v>0</v>
      </c>
      <c r="Q57" s="73"/>
      <c r="R57" s="73"/>
      <c r="S57" s="73"/>
      <c r="T57" s="73"/>
      <c r="U57" s="73"/>
      <c r="V57" s="73"/>
      <c r="W57" s="73">
        <v>1</v>
      </c>
      <c r="X57" s="96">
        <v>43186</v>
      </c>
      <c r="Y57" s="74">
        <f t="shared" si="4"/>
        <v>1</v>
      </c>
      <c r="Z57" s="19"/>
      <c r="AA57" s="19"/>
      <c r="AB57" s="19"/>
      <c r="AC57" s="19"/>
      <c r="AD57" s="19"/>
      <c r="AE57" s="19"/>
      <c r="AF57" s="19"/>
      <c r="AG57" s="73"/>
      <c r="AH57" s="74">
        <f t="shared" si="5"/>
        <v>0</v>
      </c>
      <c r="AI57" s="19"/>
      <c r="AJ57" s="73" t="s">
        <v>93</v>
      </c>
      <c r="AK57" s="73" t="s">
        <v>92</v>
      </c>
      <c r="AL57" s="5"/>
      <c r="AM57" s="5"/>
      <c r="AN57" s="73"/>
      <c r="AO57" s="73"/>
      <c r="AP57" s="73"/>
      <c r="AQ57" s="73"/>
      <c r="AR57" s="72"/>
      <c r="AS57" s="71"/>
      <c r="AT57" s="78"/>
    </row>
    <row r="58" spans="1:46" s="69" customFormat="1" x14ac:dyDescent="0.2">
      <c r="A58" s="73"/>
      <c r="B58" s="99" t="s">
        <v>209</v>
      </c>
      <c r="C58" s="98" t="s">
        <v>208</v>
      </c>
      <c r="D58" s="97" t="s">
        <v>96</v>
      </c>
      <c r="E58" s="97" t="s">
        <v>207</v>
      </c>
      <c r="F58" s="5" t="s">
        <v>94</v>
      </c>
      <c r="G58" s="73"/>
      <c r="H58" s="76"/>
      <c r="I58" s="76"/>
      <c r="J58" s="76"/>
      <c r="K58" s="76"/>
      <c r="L58" s="76"/>
      <c r="M58" s="76"/>
      <c r="N58" s="76"/>
      <c r="O58" s="76"/>
      <c r="P58" s="75">
        <f t="shared" si="3"/>
        <v>0</v>
      </c>
      <c r="Q58" s="73"/>
      <c r="R58" s="73"/>
      <c r="S58" s="73"/>
      <c r="T58" s="73"/>
      <c r="U58" s="73"/>
      <c r="V58" s="73"/>
      <c r="W58" s="73">
        <v>1</v>
      </c>
      <c r="X58" s="96">
        <v>43192</v>
      </c>
      <c r="Y58" s="74">
        <f t="shared" si="4"/>
        <v>1</v>
      </c>
      <c r="Z58" s="19"/>
      <c r="AA58" s="19"/>
      <c r="AB58" s="19"/>
      <c r="AC58" s="19"/>
      <c r="AD58" s="19"/>
      <c r="AE58" s="19"/>
      <c r="AF58" s="19"/>
      <c r="AG58" s="73"/>
      <c r="AH58" s="74">
        <f t="shared" si="5"/>
        <v>0</v>
      </c>
      <c r="AI58" s="19"/>
      <c r="AJ58" s="73" t="s">
        <v>93</v>
      </c>
      <c r="AK58" s="73" t="s">
        <v>92</v>
      </c>
      <c r="AL58" s="5"/>
      <c r="AM58" s="5"/>
      <c r="AN58" s="73"/>
      <c r="AO58" s="73"/>
      <c r="AP58" s="73"/>
      <c r="AQ58" s="73"/>
      <c r="AR58" s="72"/>
      <c r="AS58" s="71"/>
      <c r="AT58" s="78"/>
    </row>
    <row r="59" spans="1:46" s="69" customFormat="1" x14ac:dyDescent="0.2">
      <c r="A59" s="73"/>
      <c r="B59" s="99" t="s">
        <v>206</v>
      </c>
      <c r="C59" s="98" t="s">
        <v>205</v>
      </c>
      <c r="D59" s="97" t="s">
        <v>96</v>
      </c>
      <c r="E59" s="97" t="s">
        <v>204</v>
      </c>
      <c r="F59" s="5" t="s">
        <v>94</v>
      </c>
      <c r="G59" s="73"/>
      <c r="H59" s="76"/>
      <c r="I59" s="76"/>
      <c r="J59" s="76"/>
      <c r="K59" s="76"/>
      <c r="L59" s="76"/>
      <c r="M59" s="76"/>
      <c r="N59" s="76">
        <v>1</v>
      </c>
      <c r="O59" s="77">
        <v>43194</v>
      </c>
      <c r="P59" s="75">
        <f t="shared" si="3"/>
        <v>1</v>
      </c>
      <c r="Q59" s="73"/>
      <c r="R59" s="73"/>
      <c r="S59" s="73"/>
      <c r="T59" s="73"/>
      <c r="U59" s="73"/>
      <c r="V59" s="73"/>
      <c r="W59" s="73">
        <v>1</v>
      </c>
      <c r="X59" s="96">
        <v>43193</v>
      </c>
      <c r="Y59" s="74">
        <f t="shared" si="4"/>
        <v>1</v>
      </c>
      <c r="Z59" s="19"/>
      <c r="AA59" s="19"/>
      <c r="AB59" s="19"/>
      <c r="AC59" s="19"/>
      <c r="AD59" s="19"/>
      <c r="AE59" s="19"/>
      <c r="AF59" s="19">
        <v>1</v>
      </c>
      <c r="AG59" s="105">
        <v>43363</v>
      </c>
      <c r="AH59" s="74">
        <f t="shared" si="5"/>
        <v>1</v>
      </c>
      <c r="AI59" s="19"/>
      <c r="AJ59" s="73" t="s">
        <v>93</v>
      </c>
      <c r="AK59" s="73" t="s">
        <v>92</v>
      </c>
      <c r="AL59" s="5"/>
      <c r="AM59" s="5"/>
      <c r="AN59" s="73"/>
      <c r="AO59" s="73"/>
      <c r="AP59" s="73"/>
      <c r="AQ59" s="73"/>
      <c r="AR59" s="72"/>
      <c r="AS59" s="71"/>
      <c r="AT59" s="78"/>
    </row>
    <row r="60" spans="1:46" s="69" customFormat="1" ht="25.5" x14ac:dyDescent="0.2">
      <c r="A60" s="73"/>
      <c r="B60" s="99" t="s">
        <v>203</v>
      </c>
      <c r="C60" s="98" t="s">
        <v>202</v>
      </c>
      <c r="D60" s="97" t="s">
        <v>96</v>
      </c>
      <c r="E60" s="97" t="s">
        <v>201</v>
      </c>
      <c r="F60" s="5" t="s">
        <v>94</v>
      </c>
      <c r="G60" s="73"/>
      <c r="H60" s="76"/>
      <c r="I60" s="76"/>
      <c r="J60" s="76"/>
      <c r="K60" s="76"/>
      <c r="L60" s="76"/>
      <c r="M60" s="76"/>
      <c r="N60" s="76">
        <v>1</v>
      </c>
      <c r="O60" s="77">
        <v>43164</v>
      </c>
      <c r="P60" s="75">
        <f t="shared" si="3"/>
        <v>1</v>
      </c>
      <c r="Q60" s="73"/>
      <c r="R60" s="73"/>
      <c r="S60" s="73"/>
      <c r="T60" s="73"/>
      <c r="U60" s="73"/>
      <c r="V60" s="73"/>
      <c r="W60" s="73">
        <v>1</v>
      </c>
      <c r="X60" s="96">
        <v>43195</v>
      </c>
      <c r="Y60" s="74">
        <f t="shared" si="4"/>
        <v>1</v>
      </c>
      <c r="Z60" s="19"/>
      <c r="AA60" s="19"/>
      <c r="AB60" s="19"/>
      <c r="AC60" s="19"/>
      <c r="AD60" s="19"/>
      <c r="AE60" s="19"/>
      <c r="AF60" s="19">
        <v>1</v>
      </c>
      <c r="AG60" s="105">
        <v>43250</v>
      </c>
      <c r="AH60" s="74">
        <f t="shared" si="5"/>
        <v>1</v>
      </c>
      <c r="AI60" s="19"/>
      <c r="AJ60" s="73" t="s">
        <v>93</v>
      </c>
      <c r="AK60" s="73" t="s">
        <v>92</v>
      </c>
      <c r="AL60" s="5"/>
      <c r="AM60" s="5"/>
      <c r="AN60" s="73"/>
      <c r="AO60" s="73"/>
      <c r="AP60" s="73"/>
      <c r="AQ60" s="73"/>
      <c r="AR60" s="72"/>
      <c r="AS60" s="71"/>
      <c r="AT60" s="78"/>
    </row>
    <row r="61" spans="1:46" s="69" customFormat="1" ht="25.5" x14ac:dyDescent="0.2">
      <c r="A61" s="73"/>
      <c r="B61" s="103" t="s">
        <v>200</v>
      </c>
      <c r="C61" s="102" t="s">
        <v>199</v>
      </c>
      <c r="D61" s="101" t="s">
        <v>96</v>
      </c>
      <c r="E61" s="101" t="s">
        <v>198</v>
      </c>
      <c r="F61" s="5" t="s">
        <v>94</v>
      </c>
      <c r="G61" s="73"/>
      <c r="H61" s="76"/>
      <c r="I61" s="76"/>
      <c r="J61" s="76"/>
      <c r="K61" s="76"/>
      <c r="L61" s="76"/>
      <c r="M61" s="76"/>
      <c r="N61" s="76">
        <v>1</v>
      </c>
      <c r="O61" s="77">
        <v>43119</v>
      </c>
      <c r="P61" s="75">
        <f t="shared" si="3"/>
        <v>1</v>
      </c>
      <c r="Q61" s="73"/>
      <c r="R61" s="73"/>
      <c r="S61" s="73"/>
      <c r="T61" s="73"/>
      <c r="U61" s="73"/>
      <c r="V61" s="73"/>
      <c r="W61" s="73">
        <v>1</v>
      </c>
      <c r="X61" s="100">
        <v>43203</v>
      </c>
      <c r="Y61" s="74">
        <f t="shared" si="4"/>
        <v>1</v>
      </c>
      <c r="Z61" s="19"/>
      <c r="AA61" s="19"/>
      <c r="AB61" s="19"/>
      <c r="AC61" s="19"/>
      <c r="AD61" s="19"/>
      <c r="AE61" s="19"/>
      <c r="AF61" s="19">
        <v>1</v>
      </c>
      <c r="AG61" s="105">
        <v>43334</v>
      </c>
      <c r="AH61" s="74">
        <f t="shared" si="5"/>
        <v>1</v>
      </c>
      <c r="AI61" s="19"/>
      <c r="AJ61" s="73" t="s">
        <v>93</v>
      </c>
      <c r="AK61" s="73" t="s">
        <v>92</v>
      </c>
      <c r="AL61" s="5"/>
      <c r="AM61" s="5"/>
      <c r="AN61" s="73"/>
      <c r="AO61" s="73"/>
      <c r="AP61" s="73"/>
      <c r="AQ61" s="73"/>
      <c r="AR61" s="72"/>
      <c r="AS61" s="71"/>
      <c r="AT61" s="78"/>
    </row>
    <row r="62" spans="1:46" s="69" customFormat="1" x14ac:dyDescent="0.2">
      <c r="A62" s="73"/>
      <c r="B62" s="103" t="s">
        <v>197</v>
      </c>
      <c r="C62" s="102" t="s">
        <v>196</v>
      </c>
      <c r="D62" s="101" t="s">
        <v>96</v>
      </c>
      <c r="E62" s="101" t="s">
        <v>195</v>
      </c>
      <c r="F62" s="5" t="s">
        <v>94</v>
      </c>
      <c r="G62" s="73"/>
      <c r="H62" s="76"/>
      <c r="I62" s="76"/>
      <c r="J62" s="76"/>
      <c r="K62" s="76"/>
      <c r="L62" s="76"/>
      <c r="M62" s="76"/>
      <c r="N62" s="76"/>
      <c r="O62" s="76"/>
      <c r="P62" s="75">
        <f t="shared" si="3"/>
        <v>0</v>
      </c>
      <c r="Q62" s="73"/>
      <c r="R62" s="73"/>
      <c r="S62" s="73"/>
      <c r="T62" s="73"/>
      <c r="U62" s="73"/>
      <c r="V62" s="73"/>
      <c r="W62" s="73">
        <v>1</v>
      </c>
      <c r="X62" s="100">
        <v>43206</v>
      </c>
      <c r="Y62" s="74">
        <f t="shared" si="4"/>
        <v>1</v>
      </c>
      <c r="Z62" s="19"/>
      <c r="AA62" s="19"/>
      <c r="AB62" s="19"/>
      <c r="AC62" s="19"/>
      <c r="AD62" s="19"/>
      <c r="AE62" s="19"/>
      <c r="AF62" s="19"/>
      <c r="AG62" s="73"/>
      <c r="AH62" s="74">
        <f t="shared" si="5"/>
        <v>0</v>
      </c>
      <c r="AI62" s="19"/>
      <c r="AJ62" s="73" t="s">
        <v>93</v>
      </c>
      <c r="AK62" s="73" t="s">
        <v>92</v>
      </c>
      <c r="AL62" s="5"/>
      <c r="AM62" s="5"/>
      <c r="AN62" s="73"/>
      <c r="AO62" s="73"/>
      <c r="AP62" s="73"/>
      <c r="AQ62" s="73"/>
      <c r="AR62" s="72"/>
      <c r="AS62" s="71"/>
      <c r="AT62" s="78"/>
    </row>
    <row r="63" spans="1:46" s="69" customFormat="1" x14ac:dyDescent="0.2">
      <c r="A63" s="73"/>
      <c r="B63" s="103" t="s">
        <v>194</v>
      </c>
      <c r="C63" s="102" t="s">
        <v>193</v>
      </c>
      <c r="D63" s="101" t="s">
        <v>96</v>
      </c>
      <c r="E63" s="101" t="s">
        <v>192</v>
      </c>
      <c r="F63" s="5" t="s">
        <v>94</v>
      </c>
      <c r="G63" s="73"/>
      <c r="H63" s="76"/>
      <c r="I63" s="76"/>
      <c r="J63" s="76"/>
      <c r="K63" s="76"/>
      <c r="L63" s="76"/>
      <c r="M63" s="76"/>
      <c r="N63" s="76">
        <v>1</v>
      </c>
      <c r="O63" s="77">
        <v>43173</v>
      </c>
      <c r="P63" s="75">
        <f t="shared" si="3"/>
        <v>1</v>
      </c>
      <c r="Q63" s="73"/>
      <c r="R63" s="73"/>
      <c r="S63" s="73"/>
      <c r="T63" s="73"/>
      <c r="U63" s="73"/>
      <c r="V63" s="73"/>
      <c r="W63" s="73">
        <v>1</v>
      </c>
      <c r="X63" s="100">
        <v>43217</v>
      </c>
      <c r="Y63" s="74">
        <f t="shared" si="4"/>
        <v>1</v>
      </c>
      <c r="Z63" s="19"/>
      <c r="AA63" s="19"/>
      <c r="AB63" s="19"/>
      <c r="AC63" s="19"/>
      <c r="AD63" s="19"/>
      <c r="AE63" s="19"/>
      <c r="AF63" s="19"/>
      <c r="AG63" s="73"/>
      <c r="AH63" s="74">
        <f t="shared" si="5"/>
        <v>0</v>
      </c>
      <c r="AI63" s="19"/>
      <c r="AJ63" s="73" t="s">
        <v>93</v>
      </c>
      <c r="AK63" s="73" t="s">
        <v>92</v>
      </c>
      <c r="AL63" s="5"/>
      <c r="AM63" s="5"/>
      <c r="AN63" s="73"/>
      <c r="AO63" s="73"/>
      <c r="AP63" s="73"/>
      <c r="AQ63" s="73"/>
      <c r="AR63" s="72"/>
      <c r="AS63" s="71"/>
      <c r="AT63" s="78"/>
    </row>
    <row r="64" spans="1:46" s="69" customFormat="1" x14ac:dyDescent="0.2">
      <c r="A64" s="73"/>
      <c r="B64" s="99" t="s">
        <v>191</v>
      </c>
      <c r="C64" s="98" t="s">
        <v>190</v>
      </c>
      <c r="D64" s="97" t="s">
        <v>96</v>
      </c>
      <c r="E64" s="97" t="s">
        <v>189</v>
      </c>
      <c r="F64" s="5" t="s">
        <v>94</v>
      </c>
      <c r="G64" s="73"/>
      <c r="H64" s="76"/>
      <c r="I64" s="76"/>
      <c r="J64" s="76"/>
      <c r="K64" s="76"/>
      <c r="L64" s="76"/>
      <c r="M64" s="76"/>
      <c r="N64" s="76">
        <v>1</v>
      </c>
      <c r="O64" s="77">
        <v>43111</v>
      </c>
      <c r="P64" s="75">
        <f t="shared" si="3"/>
        <v>1</v>
      </c>
      <c r="Q64" s="73"/>
      <c r="R64" s="73"/>
      <c r="S64" s="73"/>
      <c r="T64" s="73"/>
      <c r="U64" s="73"/>
      <c r="V64" s="73"/>
      <c r="W64" s="73">
        <v>1</v>
      </c>
      <c r="X64" s="96">
        <v>43228</v>
      </c>
      <c r="Y64" s="74">
        <f t="shared" si="4"/>
        <v>1</v>
      </c>
      <c r="Z64" s="19"/>
      <c r="AA64" s="19"/>
      <c r="AB64" s="19"/>
      <c r="AC64" s="19"/>
      <c r="AD64" s="19"/>
      <c r="AE64" s="19"/>
      <c r="AF64" s="19">
        <v>1</v>
      </c>
      <c r="AG64" s="105">
        <v>43454</v>
      </c>
      <c r="AH64" s="74">
        <f t="shared" si="5"/>
        <v>1</v>
      </c>
      <c r="AI64" s="19"/>
      <c r="AJ64" s="73" t="s">
        <v>93</v>
      </c>
      <c r="AK64" s="73" t="s">
        <v>92</v>
      </c>
      <c r="AL64" s="5"/>
      <c r="AM64" s="5"/>
      <c r="AN64" s="73"/>
      <c r="AO64" s="73"/>
      <c r="AP64" s="73"/>
      <c r="AQ64" s="73"/>
      <c r="AR64" s="72"/>
      <c r="AS64" s="71"/>
      <c r="AT64" s="78"/>
    </row>
    <row r="65" spans="1:46" s="69" customFormat="1" ht="38.25" x14ac:dyDescent="0.2">
      <c r="A65" s="73"/>
      <c r="B65" s="99" t="s">
        <v>188</v>
      </c>
      <c r="C65" s="98" t="s">
        <v>187</v>
      </c>
      <c r="D65" s="97" t="s">
        <v>96</v>
      </c>
      <c r="E65" s="97" t="s">
        <v>186</v>
      </c>
      <c r="F65" s="5" t="s">
        <v>94</v>
      </c>
      <c r="G65" s="73"/>
      <c r="H65" s="76"/>
      <c r="I65" s="76"/>
      <c r="J65" s="76"/>
      <c r="K65" s="76"/>
      <c r="L65" s="76"/>
      <c r="M65" s="76"/>
      <c r="N65" s="76">
        <v>1</v>
      </c>
      <c r="O65" s="77">
        <v>43221</v>
      </c>
      <c r="P65" s="75">
        <f t="shared" si="3"/>
        <v>1</v>
      </c>
      <c r="Q65" s="73"/>
      <c r="R65" s="73"/>
      <c r="S65" s="73"/>
      <c r="T65" s="73"/>
      <c r="U65" s="73"/>
      <c r="V65" s="73"/>
      <c r="W65" s="73">
        <v>1</v>
      </c>
      <c r="X65" s="96">
        <v>43235</v>
      </c>
      <c r="Y65" s="74">
        <f t="shared" si="4"/>
        <v>1</v>
      </c>
      <c r="Z65" s="19"/>
      <c r="AA65" s="19"/>
      <c r="AB65" s="19"/>
      <c r="AC65" s="19"/>
      <c r="AD65" s="19"/>
      <c r="AE65" s="19"/>
      <c r="AF65" s="19">
        <v>1</v>
      </c>
      <c r="AG65" s="105">
        <v>43348</v>
      </c>
      <c r="AH65" s="74">
        <f t="shared" si="5"/>
        <v>1</v>
      </c>
      <c r="AI65" s="19"/>
      <c r="AJ65" s="73" t="s">
        <v>93</v>
      </c>
      <c r="AK65" s="73" t="s">
        <v>92</v>
      </c>
      <c r="AL65" s="5"/>
      <c r="AM65" s="5"/>
      <c r="AN65" s="73"/>
      <c r="AO65" s="73"/>
      <c r="AP65" s="73"/>
      <c r="AQ65" s="73"/>
      <c r="AR65" s="72"/>
      <c r="AS65" s="71"/>
      <c r="AT65" s="78"/>
    </row>
    <row r="66" spans="1:46" s="115" customFormat="1" ht="26.25" x14ac:dyDescent="0.25">
      <c r="A66" s="113"/>
      <c r="B66" s="103" t="s">
        <v>185</v>
      </c>
      <c r="C66" s="102" t="s">
        <v>184</v>
      </c>
      <c r="D66" s="101" t="s">
        <v>96</v>
      </c>
      <c r="E66" s="101" t="s">
        <v>183</v>
      </c>
      <c r="F66" s="5" t="s">
        <v>94</v>
      </c>
      <c r="G66" s="113"/>
      <c r="H66" s="114"/>
      <c r="I66" s="114"/>
      <c r="J66" s="114"/>
      <c r="K66" s="114"/>
      <c r="L66" s="114"/>
      <c r="M66" s="114"/>
      <c r="N66" s="114"/>
      <c r="O66" s="114"/>
      <c r="P66" s="75">
        <f t="shared" si="3"/>
        <v>0</v>
      </c>
      <c r="Q66" s="113"/>
      <c r="R66" s="113"/>
      <c r="S66" s="113"/>
      <c r="T66" s="113"/>
      <c r="U66" s="113"/>
      <c r="V66" s="113"/>
      <c r="W66" s="73">
        <v>1</v>
      </c>
      <c r="X66" s="100">
        <v>43245</v>
      </c>
      <c r="Y66" s="74">
        <f t="shared" si="4"/>
        <v>1</v>
      </c>
      <c r="Z66" s="87"/>
      <c r="AA66" s="87"/>
      <c r="AB66" s="87"/>
      <c r="AC66" s="87"/>
      <c r="AD66" s="87"/>
      <c r="AE66" s="87"/>
      <c r="AF66" s="87"/>
      <c r="AG66" s="113"/>
      <c r="AH66" s="74">
        <f t="shared" si="5"/>
        <v>0</v>
      </c>
      <c r="AI66" s="87"/>
      <c r="AJ66" s="73" t="s">
        <v>93</v>
      </c>
      <c r="AK66" s="73" t="s">
        <v>92</v>
      </c>
      <c r="AL66" s="5"/>
      <c r="AM66" s="5"/>
      <c r="AN66" s="113"/>
      <c r="AO66" s="113"/>
      <c r="AP66" s="113"/>
      <c r="AQ66" s="113"/>
      <c r="AR66" s="112"/>
      <c r="AS66" s="84"/>
      <c r="AT66" s="116"/>
    </row>
    <row r="67" spans="1:46" s="115" customFormat="1" ht="26.25" x14ac:dyDescent="0.25">
      <c r="A67" s="113"/>
      <c r="B67" s="99" t="s">
        <v>182</v>
      </c>
      <c r="C67" s="98" t="s">
        <v>181</v>
      </c>
      <c r="D67" s="97" t="s">
        <v>96</v>
      </c>
      <c r="E67" s="97" t="s">
        <v>180</v>
      </c>
      <c r="F67" s="5" t="s">
        <v>94</v>
      </c>
      <c r="G67" s="113"/>
      <c r="H67" s="114"/>
      <c r="I67" s="114"/>
      <c r="J67" s="114"/>
      <c r="K67" s="114"/>
      <c r="L67" s="114"/>
      <c r="M67" s="114"/>
      <c r="N67" s="76">
        <v>1</v>
      </c>
      <c r="O67" s="77">
        <v>43136</v>
      </c>
      <c r="P67" s="75">
        <f t="shared" si="3"/>
        <v>1</v>
      </c>
      <c r="Q67" s="113"/>
      <c r="R67" s="113"/>
      <c r="S67" s="113"/>
      <c r="T67" s="113"/>
      <c r="U67" s="113"/>
      <c r="V67" s="113"/>
      <c r="W67" s="73">
        <v>1</v>
      </c>
      <c r="X67" s="96">
        <v>43245</v>
      </c>
      <c r="Y67" s="74">
        <f t="shared" si="4"/>
        <v>1</v>
      </c>
      <c r="Z67" s="87"/>
      <c r="AA67" s="87"/>
      <c r="AB67" s="87"/>
      <c r="AC67" s="87"/>
      <c r="AD67" s="87"/>
      <c r="AE67" s="87"/>
      <c r="AF67" s="19">
        <v>1</v>
      </c>
      <c r="AG67" s="105">
        <v>43409</v>
      </c>
      <c r="AH67" s="74">
        <f t="shared" si="5"/>
        <v>1</v>
      </c>
      <c r="AI67" s="87"/>
      <c r="AJ67" s="73" t="s">
        <v>93</v>
      </c>
      <c r="AK67" s="73" t="s">
        <v>92</v>
      </c>
      <c r="AL67" s="5"/>
      <c r="AM67" s="5"/>
      <c r="AN67" s="113"/>
      <c r="AO67" s="113"/>
      <c r="AP67" s="113"/>
      <c r="AQ67" s="113"/>
      <c r="AR67" s="112"/>
      <c r="AS67" s="84"/>
      <c r="AT67" s="116"/>
    </row>
    <row r="68" spans="1:46" s="110" customFormat="1" ht="25.5" x14ac:dyDescent="0.2">
      <c r="A68" s="113"/>
      <c r="B68" s="99" t="s">
        <v>179</v>
      </c>
      <c r="C68" s="98" t="s">
        <v>178</v>
      </c>
      <c r="D68" s="97" t="s">
        <v>96</v>
      </c>
      <c r="E68" s="97" t="s">
        <v>177</v>
      </c>
      <c r="F68" s="5" t="s">
        <v>94</v>
      </c>
      <c r="G68" s="113"/>
      <c r="H68" s="114"/>
      <c r="I68" s="114"/>
      <c r="J68" s="114"/>
      <c r="K68" s="114"/>
      <c r="L68" s="114"/>
      <c r="M68" s="114"/>
      <c r="N68" s="76">
        <v>1</v>
      </c>
      <c r="O68" s="77">
        <v>43199</v>
      </c>
      <c r="P68" s="75">
        <f t="shared" si="3"/>
        <v>1</v>
      </c>
      <c r="Q68" s="113"/>
      <c r="R68" s="113"/>
      <c r="S68" s="113"/>
      <c r="T68" s="113"/>
      <c r="U68" s="113"/>
      <c r="V68" s="113"/>
      <c r="W68" s="73">
        <v>1</v>
      </c>
      <c r="X68" s="96">
        <v>43245</v>
      </c>
      <c r="Y68" s="74">
        <f t="shared" si="4"/>
        <v>1</v>
      </c>
      <c r="Z68" s="87"/>
      <c r="AA68" s="87"/>
      <c r="AB68" s="87"/>
      <c r="AC68" s="87"/>
      <c r="AD68" s="87"/>
      <c r="AE68" s="87"/>
      <c r="AF68" s="87"/>
      <c r="AG68" s="113"/>
      <c r="AH68" s="74">
        <f t="shared" si="5"/>
        <v>0</v>
      </c>
      <c r="AI68" s="87"/>
      <c r="AJ68" s="73" t="s">
        <v>93</v>
      </c>
      <c r="AK68" s="73" t="s">
        <v>92</v>
      </c>
      <c r="AL68" s="5"/>
      <c r="AM68" s="5"/>
      <c r="AN68" s="113"/>
      <c r="AO68" s="113"/>
      <c r="AP68" s="113"/>
      <c r="AQ68" s="113"/>
      <c r="AR68" s="112"/>
      <c r="AS68" s="84"/>
      <c r="AT68" s="111"/>
    </row>
    <row r="69" spans="1:46" s="80" customFormat="1" ht="25.5" x14ac:dyDescent="0.2">
      <c r="A69" s="73"/>
      <c r="B69" s="103" t="s">
        <v>176</v>
      </c>
      <c r="C69" s="102" t="s">
        <v>175</v>
      </c>
      <c r="D69" s="101" t="s">
        <v>96</v>
      </c>
      <c r="E69" s="101" t="s">
        <v>174</v>
      </c>
      <c r="F69" s="5" t="s">
        <v>94</v>
      </c>
      <c r="G69" s="73"/>
      <c r="H69" s="76"/>
      <c r="I69" s="76"/>
      <c r="J69" s="76"/>
      <c r="K69" s="76"/>
      <c r="L69" s="76"/>
      <c r="M69" s="76"/>
      <c r="N69" s="76">
        <v>1</v>
      </c>
      <c r="O69" s="77">
        <v>43221</v>
      </c>
      <c r="P69" s="75">
        <f t="shared" si="3"/>
        <v>1</v>
      </c>
      <c r="Q69" s="73"/>
      <c r="R69" s="73"/>
      <c r="S69" s="73"/>
      <c r="T69" s="73"/>
      <c r="U69" s="73"/>
      <c r="V69" s="73"/>
      <c r="W69" s="73">
        <v>1</v>
      </c>
      <c r="X69" s="100">
        <v>43249</v>
      </c>
      <c r="Y69" s="74">
        <f t="shared" si="4"/>
        <v>1</v>
      </c>
      <c r="Z69" s="19"/>
      <c r="AA69" s="19"/>
      <c r="AB69" s="19"/>
      <c r="AC69" s="19"/>
      <c r="AD69" s="19"/>
      <c r="AE69" s="19"/>
      <c r="AF69" s="19"/>
      <c r="AG69" s="73"/>
      <c r="AH69" s="74">
        <f t="shared" si="5"/>
        <v>0</v>
      </c>
      <c r="AI69" s="19"/>
      <c r="AJ69" s="73" t="s">
        <v>93</v>
      </c>
      <c r="AK69" s="73" t="s">
        <v>92</v>
      </c>
      <c r="AL69" s="5"/>
      <c r="AM69" s="5"/>
      <c r="AN69" s="73"/>
      <c r="AO69" s="73"/>
      <c r="AP69" s="73"/>
      <c r="AQ69" s="73"/>
      <c r="AR69" s="72"/>
      <c r="AS69" s="71"/>
      <c r="AT69" s="81"/>
    </row>
    <row r="70" spans="1:46" s="80" customFormat="1" ht="12.75" x14ac:dyDescent="0.2">
      <c r="A70" s="73"/>
      <c r="B70" s="99" t="s">
        <v>173</v>
      </c>
      <c r="C70" s="98" t="s">
        <v>172</v>
      </c>
      <c r="D70" s="97" t="s">
        <v>96</v>
      </c>
      <c r="E70" s="97" t="s">
        <v>171</v>
      </c>
      <c r="F70" s="5" t="s">
        <v>94</v>
      </c>
      <c r="G70" s="73"/>
      <c r="H70" s="76"/>
      <c r="I70" s="76"/>
      <c r="J70" s="76"/>
      <c r="K70" s="76"/>
      <c r="L70" s="76"/>
      <c r="M70" s="76"/>
      <c r="N70" s="76"/>
      <c r="O70" s="76"/>
      <c r="P70" s="75">
        <f t="shared" si="3"/>
        <v>0</v>
      </c>
      <c r="Q70" s="73"/>
      <c r="R70" s="73"/>
      <c r="S70" s="73"/>
      <c r="T70" s="73"/>
      <c r="U70" s="73"/>
      <c r="V70" s="73"/>
      <c r="W70" s="73">
        <v>1</v>
      </c>
      <c r="X70" s="96">
        <v>43250</v>
      </c>
      <c r="Y70" s="74">
        <f t="shared" si="4"/>
        <v>1</v>
      </c>
      <c r="Z70" s="19"/>
      <c r="AA70" s="19"/>
      <c r="AB70" s="19"/>
      <c r="AC70" s="19"/>
      <c r="AD70" s="19"/>
      <c r="AE70" s="19"/>
      <c r="AF70" s="19"/>
      <c r="AG70" s="73"/>
      <c r="AH70" s="74">
        <f t="shared" si="5"/>
        <v>0</v>
      </c>
      <c r="AI70" s="19"/>
      <c r="AJ70" s="73" t="s">
        <v>93</v>
      </c>
      <c r="AK70" s="73" t="s">
        <v>92</v>
      </c>
      <c r="AL70" s="5"/>
      <c r="AM70" s="5"/>
      <c r="AN70" s="73"/>
      <c r="AO70" s="73"/>
      <c r="AP70" s="73"/>
      <c r="AQ70" s="73"/>
      <c r="AR70" s="72"/>
      <c r="AS70" s="71"/>
      <c r="AT70" s="81"/>
    </row>
    <row r="71" spans="1:46" s="80" customFormat="1" ht="12.75" x14ac:dyDescent="0.2">
      <c r="A71" s="73"/>
      <c r="B71" s="99">
        <v>558102008</v>
      </c>
      <c r="C71" s="98" t="s">
        <v>170</v>
      </c>
      <c r="D71" s="97" t="s">
        <v>96</v>
      </c>
      <c r="E71" s="97" t="s">
        <v>169</v>
      </c>
      <c r="F71" s="5" t="s">
        <v>94</v>
      </c>
      <c r="G71" s="73"/>
      <c r="H71" s="76"/>
      <c r="I71" s="76"/>
      <c r="J71" s="76"/>
      <c r="K71" s="76"/>
      <c r="L71" s="76"/>
      <c r="M71" s="76"/>
      <c r="N71" s="76"/>
      <c r="O71" s="76"/>
      <c r="P71" s="75">
        <f t="shared" si="3"/>
        <v>0</v>
      </c>
      <c r="Q71" s="73"/>
      <c r="R71" s="73"/>
      <c r="S71" s="73"/>
      <c r="T71" s="73"/>
      <c r="U71" s="73"/>
      <c r="V71" s="73"/>
      <c r="W71" s="73">
        <v>1</v>
      </c>
      <c r="X71" s="96">
        <v>43251</v>
      </c>
      <c r="Y71" s="74">
        <f t="shared" si="4"/>
        <v>1</v>
      </c>
      <c r="Z71" s="19"/>
      <c r="AA71" s="19"/>
      <c r="AB71" s="19"/>
      <c r="AC71" s="19"/>
      <c r="AD71" s="19"/>
      <c r="AE71" s="19"/>
      <c r="AF71" s="19"/>
      <c r="AG71" s="73"/>
      <c r="AH71" s="74">
        <f t="shared" si="5"/>
        <v>0</v>
      </c>
      <c r="AI71" s="19"/>
      <c r="AJ71" s="73" t="s">
        <v>93</v>
      </c>
      <c r="AK71" s="73" t="s">
        <v>92</v>
      </c>
      <c r="AL71" s="5"/>
      <c r="AM71" s="5"/>
      <c r="AN71" s="73"/>
      <c r="AO71" s="73"/>
      <c r="AP71" s="73"/>
      <c r="AQ71" s="73"/>
      <c r="AR71" s="72"/>
      <c r="AS71" s="71"/>
      <c r="AT71" s="81"/>
    </row>
    <row r="72" spans="1:46" s="80" customFormat="1" ht="25.5" x14ac:dyDescent="0.2">
      <c r="A72" s="73"/>
      <c r="B72" s="109" t="s">
        <v>168</v>
      </c>
      <c r="C72" s="108" t="s">
        <v>167</v>
      </c>
      <c r="D72" s="107" t="s">
        <v>96</v>
      </c>
      <c r="E72" s="107" t="s">
        <v>166</v>
      </c>
      <c r="F72" s="5" t="s">
        <v>94</v>
      </c>
      <c r="G72" s="73"/>
      <c r="H72" s="76"/>
      <c r="I72" s="76"/>
      <c r="J72" s="76"/>
      <c r="K72" s="76"/>
      <c r="L72" s="76"/>
      <c r="M72" s="76"/>
      <c r="N72" s="76">
        <v>1</v>
      </c>
      <c r="O72" s="77">
        <v>43245</v>
      </c>
      <c r="P72" s="75">
        <f t="shared" si="3"/>
        <v>1</v>
      </c>
      <c r="Q72" s="73"/>
      <c r="R72" s="73"/>
      <c r="S72" s="73"/>
      <c r="T72" s="73"/>
      <c r="U72" s="73"/>
      <c r="V72" s="73"/>
      <c r="W72" s="73">
        <v>1</v>
      </c>
      <c r="X72" s="106">
        <v>43298</v>
      </c>
      <c r="Y72" s="74">
        <f t="shared" si="4"/>
        <v>1</v>
      </c>
      <c r="Z72" s="19"/>
      <c r="AA72" s="19"/>
      <c r="AB72" s="19"/>
      <c r="AC72" s="19"/>
      <c r="AD72" s="19"/>
      <c r="AE72" s="19"/>
      <c r="AF72" s="19"/>
      <c r="AG72" s="73"/>
      <c r="AH72" s="74">
        <f t="shared" si="5"/>
        <v>0</v>
      </c>
      <c r="AI72" s="19"/>
      <c r="AJ72" s="73" t="s">
        <v>93</v>
      </c>
      <c r="AK72" s="73" t="s">
        <v>92</v>
      </c>
      <c r="AL72" s="5"/>
      <c r="AM72" s="5"/>
      <c r="AN72" s="73"/>
      <c r="AO72" s="73"/>
      <c r="AP72" s="73"/>
      <c r="AQ72" s="73"/>
      <c r="AR72" s="72"/>
      <c r="AS72" s="71"/>
      <c r="AT72" s="81"/>
    </row>
    <row r="73" spans="1:46" s="80" customFormat="1" ht="12.75" x14ac:dyDescent="0.2">
      <c r="A73" s="73"/>
      <c r="B73" s="109" t="s">
        <v>165</v>
      </c>
      <c r="C73" s="108" t="s">
        <v>164</v>
      </c>
      <c r="D73" s="107" t="s">
        <v>96</v>
      </c>
      <c r="E73" s="107" t="s">
        <v>163</v>
      </c>
      <c r="F73" s="5" t="s">
        <v>94</v>
      </c>
      <c r="G73" s="73"/>
      <c r="H73" s="76"/>
      <c r="I73" s="76"/>
      <c r="J73" s="76"/>
      <c r="K73" s="76"/>
      <c r="L73" s="76"/>
      <c r="M73" s="76"/>
      <c r="N73" s="76">
        <v>1</v>
      </c>
      <c r="O73" s="77">
        <v>43160</v>
      </c>
      <c r="P73" s="75">
        <f t="shared" si="3"/>
        <v>1</v>
      </c>
      <c r="Q73" s="73"/>
      <c r="R73" s="73"/>
      <c r="S73" s="73"/>
      <c r="T73" s="73"/>
      <c r="U73" s="73"/>
      <c r="V73" s="73"/>
      <c r="W73" s="73">
        <v>1</v>
      </c>
      <c r="X73" s="106">
        <v>43298</v>
      </c>
      <c r="Y73" s="74">
        <f t="shared" si="4"/>
        <v>1</v>
      </c>
      <c r="Z73" s="19"/>
      <c r="AA73" s="19"/>
      <c r="AB73" s="19"/>
      <c r="AC73" s="19"/>
      <c r="AD73" s="19"/>
      <c r="AE73" s="19"/>
      <c r="AF73" s="19"/>
      <c r="AG73" s="73"/>
      <c r="AH73" s="74">
        <f t="shared" si="5"/>
        <v>0</v>
      </c>
      <c r="AI73" s="19"/>
      <c r="AJ73" s="73" t="s">
        <v>93</v>
      </c>
      <c r="AK73" s="73" t="s">
        <v>92</v>
      </c>
      <c r="AL73" s="5"/>
      <c r="AM73" s="5"/>
      <c r="AN73" s="73"/>
      <c r="AO73" s="73"/>
      <c r="AP73" s="73"/>
      <c r="AQ73" s="73"/>
      <c r="AR73" s="72"/>
      <c r="AS73" s="71"/>
      <c r="AT73" s="81"/>
    </row>
    <row r="74" spans="1:46" s="80" customFormat="1" ht="12.75" x14ac:dyDescent="0.2">
      <c r="A74" s="73"/>
      <c r="B74" s="109" t="s">
        <v>162</v>
      </c>
      <c r="C74" s="108" t="s">
        <v>161</v>
      </c>
      <c r="D74" s="107" t="s">
        <v>96</v>
      </c>
      <c r="E74" s="107" t="s">
        <v>160</v>
      </c>
      <c r="F74" s="5" t="s">
        <v>94</v>
      </c>
      <c r="G74" s="73"/>
      <c r="H74" s="76"/>
      <c r="I74" s="76"/>
      <c r="J74" s="76"/>
      <c r="K74" s="76"/>
      <c r="L74" s="76"/>
      <c r="M74" s="76"/>
      <c r="N74" s="76">
        <v>1</v>
      </c>
      <c r="O74" s="77">
        <v>43255</v>
      </c>
      <c r="P74" s="75">
        <f t="shared" si="3"/>
        <v>1</v>
      </c>
      <c r="Q74" s="73"/>
      <c r="R74" s="73"/>
      <c r="S74" s="73"/>
      <c r="T74" s="73"/>
      <c r="U74" s="73"/>
      <c r="V74" s="73"/>
      <c r="W74" s="73">
        <v>1</v>
      </c>
      <c r="X74" s="106">
        <v>43300</v>
      </c>
      <c r="Y74" s="74">
        <f t="shared" si="4"/>
        <v>1</v>
      </c>
      <c r="Z74" s="19"/>
      <c r="AA74" s="19"/>
      <c r="AB74" s="19"/>
      <c r="AC74" s="19"/>
      <c r="AD74" s="19"/>
      <c r="AE74" s="19"/>
      <c r="AF74" s="19">
        <v>1</v>
      </c>
      <c r="AG74" s="105">
        <v>43399</v>
      </c>
      <c r="AH74" s="74">
        <f t="shared" si="5"/>
        <v>1</v>
      </c>
      <c r="AI74" s="19"/>
      <c r="AJ74" s="73" t="s">
        <v>93</v>
      </c>
      <c r="AK74" s="73" t="s">
        <v>92</v>
      </c>
      <c r="AL74" s="5"/>
      <c r="AM74" s="5"/>
      <c r="AN74" s="73"/>
      <c r="AO74" s="73"/>
      <c r="AP74" s="73"/>
      <c r="AQ74" s="73"/>
      <c r="AR74" s="72"/>
      <c r="AS74" s="71"/>
      <c r="AT74" s="81"/>
    </row>
    <row r="75" spans="1:46" s="80" customFormat="1" ht="25.5" x14ac:dyDescent="0.2">
      <c r="A75" s="73"/>
      <c r="B75" s="92" t="s">
        <v>159</v>
      </c>
      <c r="C75" s="91" t="s">
        <v>158</v>
      </c>
      <c r="D75" s="90" t="s">
        <v>96</v>
      </c>
      <c r="E75" s="90" t="s">
        <v>157</v>
      </c>
      <c r="F75" s="5" t="s">
        <v>94</v>
      </c>
      <c r="G75" s="73"/>
      <c r="H75" s="76"/>
      <c r="I75" s="76"/>
      <c r="J75" s="76"/>
      <c r="K75" s="76"/>
      <c r="L75" s="76"/>
      <c r="M75" s="76"/>
      <c r="N75" s="76">
        <v>1</v>
      </c>
      <c r="O75" s="77">
        <v>43279</v>
      </c>
      <c r="P75" s="75">
        <f t="shared" si="3"/>
        <v>1</v>
      </c>
      <c r="Q75" s="73"/>
      <c r="R75" s="73"/>
      <c r="S75" s="73"/>
      <c r="T75" s="73"/>
      <c r="U75" s="73"/>
      <c r="V75" s="73"/>
      <c r="W75" s="73">
        <v>1</v>
      </c>
      <c r="X75" s="89">
        <v>43318</v>
      </c>
      <c r="Y75" s="74">
        <f t="shared" si="4"/>
        <v>1</v>
      </c>
      <c r="Z75" s="19"/>
      <c r="AA75" s="19"/>
      <c r="AB75" s="19"/>
      <c r="AC75" s="19"/>
      <c r="AD75" s="19"/>
      <c r="AE75" s="19"/>
      <c r="AF75" s="19"/>
      <c r="AG75" s="73"/>
      <c r="AH75" s="74">
        <f t="shared" si="5"/>
        <v>0</v>
      </c>
      <c r="AI75" s="19"/>
      <c r="AJ75" s="73" t="s">
        <v>93</v>
      </c>
      <c r="AK75" s="73" t="s">
        <v>92</v>
      </c>
      <c r="AL75" s="5"/>
      <c r="AM75" s="5"/>
      <c r="AN75" s="73"/>
      <c r="AO75" s="73"/>
      <c r="AP75" s="73"/>
      <c r="AQ75" s="73"/>
      <c r="AR75" s="72"/>
      <c r="AS75" s="71"/>
      <c r="AT75" s="81"/>
    </row>
    <row r="76" spans="1:46" s="80" customFormat="1" ht="12.75" x14ac:dyDescent="0.2">
      <c r="A76" s="73"/>
      <c r="B76" s="92" t="s">
        <v>156</v>
      </c>
      <c r="C76" s="91" t="s">
        <v>155</v>
      </c>
      <c r="D76" s="90" t="s">
        <v>96</v>
      </c>
      <c r="E76" s="90" t="s">
        <v>154</v>
      </c>
      <c r="F76" s="5" t="s">
        <v>94</v>
      </c>
      <c r="G76" s="73"/>
      <c r="H76" s="76"/>
      <c r="I76" s="76"/>
      <c r="J76" s="76"/>
      <c r="K76" s="76"/>
      <c r="L76" s="76"/>
      <c r="M76" s="76"/>
      <c r="N76" s="76">
        <v>1</v>
      </c>
      <c r="O76" s="77">
        <v>43172</v>
      </c>
      <c r="P76" s="75">
        <f t="shared" si="3"/>
        <v>1</v>
      </c>
      <c r="Q76" s="73"/>
      <c r="R76" s="73"/>
      <c r="S76" s="73"/>
      <c r="T76" s="73"/>
      <c r="U76" s="73"/>
      <c r="V76" s="73"/>
      <c r="W76" s="73">
        <v>1</v>
      </c>
      <c r="X76" s="89">
        <v>43319</v>
      </c>
      <c r="Y76" s="74">
        <f t="shared" si="4"/>
        <v>1</v>
      </c>
      <c r="Z76" s="19"/>
      <c r="AA76" s="19"/>
      <c r="AB76" s="19"/>
      <c r="AC76" s="19"/>
      <c r="AD76" s="19"/>
      <c r="AE76" s="19"/>
      <c r="AF76" s="19"/>
      <c r="AG76" s="73"/>
      <c r="AH76" s="74">
        <f t="shared" si="5"/>
        <v>0</v>
      </c>
      <c r="AI76" s="19"/>
      <c r="AJ76" s="73" t="s">
        <v>93</v>
      </c>
      <c r="AK76" s="73" t="s">
        <v>92</v>
      </c>
      <c r="AL76" s="5"/>
      <c r="AM76" s="5"/>
      <c r="AN76" s="73"/>
      <c r="AO76" s="73"/>
      <c r="AP76" s="73"/>
      <c r="AQ76" s="73"/>
      <c r="AR76" s="72"/>
      <c r="AS76" s="71"/>
      <c r="AT76" s="81"/>
    </row>
    <row r="77" spans="1:46" s="80" customFormat="1" ht="25.5" x14ac:dyDescent="0.2">
      <c r="A77" s="73"/>
      <c r="B77" s="92" t="s">
        <v>153</v>
      </c>
      <c r="C77" s="91" t="s">
        <v>152</v>
      </c>
      <c r="D77" s="90" t="s">
        <v>96</v>
      </c>
      <c r="E77" s="90" t="s">
        <v>151</v>
      </c>
      <c r="F77" s="5" t="s">
        <v>94</v>
      </c>
      <c r="G77" s="73"/>
      <c r="H77" s="76"/>
      <c r="I77" s="76"/>
      <c r="J77" s="76"/>
      <c r="K77" s="76"/>
      <c r="L77" s="76"/>
      <c r="M77" s="76"/>
      <c r="N77" s="76">
        <v>1</v>
      </c>
      <c r="O77" s="77">
        <v>43244</v>
      </c>
      <c r="P77" s="75">
        <f t="shared" ref="P77:P140" si="6">SUM(H77:N77)</f>
        <v>1</v>
      </c>
      <c r="Q77" s="73"/>
      <c r="R77" s="73"/>
      <c r="S77" s="73"/>
      <c r="T77" s="73"/>
      <c r="U77" s="73"/>
      <c r="V77" s="73"/>
      <c r="W77" s="73">
        <v>1</v>
      </c>
      <c r="X77" s="89">
        <v>43321</v>
      </c>
      <c r="Y77" s="74">
        <f t="shared" ref="Y77:Y140" si="7">SUM(Q77:W77)</f>
        <v>1</v>
      </c>
      <c r="Z77" s="19"/>
      <c r="AA77" s="19"/>
      <c r="AB77" s="19"/>
      <c r="AC77" s="19"/>
      <c r="AD77" s="19"/>
      <c r="AE77" s="19"/>
      <c r="AF77" s="19"/>
      <c r="AG77" s="73"/>
      <c r="AH77" s="74">
        <f t="shared" ref="AH77:AH140" si="8">SUM(Z77:AF77)</f>
        <v>0</v>
      </c>
      <c r="AI77" s="19"/>
      <c r="AJ77" s="73" t="s">
        <v>93</v>
      </c>
      <c r="AK77" s="73" t="s">
        <v>92</v>
      </c>
      <c r="AL77" s="5"/>
      <c r="AM77" s="5"/>
      <c r="AN77" s="73"/>
      <c r="AO77" s="73"/>
      <c r="AP77" s="73"/>
      <c r="AQ77" s="73"/>
      <c r="AR77" s="72"/>
      <c r="AS77" s="71"/>
      <c r="AT77" s="81"/>
    </row>
    <row r="78" spans="1:46" s="80" customFormat="1" ht="12.75" x14ac:dyDescent="0.2">
      <c r="A78" s="73"/>
      <c r="B78" s="92" t="s">
        <v>150</v>
      </c>
      <c r="C78" s="91" t="s">
        <v>149</v>
      </c>
      <c r="D78" s="90" t="s">
        <v>96</v>
      </c>
      <c r="E78" s="90" t="s">
        <v>148</v>
      </c>
      <c r="F78" s="5" t="s">
        <v>94</v>
      </c>
      <c r="G78" s="73"/>
      <c r="H78" s="76"/>
      <c r="I78" s="76"/>
      <c r="J78" s="76"/>
      <c r="K78" s="76"/>
      <c r="L78" s="76"/>
      <c r="M78" s="76"/>
      <c r="N78" s="76">
        <v>1</v>
      </c>
      <c r="O78" s="77">
        <v>43220</v>
      </c>
      <c r="P78" s="75">
        <f t="shared" si="6"/>
        <v>1</v>
      </c>
      <c r="Q78" s="73"/>
      <c r="R78" s="73"/>
      <c r="S78" s="73"/>
      <c r="T78" s="73"/>
      <c r="U78" s="73"/>
      <c r="V78" s="73"/>
      <c r="W78" s="73">
        <v>1</v>
      </c>
      <c r="X78" s="89">
        <v>43333</v>
      </c>
      <c r="Y78" s="74">
        <f t="shared" si="7"/>
        <v>1</v>
      </c>
      <c r="Z78" s="19"/>
      <c r="AA78" s="19"/>
      <c r="AB78" s="19"/>
      <c r="AC78" s="19"/>
      <c r="AD78" s="19"/>
      <c r="AE78" s="19"/>
      <c r="AF78" s="19"/>
      <c r="AG78" s="73"/>
      <c r="AH78" s="74">
        <f t="shared" si="8"/>
        <v>0</v>
      </c>
      <c r="AI78" s="19"/>
      <c r="AJ78" s="73" t="s">
        <v>93</v>
      </c>
      <c r="AK78" s="73" t="s">
        <v>92</v>
      </c>
      <c r="AL78" s="5"/>
      <c r="AM78" s="5"/>
      <c r="AN78" s="73"/>
      <c r="AO78" s="73"/>
      <c r="AP78" s="73"/>
      <c r="AQ78" s="73"/>
      <c r="AR78" s="72"/>
      <c r="AS78" s="71"/>
      <c r="AT78" s="81"/>
    </row>
    <row r="79" spans="1:46" s="80" customFormat="1" ht="12.75" x14ac:dyDescent="0.2">
      <c r="A79" s="73"/>
      <c r="B79" s="92" t="s">
        <v>147</v>
      </c>
      <c r="C79" s="91" t="s">
        <v>146</v>
      </c>
      <c r="D79" s="90" t="s">
        <v>96</v>
      </c>
      <c r="E79" s="90" t="s">
        <v>145</v>
      </c>
      <c r="F79" s="5" t="s">
        <v>94</v>
      </c>
      <c r="G79" s="73"/>
      <c r="H79" s="76"/>
      <c r="I79" s="76"/>
      <c r="J79" s="76"/>
      <c r="K79" s="76"/>
      <c r="L79" s="76"/>
      <c r="M79" s="76"/>
      <c r="N79" s="76"/>
      <c r="O79" s="76"/>
      <c r="P79" s="75">
        <f t="shared" si="6"/>
        <v>0</v>
      </c>
      <c r="Q79" s="73"/>
      <c r="R79" s="73"/>
      <c r="S79" s="73"/>
      <c r="T79" s="73"/>
      <c r="U79" s="73"/>
      <c r="V79" s="73"/>
      <c r="W79" s="73">
        <v>1</v>
      </c>
      <c r="X79" s="89">
        <v>43342</v>
      </c>
      <c r="Y79" s="74">
        <f t="shared" si="7"/>
        <v>1</v>
      </c>
      <c r="Z79" s="19"/>
      <c r="AA79" s="19"/>
      <c r="AB79" s="19"/>
      <c r="AC79" s="19"/>
      <c r="AD79" s="19"/>
      <c r="AE79" s="19"/>
      <c r="AF79" s="19"/>
      <c r="AG79" s="73"/>
      <c r="AH79" s="74">
        <f t="shared" si="8"/>
        <v>0</v>
      </c>
      <c r="AI79" s="19"/>
      <c r="AJ79" s="73" t="s">
        <v>93</v>
      </c>
      <c r="AK79" s="73" t="s">
        <v>92</v>
      </c>
      <c r="AL79" s="5"/>
      <c r="AM79" s="5"/>
      <c r="AN79" s="73"/>
      <c r="AO79" s="73"/>
      <c r="AP79" s="73"/>
      <c r="AQ79" s="73"/>
      <c r="AR79" s="72"/>
      <c r="AS79" s="71"/>
      <c r="AT79" s="81"/>
    </row>
    <row r="80" spans="1:46" s="82" customFormat="1" ht="25.5" x14ac:dyDescent="0.2">
      <c r="A80" s="86"/>
      <c r="B80" s="92" t="s">
        <v>144</v>
      </c>
      <c r="C80" s="91" t="s">
        <v>143</v>
      </c>
      <c r="D80" s="90" t="s">
        <v>142</v>
      </c>
      <c r="E80" s="90" t="s">
        <v>141</v>
      </c>
      <c r="F80" s="5" t="s">
        <v>94</v>
      </c>
      <c r="G80" s="86"/>
      <c r="H80" s="88"/>
      <c r="I80" s="88"/>
      <c r="J80" s="88"/>
      <c r="K80" s="88"/>
      <c r="L80" s="88"/>
      <c r="M80" s="88"/>
      <c r="N80" s="88"/>
      <c r="O80" s="88"/>
      <c r="P80" s="75">
        <f t="shared" si="6"/>
        <v>0</v>
      </c>
      <c r="Q80" s="86"/>
      <c r="R80" s="86"/>
      <c r="S80" s="86"/>
      <c r="T80" s="86"/>
      <c r="U80" s="86"/>
      <c r="V80" s="86"/>
      <c r="W80" s="73">
        <v>1</v>
      </c>
      <c r="X80" s="89">
        <v>43354</v>
      </c>
      <c r="Y80" s="74">
        <f t="shared" si="7"/>
        <v>1</v>
      </c>
      <c r="Z80" s="87"/>
      <c r="AA80" s="87"/>
      <c r="AB80" s="87"/>
      <c r="AC80" s="87"/>
      <c r="AD80" s="87"/>
      <c r="AE80" s="87"/>
      <c r="AF80" s="87"/>
      <c r="AG80" s="86"/>
      <c r="AH80" s="74">
        <f t="shared" si="8"/>
        <v>0</v>
      </c>
      <c r="AI80" s="87"/>
      <c r="AJ80" s="73" t="s">
        <v>93</v>
      </c>
      <c r="AK80" s="73" t="s">
        <v>92</v>
      </c>
      <c r="AL80" s="5"/>
      <c r="AM80" s="5"/>
      <c r="AN80" s="86"/>
      <c r="AO80" s="86"/>
      <c r="AP80" s="86"/>
      <c r="AQ80" s="86"/>
      <c r="AR80" s="85"/>
      <c r="AS80" s="84"/>
      <c r="AT80" s="83"/>
    </row>
    <row r="81" spans="1:46" s="82" customFormat="1" ht="25.5" x14ac:dyDescent="0.2">
      <c r="A81" s="86"/>
      <c r="B81" s="99">
        <v>523073003</v>
      </c>
      <c r="C81" s="98" t="s">
        <v>140</v>
      </c>
      <c r="D81" s="97" t="s">
        <v>96</v>
      </c>
      <c r="E81" s="97" t="s">
        <v>139</v>
      </c>
      <c r="F81" s="5" t="s">
        <v>94</v>
      </c>
      <c r="G81" s="86"/>
      <c r="H81" s="88"/>
      <c r="I81" s="88"/>
      <c r="J81" s="88"/>
      <c r="K81" s="88"/>
      <c r="L81" s="88"/>
      <c r="M81" s="88"/>
      <c r="N81" s="76">
        <v>1</v>
      </c>
      <c r="O81" s="77">
        <v>43384</v>
      </c>
      <c r="P81" s="75">
        <f t="shared" si="6"/>
        <v>1</v>
      </c>
      <c r="Q81" s="86"/>
      <c r="R81" s="86"/>
      <c r="S81" s="86"/>
      <c r="T81" s="86"/>
      <c r="U81" s="86"/>
      <c r="V81" s="86"/>
      <c r="W81" s="73">
        <v>1</v>
      </c>
      <c r="X81" s="96">
        <v>43354</v>
      </c>
      <c r="Y81" s="74">
        <f t="shared" si="7"/>
        <v>1</v>
      </c>
      <c r="Z81" s="87"/>
      <c r="AA81" s="87"/>
      <c r="AB81" s="87"/>
      <c r="AC81" s="87"/>
      <c r="AD81" s="87"/>
      <c r="AE81" s="87"/>
      <c r="AF81" s="87"/>
      <c r="AG81" s="86"/>
      <c r="AH81" s="74">
        <f t="shared" si="8"/>
        <v>0</v>
      </c>
      <c r="AI81" s="87"/>
      <c r="AJ81" s="73" t="s">
        <v>93</v>
      </c>
      <c r="AK81" s="73" t="s">
        <v>92</v>
      </c>
      <c r="AL81" s="5"/>
      <c r="AM81" s="5"/>
      <c r="AN81" s="86"/>
      <c r="AO81" s="86"/>
      <c r="AP81" s="86"/>
      <c r="AQ81" s="86"/>
      <c r="AR81" s="85"/>
      <c r="AS81" s="84"/>
      <c r="AT81" s="83"/>
    </row>
    <row r="82" spans="1:46" s="69" customFormat="1" x14ac:dyDescent="0.2">
      <c r="A82" s="73"/>
      <c r="B82" s="99" t="s">
        <v>138</v>
      </c>
      <c r="C82" s="98" t="s">
        <v>137</v>
      </c>
      <c r="D82" s="97" t="s">
        <v>96</v>
      </c>
      <c r="E82" s="97" t="s">
        <v>136</v>
      </c>
      <c r="F82" s="5" t="s">
        <v>94</v>
      </c>
      <c r="G82" s="73"/>
      <c r="H82" s="76"/>
      <c r="I82" s="76"/>
      <c r="J82" s="76"/>
      <c r="K82" s="76"/>
      <c r="L82" s="76"/>
      <c r="M82" s="76"/>
      <c r="N82" s="76"/>
      <c r="O82" s="76"/>
      <c r="P82" s="75">
        <f t="shared" si="6"/>
        <v>0</v>
      </c>
      <c r="Q82" s="73"/>
      <c r="R82" s="73"/>
      <c r="S82" s="73"/>
      <c r="T82" s="73"/>
      <c r="U82" s="73"/>
      <c r="V82" s="73"/>
      <c r="W82" s="73">
        <v>1</v>
      </c>
      <c r="X82" s="96">
        <v>43364</v>
      </c>
      <c r="Y82" s="74">
        <f t="shared" si="7"/>
        <v>1</v>
      </c>
      <c r="Z82" s="19"/>
      <c r="AA82" s="19"/>
      <c r="AB82" s="19"/>
      <c r="AC82" s="19"/>
      <c r="AD82" s="19"/>
      <c r="AE82" s="19"/>
      <c r="AF82" s="19"/>
      <c r="AG82" s="73"/>
      <c r="AH82" s="74">
        <f t="shared" si="8"/>
        <v>0</v>
      </c>
      <c r="AI82" s="19"/>
      <c r="AJ82" s="73" t="s">
        <v>93</v>
      </c>
      <c r="AK82" s="73" t="s">
        <v>92</v>
      </c>
      <c r="AL82" s="5"/>
      <c r="AM82" s="5"/>
      <c r="AN82" s="73"/>
      <c r="AO82" s="73"/>
      <c r="AP82" s="73"/>
      <c r="AQ82" s="73"/>
      <c r="AR82" s="72"/>
      <c r="AS82" s="71"/>
      <c r="AT82" s="78"/>
    </row>
    <row r="83" spans="1:46" s="69" customFormat="1" ht="25.5" x14ac:dyDescent="0.2">
      <c r="A83" s="73"/>
      <c r="B83" s="99" t="s">
        <v>135</v>
      </c>
      <c r="C83" s="98" t="s">
        <v>134</v>
      </c>
      <c r="D83" s="97" t="s">
        <v>96</v>
      </c>
      <c r="E83" s="97" t="s">
        <v>133</v>
      </c>
      <c r="F83" s="5" t="s">
        <v>94</v>
      </c>
      <c r="G83" s="73"/>
      <c r="H83" s="76"/>
      <c r="I83" s="76"/>
      <c r="J83" s="76"/>
      <c r="K83" s="76"/>
      <c r="L83" s="76"/>
      <c r="M83" s="76"/>
      <c r="N83" s="76"/>
      <c r="O83" s="76"/>
      <c r="P83" s="75">
        <f t="shared" si="6"/>
        <v>0</v>
      </c>
      <c r="Q83" s="73"/>
      <c r="R83" s="73"/>
      <c r="S83" s="73"/>
      <c r="T83" s="73"/>
      <c r="U83" s="73"/>
      <c r="V83" s="73"/>
      <c r="W83" s="73">
        <v>1</v>
      </c>
      <c r="X83" s="96">
        <v>43370</v>
      </c>
      <c r="Y83" s="74">
        <f t="shared" si="7"/>
        <v>1</v>
      </c>
      <c r="Z83" s="19"/>
      <c r="AA83" s="19"/>
      <c r="AB83" s="19"/>
      <c r="AC83" s="19"/>
      <c r="AD83" s="19"/>
      <c r="AE83" s="19"/>
      <c r="AF83" s="19"/>
      <c r="AG83" s="73"/>
      <c r="AH83" s="74">
        <f t="shared" si="8"/>
        <v>0</v>
      </c>
      <c r="AI83" s="19"/>
      <c r="AJ83" s="73" t="s">
        <v>93</v>
      </c>
      <c r="AK83" s="73" t="s">
        <v>92</v>
      </c>
      <c r="AL83" s="5"/>
      <c r="AM83" s="5"/>
      <c r="AN83" s="73"/>
      <c r="AO83" s="73"/>
      <c r="AP83" s="73"/>
      <c r="AQ83" s="73"/>
      <c r="AR83" s="72"/>
      <c r="AS83" s="71"/>
      <c r="AT83" s="78"/>
    </row>
    <row r="84" spans="1:46" s="69" customFormat="1" ht="25.5" x14ac:dyDescent="0.2">
      <c r="A84" s="73"/>
      <c r="B84" s="99" t="s">
        <v>132</v>
      </c>
      <c r="C84" s="98" t="s">
        <v>131</v>
      </c>
      <c r="D84" s="97" t="s">
        <v>96</v>
      </c>
      <c r="E84" s="104" t="s">
        <v>130</v>
      </c>
      <c r="F84" s="5" t="s">
        <v>94</v>
      </c>
      <c r="G84" s="73"/>
      <c r="H84" s="76"/>
      <c r="I84" s="76"/>
      <c r="J84" s="76"/>
      <c r="K84" s="76"/>
      <c r="L84" s="76"/>
      <c r="M84" s="76"/>
      <c r="N84" s="76">
        <v>1</v>
      </c>
      <c r="O84" s="77">
        <v>43320</v>
      </c>
      <c r="P84" s="75">
        <f t="shared" si="6"/>
        <v>1</v>
      </c>
      <c r="Q84" s="73"/>
      <c r="R84" s="73"/>
      <c r="S84" s="73"/>
      <c r="T84" s="73"/>
      <c r="U84" s="73"/>
      <c r="V84" s="73"/>
      <c r="W84" s="73">
        <v>1</v>
      </c>
      <c r="X84" s="96">
        <v>43371</v>
      </c>
      <c r="Y84" s="74">
        <f t="shared" si="7"/>
        <v>1</v>
      </c>
      <c r="Z84" s="19"/>
      <c r="AA84" s="19"/>
      <c r="AB84" s="19"/>
      <c r="AC84" s="19"/>
      <c r="AD84" s="19"/>
      <c r="AE84" s="19"/>
      <c r="AF84" s="19"/>
      <c r="AG84" s="73"/>
      <c r="AH84" s="74">
        <f t="shared" si="8"/>
        <v>0</v>
      </c>
      <c r="AI84" s="19"/>
      <c r="AJ84" s="73" t="s">
        <v>93</v>
      </c>
      <c r="AK84" s="73" t="s">
        <v>92</v>
      </c>
      <c r="AL84" s="5"/>
      <c r="AM84" s="5"/>
      <c r="AN84" s="73"/>
      <c r="AO84" s="73"/>
      <c r="AP84" s="73"/>
      <c r="AQ84" s="73"/>
      <c r="AR84" s="72"/>
      <c r="AS84" s="71"/>
      <c r="AT84" s="78"/>
    </row>
    <row r="85" spans="1:46" s="69" customFormat="1" x14ac:dyDescent="0.2">
      <c r="A85" s="73"/>
      <c r="B85" s="92" t="s">
        <v>129</v>
      </c>
      <c r="C85" s="91" t="s">
        <v>128</v>
      </c>
      <c r="D85" s="90" t="s">
        <v>96</v>
      </c>
      <c r="E85" s="90" t="s">
        <v>127</v>
      </c>
      <c r="F85" s="5" t="s">
        <v>94</v>
      </c>
      <c r="G85" s="73"/>
      <c r="H85" s="76"/>
      <c r="I85" s="76"/>
      <c r="J85" s="76"/>
      <c r="K85" s="76"/>
      <c r="L85" s="76"/>
      <c r="M85" s="76"/>
      <c r="N85" s="76">
        <v>1</v>
      </c>
      <c r="O85" s="77">
        <v>43342</v>
      </c>
      <c r="P85" s="75">
        <f t="shared" si="6"/>
        <v>1</v>
      </c>
      <c r="Q85" s="73"/>
      <c r="R85" s="73"/>
      <c r="S85" s="73"/>
      <c r="T85" s="73"/>
      <c r="U85" s="73"/>
      <c r="V85" s="73"/>
      <c r="W85" s="73">
        <v>1</v>
      </c>
      <c r="X85" s="89">
        <v>43385</v>
      </c>
      <c r="Y85" s="74">
        <f t="shared" si="7"/>
        <v>1</v>
      </c>
      <c r="Z85" s="19"/>
      <c r="AA85" s="19"/>
      <c r="AB85" s="19"/>
      <c r="AC85" s="19"/>
      <c r="AD85" s="19"/>
      <c r="AE85" s="19"/>
      <c r="AF85" s="19"/>
      <c r="AG85" s="73"/>
      <c r="AH85" s="74">
        <f t="shared" si="8"/>
        <v>0</v>
      </c>
      <c r="AI85" s="19"/>
      <c r="AJ85" s="73" t="s">
        <v>93</v>
      </c>
      <c r="AK85" s="73" t="s">
        <v>92</v>
      </c>
      <c r="AL85" s="5"/>
      <c r="AM85" s="5"/>
      <c r="AN85" s="73"/>
      <c r="AO85" s="73"/>
      <c r="AP85" s="73"/>
      <c r="AQ85" s="73"/>
      <c r="AR85" s="72"/>
      <c r="AS85" s="71"/>
      <c r="AT85" s="78"/>
    </row>
    <row r="86" spans="1:46" s="69" customFormat="1" ht="25.5" x14ac:dyDescent="0.2">
      <c r="A86" s="73"/>
      <c r="B86" s="92" t="s">
        <v>126</v>
      </c>
      <c r="C86" s="91" t="s">
        <v>125</v>
      </c>
      <c r="D86" s="90" t="s">
        <v>96</v>
      </c>
      <c r="E86" s="90" t="s">
        <v>124</v>
      </c>
      <c r="F86" s="5" t="s">
        <v>94</v>
      </c>
      <c r="G86" s="73"/>
      <c r="H86" s="76"/>
      <c r="I86" s="76"/>
      <c r="J86" s="76"/>
      <c r="K86" s="76"/>
      <c r="L86" s="76"/>
      <c r="M86" s="76"/>
      <c r="N86" s="76">
        <v>1</v>
      </c>
      <c r="O86" s="77">
        <v>43256</v>
      </c>
      <c r="P86" s="75">
        <f t="shared" si="6"/>
        <v>1</v>
      </c>
      <c r="Q86" s="73"/>
      <c r="R86" s="73"/>
      <c r="S86" s="73"/>
      <c r="T86" s="73"/>
      <c r="U86" s="73"/>
      <c r="V86" s="73"/>
      <c r="W86" s="73">
        <v>1</v>
      </c>
      <c r="X86" s="89">
        <v>43388</v>
      </c>
      <c r="Y86" s="74">
        <f t="shared" si="7"/>
        <v>1</v>
      </c>
      <c r="Z86" s="19"/>
      <c r="AA86" s="19"/>
      <c r="AB86" s="19"/>
      <c r="AC86" s="19"/>
      <c r="AD86" s="19"/>
      <c r="AE86" s="19"/>
      <c r="AF86" s="19"/>
      <c r="AG86" s="73"/>
      <c r="AH86" s="74">
        <f t="shared" si="8"/>
        <v>0</v>
      </c>
      <c r="AI86" s="19"/>
      <c r="AJ86" s="73" t="s">
        <v>93</v>
      </c>
      <c r="AK86" s="73" t="s">
        <v>92</v>
      </c>
      <c r="AL86" s="5"/>
      <c r="AM86" s="5"/>
      <c r="AN86" s="73"/>
      <c r="AO86" s="73"/>
      <c r="AP86" s="73"/>
      <c r="AQ86" s="73"/>
      <c r="AR86" s="72"/>
      <c r="AS86" s="71"/>
      <c r="AT86" s="78"/>
    </row>
    <row r="87" spans="1:46" s="69" customFormat="1" x14ac:dyDescent="0.2">
      <c r="A87" s="73"/>
      <c r="B87" s="99">
        <v>515390006</v>
      </c>
      <c r="C87" s="98" t="s">
        <v>123</v>
      </c>
      <c r="D87" s="97" t="s">
        <v>96</v>
      </c>
      <c r="E87" s="97" t="s">
        <v>122</v>
      </c>
      <c r="F87" s="5" t="s">
        <v>94</v>
      </c>
      <c r="G87" s="73"/>
      <c r="H87" s="76"/>
      <c r="I87" s="76"/>
      <c r="J87" s="76"/>
      <c r="K87" s="76"/>
      <c r="L87" s="76"/>
      <c r="M87" s="76"/>
      <c r="N87" s="76">
        <v>1</v>
      </c>
      <c r="O87" s="77">
        <v>43335</v>
      </c>
      <c r="P87" s="75">
        <f t="shared" si="6"/>
        <v>1</v>
      </c>
      <c r="Q87" s="73"/>
      <c r="R87" s="73"/>
      <c r="S87" s="73"/>
      <c r="T87" s="73"/>
      <c r="U87" s="73"/>
      <c r="V87" s="73"/>
      <c r="W87" s="73">
        <v>1</v>
      </c>
      <c r="X87" s="96">
        <v>43397</v>
      </c>
      <c r="Y87" s="74">
        <f t="shared" si="7"/>
        <v>1</v>
      </c>
      <c r="Z87" s="19"/>
      <c r="AA87" s="19"/>
      <c r="AB87" s="19"/>
      <c r="AC87" s="19"/>
      <c r="AD87" s="19"/>
      <c r="AE87" s="19"/>
      <c r="AF87" s="19"/>
      <c r="AG87" s="73"/>
      <c r="AH87" s="74">
        <f t="shared" si="8"/>
        <v>0</v>
      </c>
      <c r="AI87" s="19"/>
      <c r="AJ87" s="73" t="s">
        <v>93</v>
      </c>
      <c r="AK87" s="73" t="s">
        <v>92</v>
      </c>
      <c r="AL87" s="5"/>
      <c r="AM87" s="5"/>
      <c r="AN87" s="73"/>
      <c r="AO87" s="73"/>
      <c r="AP87" s="73"/>
      <c r="AQ87" s="73"/>
      <c r="AR87" s="72"/>
      <c r="AS87" s="71"/>
      <c r="AT87" s="78"/>
    </row>
    <row r="88" spans="1:46" s="69" customFormat="1" ht="25.5" x14ac:dyDescent="0.2">
      <c r="A88" s="73"/>
      <c r="B88" s="103">
        <v>526210011</v>
      </c>
      <c r="C88" s="102" t="s">
        <v>121</v>
      </c>
      <c r="D88" s="97" t="s">
        <v>96</v>
      </c>
      <c r="E88" s="101" t="s">
        <v>120</v>
      </c>
      <c r="F88" s="5" t="s">
        <v>94</v>
      </c>
      <c r="G88" s="73"/>
      <c r="H88" s="76"/>
      <c r="I88" s="76"/>
      <c r="J88" s="76"/>
      <c r="K88" s="76"/>
      <c r="L88" s="76"/>
      <c r="M88" s="76"/>
      <c r="N88" s="76">
        <v>1</v>
      </c>
      <c r="O88" s="77">
        <v>43321</v>
      </c>
      <c r="P88" s="75">
        <f t="shared" si="6"/>
        <v>1</v>
      </c>
      <c r="Q88" s="73"/>
      <c r="R88" s="73"/>
      <c r="S88" s="73"/>
      <c r="T88" s="73"/>
      <c r="U88" s="73"/>
      <c r="V88" s="73"/>
      <c r="W88" s="73">
        <v>1</v>
      </c>
      <c r="X88" s="100">
        <v>43403</v>
      </c>
      <c r="Y88" s="74">
        <f t="shared" si="7"/>
        <v>1</v>
      </c>
      <c r="Z88" s="19"/>
      <c r="AA88" s="19"/>
      <c r="AB88" s="19"/>
      <c r="AC88" s="19"/>
      <c r="AD88" s="19"/>
      <c r="AE88" s="19"/>
      <c r="AF88" s="19"/>
      <c r="AG88" s="73"/>
      <c r="AH88" s="74">
        <f t="shared" si="8"/>
        <v>0</v>
      </c>
      <c r="AI88" s="19"/>
      <c r="AJ88" s="73" t="s">
        <v>93</v>
      </c>
      <c r="AK88" s="73" t="s">
        <v>92</v>
      </c>
      <c r="AL88" s="5"/>
      <c r="AM88" s="5"/>
      <c r="AN88" s="73"/>
      <c r="AO88" s="73"/>
      <c r="AP88" s="73"/>
      <c r="AQ88" s="73"/>
      <c r="AR88" s="72"/>
      <c r="AS88" s="71"/>
      <c r="AT88" s="78"/>
    </row>
    <row r="89" spans="1:46" s="69" customFormat="1" ht="25.5" x14ac:dyDescent="0.2">
      <c r="A89" s="73"/>
      <c r="B89" s="92" t="s">
        <v>119</v>
      </c>
      <c r="C89" s="91" t="s">
        <v>118</v>
      </c>
      <c r="D89" s="90" t="s">
        <v>96</v>
      </c>
      <c r="E89" s="90" t="s">
        <v>117</v>
      </c>
      <c r="F89" s="5" t="s">
        <v>94</v>
      </c>
      <c r="G89" s="73"/>
      <c r="H89" s="76"/>
      <c r="I89" s="76"/>
      <c r="J89" s="76"/>
      <c r="K89" s="76"/>
      <c r="L89" s="76"/>
      <c r="M89" s="76"/>
      <c r="N89" s="76">
        <v>1</v>
      </c>
      <c r="O89" s="77">
        <v>43157</v>
      </c>
      <c r="P89" s="75">
        <f t="shared" si="6"/>
        <v>1</v>
      </c>
      <c r="Q89" s="73"/>
      <c r="R89" s="73"/>
      <c r="S89" s="73"/>
      <c r="T89" s="73"/>
      <c r="U89" s="73"/>
      <c r="V89" s="73"/>
      <c r="W89" s="73">
        <v>1</v>
      </c>
      <c r="X89" s="89">
        <v>43417</v>
      </c>
      <c r="Y89" s="74">
        <f t="shared" si="7"/>
        <v>1</v>
      </c>
      <c r="Z89" s="19"/>
      <c r="AA89" s="19"/>
      <c r="AB89" s="19"/>
      <c r="AC89" s="19"/>
      <c r="AD89" s="19"/>
      <c r="AE89" s="19"/>
      <c r="AF89" s="19"/>
      <c r="AG89" s="73"/>
      <c r="AH89" s="74">
        <f t="shared" si="8"/>
        <v>0</v>
      </c>
      <c r="AI89" s="19"/>
      <c r="AJ89" s="73" t="s">
        <v>93</v>
      </c>
      <c r="AK89" s="73" t="s">
        <v>92</v>
      </c>
      <c r="AL89" s="5"/>
      <c r="AM89" s="5"/>
      <c r="AN89" s="73"/>
      <c r="AO89" s="73"/>
      <c r="AP89" s="73"/>
      <c r="AQ89" s="73"/>
      <c r="AR89" s="72"/>
      <c r="AS89" s="71"/>
      <c r="AT89" s="78"/>
    </row>
    <row r="90" spans="1:46" s="82" customFormat="1" ht="15.75" x14ac:dyDescent="0.2">
      <c r="A90" s="86"/>
      <c r="B90" s="99" t="s">
        <v>116</v>
      </c>
      <c r="C90" s="98" t="s">
        <v>115</v>
      </c>
      <c r="D90" s="97" t="s">
        <v>96</v>
      </c>
      <c r="E90" s="97" t="s">
        <v>114</v>
      </c>
      <c r="F90" s="5" t="s">
        <v>94</v>
      </c>
      <c r="G90" s="86"/>
      <c r="H90" s="88"/>
      <c r="I90" s="88"/>
      <c r="J90" s="88"/>
      <c r="K90" s="88"/>
      <c r="L90" s="88"/>
      <c r="M90" s="88"/>
      <c r="N90" s="76">
        <v>1</v>
      </c>
      <c r="O90" s="77">
        <v>43173</v>
      </c>
      <c r="P90" s="75">
        <f t="shared" si="6"/>
        <v>1</v>
      </c>
      <c r="Q90" s="86"/>
      <c r="R90" s="86"/>
      <c r="S90" s="86"/>
      <c r="T90" s="86"/>
      <c r="U90" s="86"/>
      <c r="V90" s="86"/>
      <c r="W90" s="73">
        <v>1</v>
      </c>
      <c r="X90" s="96">
        <v>43430</v>
      </c>
      <c r="Y90" s="74">
        <f t="shared" si="7"/>
        <v>1</v>
      </c>
      <c r="Z90" s="87"/>
      <c r="AA90" s="87"/>
      <c r="AB90" s="87"/>
      <c r="AC90" s="87"/>
      <c r="AD90" s="87"/>
      <c r="AE90" s="87"/>
      <c r="AF90" s="87"/>
      <c r="AG90" s="86"/>
      <c r="AH90" s="74">
        <f t="shared" si="8"/>
        <v>0</v>
      </c>
      <c r="AI90" s="87"/>
      <c r="AJ90" s="73" t="s">
        <v>93</v>
      </c>
      <c r="AK90" s="73" t="s">
        <v>92</v>
      </c>
      <c r="AL90" s="5"/>
      <c r="AM90" s="5"/>
      <c r="AN90" s="86"/>
      <c r="AO90" s="86"/>
      <c r="AP90" s="86"/>
      <c r="AQ90" s="86"/>
      <c r="AR90" s="85"/>
      <c r="AS90" s="84"/>
      <c r="AT90" s="83"/>
    </row>
    <row r="91" spans="1:46" s="82" customFormat="1" ht="15.75" x14ac:dyDescent="0.2">
      <c r="A91" s="86"/>
      <c r="B91" s="99" t="s">
        <v>113</v>
      </c>
      <c r="C91" s="98" t="s">
        <v>112</v>
      </c>
      <c r="D91" s="97" t="s">
        <v>96</v>
      </c>
      <c r="E91" s="97" t="s">
        <v>111</v>
      </c>
      <c r="F91" s="5" t="s">
        <v>94</v>
      </c>
      <c r="G91" s="86"/>
      <c r="H91" s="88"/>
      <c r="I91" s="88"/>
      <c r="J91" s="88"/>
      <c r="K91" s="88"/>
      <c r="L91" s="88"/>
      <c r="M91" s="88"/>
      <c r="N91" s="76">
        <v>1</v>
      </c>
      <c r="O91" s="77">
        <v>43382</v>
      </c>
      <c r="P91" s="75">
        <f t="shared" si="6"/>
        <v>1</v>
      </c>
      <c r="Q91" s="86"/>
      <c r="R91" s="86"/>
      <c r="S91" s="86"/>
      <c r="T91" s="86"/>
      <c r="U91" s="86"/>
      <c r="V91" s="86"/>
      <c r="W91" s="73">
        <v>1</v>
      </c>
      <c r="X91" s="96">
        <v>43430</v>
      </c>
      <c r="Y91" s="74">
        <f t="shared" si="7"/>
        <v>1</v>
      </c>
      <c r="Z91" s="87"/>
      <c r="AA91" s="87"/>
      <c r="AB91" s="87"/>
      <c r="AC91" s="87"/>
      <c r="AD91" s="87"/>
      <c r="AE91" s="87"/>
      <c r="AF91" s="87"/>
      <c r="AG91" s="86"/>
      <c r="AH91" s="74">
        <f t="shared" si="8"/>
        <v>0</v>
      </c>
      <c r="AI91" s="87"/>
      <c r="AJ91" s="73" t="s">
        <v>93</v>
      </c>
      <c r="AK91" s="73" t="s">
        <v>92</v>
      </c>
      <c r="AL91" s="5"/>
      <c r="AM91" s="5"/>
      <c r="AN91" s="86"/>
      <c r="AO91" s="86"/>
      <c r="AP91" s="86"/>
      <c r="AQ91" s="86"/>
      <c r="AR91" s="85"/>
      <c r="AS91" s="84"/>
      <c r="AT91" s="83"/>
    </row>
    <row r="92" spans="1:46" s="94" customFormat="1" ht="25.5" x14ac:dyDescent="0.2">
      <c r="A92" s="85"/>
      <c r="B92" s="92" t="s">
        <v>110</v>
      </c>
      <c r="C92" s="91" t="s">
        <v>109</v>
      </c>
      <c r="D92" s="90" t="s">
        <v>96</v>
      </c>
      <c r="E92" s="90" t="s">
        <v>108</v>
      </c>
      <c r="F92" s="5" t="s">
        <v>94</v>
      </c>
      <c r="G92" s="85"/>
      <c r="H92" s="88"/>
      <c r="I92" s="88"/>
      <c r="J92" s="88"/>
      <c r="K92" s="88"/>
      <c r="L92" s="88"/>
      <c r="M92" s="88"/>
      <c r="N92" s="76">
        <v>1</v>
      </c>
      <c r="O92" s="77">
        <v>43105</v>
      </c>
      <c r="P92" s="75">
        <f t="shared" si="6"/>
        <v>1</v>
      </c>
      <c r="Q92" s="85"/>
      <c r="R92" s="85"/>
      <c r="S92" s="85"/>
      <c r="T92" s="85"/>
      <c r="U92" s="85"/>
      <c r="V92" s="85"/>
      <c r="W92" s="73">
        <v>1</v>
      </c>
      <c r="X92" s="89">
        <v>43444</v>
      </c>
      <c r="Y92" s="74">
        <f t="shared" si="7"/>
        <v>1</v>
      </c>
      <c r="Z92" s="87"/>
      <c r="AA92" s="87"/>
      <c r="AB92" s="87"/>
      <c r="AC92" s="87"/>
      <c r="AD92" s="87"/>
      <c r="AE92" s="87"/>
      <c r="AF92" s="87"/>
      <c r="AG92" s="85"/>
      <c r="AH92" s="74">
        <f t="shared" si="8"/>
        <v>0</v>
      </c>
      <c r="AI92" s="87"/>
      <c r="AJ92" s="73" t="s">
        <v>93</v>
      </c>
      <c r="AK92" s="73" t="s">
        <v>92</v>
      </c>
      <c r="AL92" s="5"/>
      <c r="AM92" s="5"/>
      <c r="AN92" s="85"/>
      <c r="AO92" s="85"/>
      <c r="AP92" s="85"/>
      <c r="AQ92" s="85"/>
      <c r="AR92" s="85"/>
      <c r="AS92" s="84"/>
      <c r="AT92" s="95"/>
    </row>
    <row r="93" spans="1:46" s="94" customFormat="1" ht="25.5" x14ac:dyDescent="0.2">
      <c r="A93" s="85"/>
      <c r="B93" s="92" t="s">
        <v>107</v>
      </c>
      <c r="C93" s="91" t="s">
        <v>106</v>
      </c>
      <c r="D93" s="90" t="s">
        <v>96</v>
      </c>
      <c r="E93" s="90" t="s">
        <v>105</v>
      </c>
      <c r="F93" s="5" t="s">
        <v>94</v>
      </c>
      <c r="G93" s="85"/>
      <c r="H93" s="88"/>
      <c r="I93" s="88"/>
      <c r="J93" s="88"/>
      <c r="K93" s="88"/>
      <c r="L93" s="88"/>
      <c r="M93" s="88"/>
      <c r="N93" s="76">
        <v>1</v>
      </c>
      <c r="O93" s="77">
        <v>43313</v>
      </c>
      <c r="P93" s="75">
        <f t="shared" si="6"/>
        <v>1</v>
      </c>
      <c r="Q93" s="85"/>
      <c r="R93" s="85"/>
      <c r="S93" s="85"/>
      <c r="T93" s="85"/>
      <c r="U93" s="85"/>
      <c r="V93" s="85"/>
      <c r="W93" s="73">
        <v>1</v>
      </c>
      <c r="X93" s="89">
        <v>43444</v>
      </c>
      <c r="Y93" s="74">
        <f t="shared" si="7"/>
        <v>1</v>
      </c>
      <c r="Z93" s="87"/>
      <c r="AA93" s="87"/>
      <c r="AB93" s="87"/>
      <c r="AC93" s="87"/>
      <c r="AD93" s="87"/>
      <c r="AE93" s="87"/>
      <c r="AF93" s="87"/>
      <c r="AG93" s="85"/>
      <c r="AH93" s="74">
        <f t="shared" si="8"/>
        <v>0</v>
      </c>
      <c r="AI93" s="87"/>
      <c r="AJ93" s="73" t="s">
        <v>93</v>
      </c>
      <c r="AK93" s="73" t="s">
        <v>92</v>
      </c>
      <c r="AL93" s="5"/>
      <c r="AM93" s="5"/>
      <c r="AN93" s="85"/>
      <c r="AO93" s="85"/>
      <c r="AP93" s="85"/>
      <c r="AQ93" s="85"/>
      <c r="AR93" s="85"/>
      <c r="AS93" s="84"/>
      <c r="AT93" s="95"/>
    </row>
    <row r="94" spans="1:46" s="94" customFormat="1" ht="25.5" x14ac:dyDescent="0.2">
      <c r="A94" s="85"/>
      <c r="B94" s="92" t="s">
        <v>104</v>
      </c>
      <c r="C94" s="91" t="s">
        <v>103</v>
      </c>
      <c r="D94" s="90" t="s">
        <v>96</v>
      </c>
      <c r="E94" s="90" t="s">
        <v>102</v>
      </c>
      <c r="F94" s="5" t="s">
        <v>94</v>
      </c>
      <c r="G94" s="85"/>
      <c r="H94" s="88"/>
      <c r="I94" s="88"/>
      <c r="J94" s="88"/>
      <c r="K94" s="88"/>
      <c r="L94" s="88"/>
      <c r="M94" s="88"/>
      <c r="N94" s="76">
        <v>1</v>
      </c>
      <c r="O94" s="77">
        <v>43220</v>
      </c>
      <c r="P94" s="75">
        <f t="shared" si="6"/>
        <v>1</v>
      </c>
      <c r="Q94" s="85"/>
      <c r="R94" s="85"/>
      <c r="S94" s="85"/>
      <c r="T94" s="85"/>
      <c r="U94" s="85"/>
      <c r="V94" s="85"/>
      <c r="W94" s="73">
        <v>1</v>
      </c>
      <c r="X94" s="89">
        <v>43445</v>
      </c>
      <c r="Y94" s="74">
        <f t="shared" si="7"/>
        <v>1</v>
      </c>
      <c r="Z94" s="87"/>
      <c r="AA94" s="87"/>
      <c r="AB94" s="87"/>
      <c r="AC94" s="87"/>
      <c r="AD94" s="87"/>
      <c r="AE94" s="87"/>
      <c r="AF94" s="87"/>
      <c r="AG94" s="85"/>
      <c r="AH94" s="74">
        <f t="shared" si="8"/>
        <v>0</v>
      </c>
      <c r="AI94" s="87"/>
      <c r="AJ94" s="73" t="s">
        <v>93</v>
      </c>
      <c r="AK94" s="73" t="s">
        <v>92</v>
      </c>
      <c r="AL94" s="5"/>
      <c r="AM94" s="5"/>
      <c r="AN94" s="85"/>
      <c r="AO94" s="85"/>
      <c r="AP94" s="85"/>
      <c r="AQ94" s="85"/>
      <c r="AR94" s="85"/>
      <c r="AS94" s="84"/>
      <c r="AT94" s="95"/>
    </row>
    <row r="95" spans="1:46" s="69" customFormat="1" x14ac:dyDescent="0.2">
      <c r="A95" s="73"/>
      <c r="B95" s="92" t="s">
        <v>101</v>
      </c>
      <c r="C95" s="93" t="s">
        <v>100</v>
      </c>
      <c r="D95" s="90" t="s">
        <v>96</v>
      </c>
      <c r="E95" s="90" t="s">
        <v>99</v>
      </c>
      <c r="F95" s="5" t="s">
        <v>94</v>
      </c>
      <c r="G95" s="73"/>
      <c r="H95" s="76"/>
      <c r="I95" s="76"/>
      <c r="J95" s="76"/>
      <c r="K95" s="76"/>
      <c r="L95" s="76"/>
      <c r="M95" s="76"/>
      <c r="N95" s="76">
        <v>1</v>
      </c>
      <c r="O95" s="77">
        <v>43348</v>
      </c>
      <c r="P95" s="75">
        <f t="shared" si="6"/>
        <v>1</v>
      </c>
      <c r="Q95" s="73"/>
      <c r="R95" s="73"/>
      <c r="S95" s="73"/>
      <c r="T95" s="73"/>
      <c r="U95" s="73"/>
      <c r="V95" s="73"/>
      <c r="W95" s="73">
        <v>1</v>
      </c>
      <c r="X95" s="89">
        <v>43445</v>
      </c>
      <c r="Y95" s="74">
        <f t="shared" si="7"/>
        <v>1</v>
      </c>
      <c r="Z95" s="19"/>
      <c r="AA95" s="19"/>
      <c r="AB95" s="19"/>
      <c r="AC95" s="19"/>
      <c r="AD95" s="19"/>
      <c r="AE95" s="19"/>
      <c r="AF95" s="19"/>
      <c r="AG95" s="73"/>
      <c r="AH95" s="74">
        <f t="shared" si="8"/>
        <v>0</v>
      </c>
      <c r="AI95" s="19"/>
      <c r="AJ95" s="73" t="s">
        <v>93</v>
      </c>
      <c r="AK95" s="73" t="s">
        <v>92</v>
      </c>
      <c r="AL95" s="5"/>
      <c r="AM95" s="5"/>
      <c r="AN95" s="73"/>
      <c r="AO95" s="73"/>
      <c r="AP95" s="73"/>
      <c r="AQ95" s="73"/>
      <c r="AR95" s="72"/>
      <c r="AS95" s="71"/>
      <c r="AT95" s="78"/>
    </row>
    <row r="96" spans="1:46" s="69" customFormat="1" ht="25.5" x14ac:dyDescent="0.2">
      <c r="A96" s="73"/>
      <c r="B96" s="92" t="s">
        <v>98</v>
      </c>
      <c r="C96" s="91" t="s">
        <v>97</v>
      </c>
      <c r="D96" s="90" t="s">
        <v>96</v>
      </c>
      <c r="E96" s="90" t="s">
        <v>95</v>
      </c>
      <c r="F96" s="5" t="s">
        <v>94</v>
      </c>
      <c r="G96" s="73"/>
      <c r="H96" s="76"/>
      <c r="I96" s="76"/>
      <c r="J96" s="76"/>
      <c r="K96" s="76"/>
      <c r="L96" s="76"/>
      <c r="M96" s="76"/>
      <c r="N96" s="76">
        <v>1</v>
      </c>
      <c r="O96" s="77">
        <v>43336</v>
      </c>
      <c r="P96" s="75">
        <f t="shared" si="6"/>
        <v>1</v>
      </c>
      <c r="Q96" s="73"/>
      <c r="R96" s="73"/>
      <c r="S96" s="73"/>
      <c r="T96" s="73"/>
      <c r="U96" s="73"/>
      <c r="V96" s="73"/>
      <c r="W96" s="73">
        <v>1</v>
      </c>
      <c r="X96" s="89">
        <v>43447</v>
      </c>
      <c r="Y96" s="74">
        <f t="shared" si="7"/>
        <v>1</v>
      </c>
      <c r="Z96" s="19"/>
      <c r="AA96" s="19"/>
      <c r="AB96" s="19"/>
      <c r="AC96" s="19"/>
      <c r="AD96" s="19"/>
      <c r="AE96" s="19"/>
      <c r="AF96" s="19"/>
      <c r="AG96" s="73"/>
      <c r="AH96" s="74">
        <f t="shared" si="8"/>
        <v>0</v>
      </c>
      <c r="AI96" s="19"/>
      <c r="AJ96" s="73" t="s">
        <v>93</v>
      </c>
      <c r="AK96" s="73" t="s">
        <v>92</v>
      </c>
      <c r="AL96" s="5"/>
      <c r="AM96" s="5"/>
      <c r="AN96" s="73"/>
      <c r="AO96" s="73"/>
      <c r="AP96" s="73"/>
      <c r="AQ96" s="73"/>
      <c r="AR96" s="72"/>
      <c r="AS96" s="71"/>
      <c r="AT96" s="78"/>
    </row>
    <row r="97" spans="1:46" s="69" customFormat="1" x14ac:dyDescent="0.2">
      <c r="A97" s="73"/>
      <c r="B97" s="73"/>
      <c r="C97" s="73"/>
      <c r="D97" s="73"/>
      <c r="E97" s="73"/>
      <c r="F97" s="73"/>
      <c r="G97" s="73"/>
      <c r="H97" s="76"/>
      <c r="I97" s="76"/>
      <c r="J97" s="76"/>
      <c r="K97" s="76"/>
      <c r="L97" s="76"/>
      <c r="M97" s="76"/>
      <c r="N97" s="76"/>
      <c r="O97" s="76"/>
      <c r="P97" s="75">
        <f t="shared" si="6"/>
        <v>0</v>
      </c>
      <c r="Q97" s="73"/>
      <c r="R97" s="73"/>
      <c r="S97" s="73"/>
      <c r="T97" s="73"/>
      <c r="U97" s="73"/>
      <c r="V97" s="73"/>
      <c r="W97" s="73"/>
      <c r="X97" s="79"/>
      <c r="Y97" s="74">
        <f t="shared" si="7"/>
        <v>0</v>
      </c>
      <c r="Z97" s="19"/>
      <c r="AA97" s="19"/>
      <c r="AB97" s="19"/>
      <c r="AC97" s="19"/>
      <c r="AD97" s="19"/>
      <c r="AE97" s="19"/>
      <c r="AF97" s="19"/>
      <c r="AG97" s="73"/>
      <c r="AH97" s="74">
        <f t="shared" si="8"/>
        <v>0</v>
      </c>
      <c r="AI97" s="19"/>
      <c r="AJ97" s="73"/>
      <c r="AK97" s="73"/>
      <c r="AL97" s="5"/>
      <c r="AM97" s="5"/>
      <c r="AN97" s="73"/>
      <c r="AO97" s="73"/>
      <c r="AP97" s="73"/>
      <c r="AQ97" s="73"/>
      <c r="AR97" s="72"/>
      <c r="AS97" s="71"/>
      <c r="AT97" s="78"/>
    </row>
    <row r="98" spans="1:46" s="69" customFormat="1" x14ac:dyDescent="0.2">
      <c r="A98" s="73"/>
      <c r="B98" s="73"/>
      <c r="C98" s="73"/>
      <c r="D98" s="73"/>
      <c r="E98" s="73"/>
      <c r="F98" s="73"/>
      <c r="G98" s="73"/>
      <c r="H98" s="76"/>
      <c r="I98" s="76"/>
      <c r="J98" s="76"/>
      <c r="K98" s="76"/>
      <c r="L98" s="76"/>
      <c r="M98" s="76"/>
      <c r="N98" s="76"/>
      <c r="O98" s="76"/>
      <c r="P98" s="75">
        <f t="shared" si="6"/>
        <v>0</v>
      </c>
      <c r="Q98" s="73"/>
      <c r="R98" s="73"/>
      <c r="S98" s="73"/>
      <c r="T98" s="73"/>
      <c r="U98" s="73"/>
      <c r="V98" s="73"/>
      <c r="W98" s="73"/>
      <c r="X98" s="79"/>
      <c r="Y98" s="74">
        <f t="shared" si="7"/>
        <v>0</v>
      </c>
      <c r="Z98" s="19"/>
      <c r="AA98" s="19"/>
      <c r="AB98" s="19"/>
      <c r="AC98" s="19"/>
      <c r="AD98" s="19"/>
      <c r="AE98" s="19"/>
      <c r="AF98" s="19"/>
      <c r="AG98" s="73"/>
      <c r="AH98" s="74">
        <f t="shared" si="8"/>
        <v>0</v>
      </c>
      <c r="AI98" s="19"/>
      <c r="AJ98" s="73"/>
      <c r="AK98" s="73"/>
      <c r="AL98" s="5"/>
      <c r="AM98" s="5"/>
      <c r="AN98" s="73"/>
      <c r="AO98" s="73"/>
      <c r="AP98" s="73"/>
      <c r="AQ98" s="73"/>
      <c r="AR98" s="72"/>
      <c r="AS98" s="71"/>
      <c r="AT98" s="78"/>
    </row>
    <row r="99" spans="1:46" s="69" customFormat="1" x14ac:dyDescent="0.2">
      <c r="A99" s="73"/>
      <c r="B99" s="73"/>
      <c r="C99" s="73"/>
      <c r="D99" s="73"/>
      <c r="E99" s="73"/>
      <c r="F99" s="73"/>
      <c r="G99" s="73"/>
      <c r="H99" s="76"/>
      <c r="I99" s="76"/>
      <c r="J99" s="76"/>
      <c r="K99" s="76"/>
      <c r="L99" s="76"/>
      <c r="M99" s="76"/>
      <c r="N99" s="76"/>
      <c r="O99" s="76"/>
      <c r="P99" s="75">
        <f t="shared" si="6"/>
        <v>0</v>
      </c>
      <c r="Q99" s="73"/>
      <c r="R99" s="73"/>
      <c r="S99" s="73"/>
      <c r="T99" s="73"/>
      <c r="U99" s="73"/>
      <c r="V99" s="73"/>
      <c r="W99" s="73"/>
      <c r="X99" s="79"/>
      <c r="Y99" s="74">
        <f t="shared" si="7"/>
        <v>0</v>
      </c>
      <c r="Z99" s="19"/>
      <c r="AA99" s="19"/>
      <c r="AB99" s="19"/>
      <c r="AC99" s="19"/>
      <c r="AD99" s="19"/>
      <c r="AE99" s="19"/>
      <c r="AF99" s="19"/>
      <c r="AG99" s="73"/>
      <c r="AH99" s="74">
        <f t="shared" si="8"/>
        <v>0</v>
      </c>
      <c r="AI99" s="19"/>
      <c r="AJ99" s="73"/>
      <c r="AK99" s="73"/>
      <c r="AL99" s="5"/>
      <c r="AM99" s="5"/>
      <c r="AN99" s="73"/>
      <c r="AO99" s="73"/>
      <c r="AP99" s="73"/>
      <c r="AQ99" s="73"/>
      <c r="AR99" s="72"/>
      <c r="AS99" s="71"/>
      <c r="AT99" s="78"/>
    </row>
    <row r="100" spans="1:46" s="69" customFormat="1" x14ac:dyDescent="0.2">
      <c r="A100" s="73"/>
      <c r="B100" s="73"/>
      <c r="C100" s="73"/>
      <c r="D100" s="73"/>
      <c r="E100" s="73"/>
      <c r="F100" s="73"/>
      <c r="G100" s="73"/>
      <c r="H100" s="76"/>
      <c r="I100" s="76"/>
      <c r="J100" s="76"/>
      <c r="K100" s="76"/>
      <c r="L100" s="76"/>
      <c r="M100" s="76"/>
      <c r="N100" s="76"/>
      <c r="O100" s="76"/>
      <c r="P100" s="75">
        <f t="shared" si="6"/>
        <v>0</v>
      </c>
      <c r="Q100" s="73"/>
      <c r="R100" s="73"/>
      <c r="S100" s="73"/>
      <c r="T100" s="73"/>
      <c r="U100" s="73"/>
      <c r="V100" s="73"/>
      <c r="W100" s="73"/>
      <c r="X100" s="79"/>
      <c r="Y100" s="74">
        <f t="shared" si="7"/>
        <v>0</v>
      </c>
      <c r="Z100" s="19"/>
      <c r="AA100" s="19"/>
      <c r="AB100" s="19"/>
      <c r="AC100" s="19"/>
      <c r="AD100" s="19"/>
      <c r="AE100" s="19"/>
      <c r="AF100" s="19"/>
      <c r="AG100" s="73"/>
      <c r="AH100" s="74">
        <f t="shared" si="8"/>
        <v>0</v>
      </c>
      <c r="AI100" s="19"/>
      <c r="AJ100" s="73"/>
      <c r="AK100" s="73"/>
      <c r="AL100" s="5"/>
      <c r="AM100" s="5"/>
      <c r="AN100" s="73"/>
      <c r="AO100" s="73"/>
      <c r="AP100" s="73"/>
      <c r="AQ100" s="73"/>
      <c r="AR100" s="72"/>
      <c r="AS100" s="71"/>
      <c r="AT100" s="78"/>
    </row>
    <row r="101" spans="1:46" s="69" customFormat="1" x14ac:dyDescent="0.2">
      <c r="A101" s="73"/>
      <c r="B101" s="73"/>
      <c r="C101" s="73"/>
      <c r="D101" s="73"/>
      <c r="E101" s="73"/>
      <c r="F101" s="73"/>
      <c r="G101" s="73"/>
      <c r="H101" s="76"/>
      <c r="I101" s="76"/>
      <c r="J101" s="76"/>
      <c r="K101" s="76"/>
      <c r="L101" s="76"/>
      <c r="M101" s="76"/>
      <c r="N101" s="76"/>
      <c r="O101" s="76"/>
      <c r="P101" s="75">
        <f t="shared" si="6"/>
        <v>0</v>
      </c>
      <c r="Q101" s="73"/>
      <c r="R101" s="73"/>
      <c r="S101" s="73"/>
      <c r="T101" s="73"/>
      <c r="U101" s="73"/>
      <c r="V101" s="73"/>
      <c r="W101" s="73"/>
      <c r="X101" s="79"/>
      <c r="Y101" s="74">
        <f t="shared" si="7"/>
        <v>0</v>
      </c>
      <c r="Z101" s="19"/>
      <c r="AA101" s="19"/>
      <c r="AB101" s="19"/>
      <c r="AC101" s="19"/>
      <c r="AD101" s="19"/>
      <c r="AE101" s="19"/>
      <c r="AF101" s="19"/>
      <c r="AG101" s="73"/>
      <c r="AH101" s="74">
        <f t="shared" si="8"/>
        <v>0</v>
      </c>
      <c r="AI101" s="19"/>
      <c r="AJ101" s="73"/>
      <c r="AK101" s="73"/>
      <c r="AL101" s="5"/>
      <c r="AM101" s="5"/>
      <c r="AN101" s="73"/>
      <c r="AO101" s="73"/>
      <c r="AP101" s="73"/>
      <c r="AQ101" s="73"/>
      <c r="AR101" s="72"/>
      <c r="AS101" s="71"/>
      <c r="AT101" s="78"/>
    </row>
    <row r="102" spans="1:46" s="69" customFormat="1" x14ac:dyDescent="0.2">
      <c r="A102" s="73"/>
      <c r="B102" s="73"/>
      <c r="C102" s="73"/>
      <c r="D102" s="73"/>
      <c r="E102" s="73"/>
      <c r="F102" s="73"/>
      <c r="G102" s="73"/>
      <c r="H102" s="76"/>
      <c r="I102" s="76"/>
      <c r="J102" s="76"/>
      <c r="K102" s="76"/>
      <c r="L102" s="76"/>
      <c r="M102" s="76"/>
      <c r="N102" s="76"/>
      <c r="O102" s="76"/>
      <c r="P102" s="75">
        <f t="shared" si="6"/>
        <v>0</v>
      </c>
      <c r="Q102" s="73"/>
      <c r="R102" s="73"/>
      <c r="S102" s="73"/>
      <c r="T102" s="73"/>
      <c r="U102" s="73"/>
      <c r="V102" s="73"/>
      <c r="W102" s="73"/>
      <c r="X102" s="79"/>
      <c r="Y102" s="74">
        <f t="shared" si="7"/>
        <v>0</v>
      </c>
      <c r="Z102" s="19"/>
      <c r="AA102" s="19"/>
      <c r="AB102" s="19"/>
      <c r="AC102" s="19"/>
      <c r="AD102" s="19"/>
      <c r="AE102" s="19"/>
      <c r="AF102" s="19"/>
      <c r="AG102" s="73"/>
      <c r="AH102" s="74">
        <f t="shared" si="8"/>
        <v>0</v>
      </c>
      <c r="AI102" s="19"/>
      <c r="AJ102" s="73"/>
      <c r="AK102" s="73"/>
      <c r="AL102" s="5"/>
      <c r="AM102" s="5"/>
      <c r="AN102" s="73"/>
      <c r="AO102" s="73"/>
      <c r="AP102" s="73"/>
      <c r="AQ102" s="73"/>
      <c r="AR102" s="72"/>
      <c r="AS102" s="71"/>
      <c r="AT102" s="78"/>
    </row>
    <row r="103" spans="1:46" s="69" customFormat="1" x14ac:dyDescent="0.2">
      <c r="A103" s="73"/>
      <c r="B103" s="73"/>
      <c r="C103" s="73"/>
      <c r="D103" s="73"/>
      <c r="E103" s="73"/>
      <c r="F103" s="73"/>
      <c r="G103" s="73"/>
      <c r="H103" s="76"/>
      <c r="I103" s="76"/>
      <c r="J103" s="76"/>
      <c r="K103" s="76"/>
      <c r="L103" s="76"/>
      <c r="M103" s="76"/>
      <c r="N103" s="76"/>
      <c r="O103" s="76"/>
      <c r="P103" s="75">
        <f t="shared" si="6"/>
        <v>0</v>
      </c>
      <c r="Q103" s="73"/>
      <c r="R103" s="73"/>
      <c r="S103" s="73"/>
      <c r="T103" s="73"/>
      <c r="U103" s="73"/>
      <c r="V103" s="73"/>
      <c r="W103" s="73"/>
      <c r="X103" s="79"/>
      <c r="Y103" s="74">
        <f t="shared" si="7"/>
        <v>0</v>
      </c>
      <c r="Z103" s="19"/>
      <c r="AA103" s="19"/>
      <c r="AB103" s="19"/>
      <c r="AC103" s="19"/>
      <c r="AD103" s="19"/>
      <c r="AE103" s="19"/>
      <c r="AF103" s="19"/>
      <c r="AG103" s="73"/>
      <c r="AH103" s="74">
        <f t="shared" si="8"/>
        <v>0</v>
      </c>
      <c r="AI103" s="19"/>
      <c r="AJ103" s="73"/>
      <c r="AK103" s="73"/>
      <c r="AL103" s="5"/>
      <c r="AM103" s="5"/>
      <c r="AN103" s="73"/>
      <c r="AO103" s="73"/>
      <c r="AP103" s="73"/>
      <c r="AQ103" s="73"/>
      <c r="AR103" s="72"/>
      <c r="AS103" s="71"/>
      <c r="AT103" s="78"/>
    </row>
    <row r="104" spans="1:46" s="69" customFormat="1" x14ac:dyDescent="0.2">
      <c r="A104" s="73"/>
      <c r="B104" s="73"/>
      <c r="C104" s="73"/>
      <c r="D104" s="73"/>
      <c r="E104" s="73"/>
      <c r="F104" s="73"/>
      <c r="G104" s="73"/>
      <c r="H104" s="76"/>
      <c r="I104" s="76"/>
      <c r="J104" s="76"/>
      <c r="K104" s="76"/>
      <c r="L104" s="76"/>
      <c r="M104" s="76"/>
      <c r="N104" s="76"/>
      <c r="O104" s="76"/>
      <c r="P104" s="75">
        <f t="shared" si="6"/>
        <v>0</v>
      </c>
      <c r="Q104" s="73"/>
      <c r="R104" s="73"/>
      <c r="S104" s="73"/>
      <c r="T104" s="73"/>
      <c r="U104" s="73"/>
      <c r="V104" s="73"/>
      <c r="W104" s="73"/>
      <c r="X104" s="79"/>
      <c r="Y104" s="74">
        <f t="shared" si="7"/>
        <v>0</v>
      </c>
      <c r="Z104" s="19"/>
      <c r="AA104" s="19"/>
      <c r="AB104" s="19"/>
      <c r="AC104" s="19"/>
      <c r="AD104" s="19"/>
      <c r="AE104" s="19"/>
      <c r="AF104" s="19"/>
      <c r="AG104" s="73"/>
      <c r="AH104" s="74">
        <f t="shared" si="8"/>
        <v>0</v>
      </c>
      <c r="AI104" s="19"/>
      <c r="AJ104" s="73"/>
      <c r="AK104" s="73"/>
      <c r="AL104" s="5"/>
      <c r="AM104" s="5"/>
      <c r="AN104" s="73"/>
      <c r="AO104" s="73"/>
      <c r="AP104" s="73"/>
      <c r="AQ104" s="73"/>
      <c r="AR104" s="72"/>
      <c r="AS104" s="71"/>
      <c r="AT104" s="78"/>
    </row>
    <row r="105" spans="1:46" s="82" customFormat="1" ht="15.75" x14ac:dyDescent="0.2">
      <c r="A105" s="86"/>
      <c r="B105" s="86"/>
      <c r="C105" s="86"/>
      <c r="D105" s="86"/>
      <c r="E105" s="86"/>
      <c r="F105" s="86"/>
      <c r="G105" s="86"/>
      <c r="H105" s="88"/>
      <c r="I105" s="88"/>
      <c r="J105" s="88"/>
      <c r="K105" s="88"/>
      <c r="L105" s="88"/>
      <c r="M105" s="88"/>
      <c r="N105" s="88"/>
      <c r="O105" s="88"/>
      <c r="P105" s="75">
        <f t="shared" si="6"/>
        <v>0</v>
      </c>
      <c r="Q105" s="86"/>
      <c r="R105" s="86"/>
      <c r="S105" s="86"/>
      <c r="T105" s="86"/>
      <c r="U105" s="86"/>
      <c r="V105" s="86"/>
      <c r="W105" s="86"/>
      <c r="X105" s="79"/>
      <c r="Y105" s="74">
        <f t="shared" si="7"/>
        <v>0</v>
      </c>
      <c r="Z105" s="87"/>
      <c r="AA105" s="87"/>
      <c r="AB105" s="87"/>
      <c r="AC105" s="87"/>
      <c r="AD105" s="87"/>
      <c r="AE105" s="87"/>
      <c r="AF105" s="87"/>
      <c r="AG105" s="86"/>
      <c r="AH105" s="74">
        <f t="shared" si="8"/>
        <v>0</v>
      </c>
      <c r="AI105" s="87"/>
      <c r="AJ105" s="86"/>
      <c r="AK105" s="86"/>
      <c r="AL105" s="5"/>
      <c r="AM105" s="5"/>
      <c r="AN105" s="86"/>
      <c r="AO105" s="86"/>
      <c r="AP105" s="86"/>
      <c r="AQ105" s="86"/>
      <c r="AR105" s="85"/>
      <c r="AS105" s="84"/>
      <c r="AT105" s="83"/>
    </row>
    <row r="106" spans="1:46" s="82" customFormat="1" ht="15.75" x14ac:dyDescent="0.2">
      <c r="A106" s="86"/>
      <c r="B106" s="86"/>
      <c r="C106" s="86"/>
      <c r="D106" s="86"/>
      <c r="E106" s="86"/>
      <c r="F106" s="86"/>
      <c r="G106" s="86"/>
      <c r="H106" s="88"/>
      <c r="I106" s="88"/>
      <c r="J106" s="88"/>
      <c r="K106" s="88"/>
      <c r="L106" s="88"/>
      <c r="M106" s="88"/>
      <c r="N106" s="88"/>
      <c r="O106" s="88"/>
      <c r="P106" s="75">
        <f t="shared" si="6"/>
        <v>0</v>
      </c>
      <c r="Q106" s="86"/>
      <c r="R106" s="86"/>
      <c r="S106" s="86"/>
      <c r="T106" s="86"/>
      <c r="U106" s="86"/>
      <c r="V106" s="86"/>
      <c r="W106" s="86"/>
      <c r="X106" s="79"/>
      <c r="Y106" s="74">
        <f t="shared" si="7"/>
        <v>0</v>
      </c>
      <c r="Z106" s="87"/>
      <c r="AA106" s="87"/>
      <c r="AB106" s="87"/>
      <c r="AC106" s="87"/>
      <c r="AD106" s="87"/>
      <c r="AE106" s="87"/>
      <c r="AF106" s="87"/>
      <c r="AG106" s="86"/>
      <c r="AH106" s="74">
        <f t="shared" si="8"/>
        <v>0</v>
      </c>
      <c r="AI106" s="87"/>
      <c r="AJ106" s="86"/>
      <c r="AK106" s="86"/>
      <c r="AL106" s="5"/>
      <c r="AM106" s="5"/>
      <c r="AN106" s="86"/>
      <c r="AO106" s="86"/>
      <c r="AP106" s="86"/>
      <c r="AQ106" s="86"/>
      <c r="AR106" s="85"/>
      <c r="AS106" s="84"/>
      <c r="AT106" s="83"/>
    </row>
    <row r="107" spans="1:46" s="69" customFormat="1" x14ac:dyDescent="0.2">
      <c r="A107" s="73"/>
      <c r="B107" s="73"/>
      <c r="C107" s="73"/>
      <c r="D107" s="73"/>
      <c r="E107" s="73"/>
      <c r="F107" s="73"/>
      <c r="G107" s="73"/>
      <c r="H107" s="76"/>
      <c r="I107" s="76"/>
      <c r="J107" s="76"/>
      <c r="K107" s="76"/>
      <c r="L107" s="76"/>
      <c r="M107" s="76"/>
      <c r="N107" s="76"/>
      <c r="O107" s="76"/>
      <c r="P107" s="75">
        <f t="shared" si="6"/>
        <v>0</v>
      </c>
      <c r="Q107" s="73"/>
      <c r="R107" s="73"/>
      <c r="S107" s="73"/>
      <c r="T107" s="73"/>
      <c r="U107" s="73"/>
      <c r="V107" s="73"/>
      <c r="W107" s="73"/>
      <c r="X107" s="79"/>
      <c r="Y107" s="74">
        <f t="shared" si="7"/>
        <v>0</v>
      </c>
      <c r="Z107" s="19"/>
      <c r="AA107" s="19"/>
      <c r="AB107" s="19"/>
      <c r="AC107" s="19"/>
      <c r="AD107" s="19"/>
      <c r="AE107" s="19"/>
      <c r="AF107" s="19"/>
      <c r="AG107" s="73"/>
      <c r="AH107" s="74">
        <f t="shared" si="8"/>
        <v>0</v>
      </c>
      <c r="AI107" s="19"/>
      <c r="AJ107" s="73"/>
      <c r="AK107" s="73"/>
      <c r="AL107" s="5"/>
      <c r="AM107" s="5"/>
      <c r="AN107" s="73"/>
      <c r="AO107" s="73"/>
      <c r="AP107" s="73"/>
      <c r="AQ107" s="73"/>
      <c r="AR107" s="72"/>
      <c r="AS107" s="71"/>
      <c r="AT107" s="78"/>
    </row>
    <row r="108" spans="1:46" s="80" customFormat="1" ht="12.75" x14ac:dyDescent="0.2">
      <c r="A108" s="73"/>
      <c r="B108" s="73"/>
      <c r="C108" s="73"/>
      <c r="D108" s="73"/>
      <c r="E108" s="73"/>
      <c r="F108" s="73"/>
      <c r="G108" s="73"/>
      <c r="H108" s="76"/>
      <c r="I108" s="76"/>
      <c r="J108" s="76"/>
      <c r="K108" s="76"/>
      <c r="L108" s="76"/>
      <c r="M108" s="76"/>
      <c r="N108" s="76"/>
      <c r="O108" s="76"/>
      <c r="P108" s="75">
        <f t="shared" si="6"/>
        <v>0</v>
      </c>
      <c r="Q108" s="73"/>
      <c r="R108" s="73"/>
      <c r="S108" s="73"/>
      <c r="T108" s="73"/>
      <c r="U108" s="73"/>
      <c r="V108" s="73"/>
      <c r="W108" s="73"/>
      <c r="X108" s="79"/>
      <c r="Y108" s="74">
        <f t="shared" si="7"/>
        <v>0</v>
      </c>
      <c r="Z108" s="19"/>
      <c r="AA108" s="19"/>
      <c r="AB108" s="19"/>
      <c r="AC108" s="19"/>
      <c r="AD108" s="19"/>
      <c r="AE108" s="19"/>
      <c r="AF108" s="19"/>
      <c r="AG108" s="73"/>
      <c r="AH108" s="74">
        <f t="shared" si="8"/>
        <v>0</v>
      </c>
      <c r="AI108" s="19"/>
      <c r="AJ108" s="73"/>
      <c r="AK108" s="73"/>
      <c r="AL108" s="5"/>
      <c r="AM108" s="5"/>
      <c r="AN108" s="73"/>
      <c r="AO108" s="73"/>
      <c r="AP108" s="73"/>
      <c r="AQ108" s="73"/>
      <c r="AR108" s="72"/>
      <c r="AS108" s="71"/>
      <c r="AT108" s="81"/>
    </row>
    <row r="109" spans="1:46" s="80" customFormat="1" ht="12.75" x14ac:dyDescent="0.2">
      <c r="A109" s="73"/>
      <c r="B109" s="73"/>
      <c r="C109" s="73"/>
      <c r="D109" s="73"/>
      <c r="E109" s="73"/>
      <c r="F109" s="73"/>
      <c r="G109" s="73"/>
      <c r="H109" s="76"/>
      <c r="I109" s="76"/>
      <c r="J109" s="76"/>
      <c r="K109" s="76"/>
      <c r="L109" s="76"/>
      <c r="M109" s="76"/>
      <c r="N109" s="76"/>
      <c r="O109" s="76"/>
      <c r="P109" s="75">
        <f t="shared" si="6"/>
        <v>0</v>
      </c>
      <c r="Q109" s="73"/>
      <c r="R109" s="73"/>
      <c r="S109" s="73"/>
      <c r="T109" s="73"/>
      <c r="U109" s="73"/>
      <c r="V109" s="73"/>
      <c r="W109" s="73"/>
      <c r="X109" s="79"/>
      <c r="Y109" s="74">
        <f t="shared" si="7"/>
        <v>0</v>
      </c>
      <c r="Z109" s="19"/>
      <c r="AA109" s="19"/>
      <c r="AB109" s="19"/>
      <c r="AC109" s="19"/>
      <c r="AD109" s="19"/>
      <c r="AE109" s="19"/>
      <c r="AF109" s="19"/>
      <c r="AG109" s="73"/>
      <c r="AH109" s="74">
        <f t="shared" si="8"/>
        <v>0</v>
      </c>
      <c r="AI109" s="19"/>
      <c r="AJ109" s="73"/>
      <c r="AK109" s="73"/>
      <c r="AL109" s="5"/>
      <c r="AM109" s="5"/>
      <c r="AN109" s="73"/>
      <c r="AO109" s="73"/>
      <c r="AP109" s="73"/>
      <c r="AQ109" s="73"/>
      <c r="AR109" s="72"/>
      <c r="AS109" s="71"/>
      <c r="AT109" s="81"/>
    </row>
    <row r="110" spans="1:46" s="80" customFormat="1" ht="12.75" x14ac:dyDescent="0.2">
      <c r="A110" s="73"/>
      <c r="B110" s="73"/>
      <c r="C110" s="73"/>
      <c r="D110" s="73"/>
      <c r="E110" s="73"/>
      <c r="F110" s="73"/>
      <c r="G110" s="73"/>
      <c r="H110" s="76"/>
      <c r="I110" s="76"/>
      <c r="J110" s="76"/>
      <c r="K110" s="76"/>
      <c r="L110" s="76"/>
      <c r="M110" s="76"/>
      <c r="N110" s="76"/>
      <c r="O110" s="76"/>
      <c r="P110" s="75">
        <f t="shared" si="6"/>
        <v>0</v>
      </c>
      <c r="Q110" s="73"/>
      <c r="R110" s="73"/>
      <c r="S110" s="73"/>
      <c r="T110" s="73"/>
      <c r="U110" s="73"/>
      <c r="V110" s="73"/>
      <c r="W110" s="73"/>
      <c r="X110" s="79"/>
      <c r="Y110" s="74">
        <f t="shared" si="7"/>
        <v>0</v>
      </c>
      <c r="Z110" s="19"/>
      <c r="AA110" s="19"/>
      <c r="AB110" s="19"/>
      <c r="AC110" s="19"/>
      <c r="AD110" s="19"/>
      <c r="AE110" s="19"/>
      <c r="AF110" s="19"/>
      <c r="AG110" s="73"/>
      <c r="AH110" s="74">
        <f t="shared" si="8"/>
        <v>0</v>
      </c>
      <c r="AI110" s="19"/>
      <c r="AJ110" s="73"/>
      <c r="AK110" s="73"/>
      <c r="AL110" s="5"/>
      <c r="AM110" s="5"/>
      <c r="AN110" s="73"/>
      <c r="AO110" s="73"/>
      <c r="AP110" s="73"/>
      <c r="AQ110" s="73"/>
      <c r="AR110" s="72"/>
      <c r="AS110" s="71"/>
      <c r="AT110" s="81"/>
    </row>
    <row r="111" spans="1:46" s="80" customFormat="1" ht="12.75" x14ac:dyDescent="0.2">
      <c r="A111" s="73"/>
      <c r="B111" s="73"/>
      <c r="C111" s="73"/>
      <c r="D111" s="73"/>
      <c r="E111" s="73"/>
      <c r="F111" s="73"/>
      <c r="G111" s="73"/>
      <c r="H111" s="76"/>
      <c r="I111" s="76"/>
      <c r="J111" s="76"/>
      <c r="K111" s="76"/>
      <c r="L111" s="76"/>
      <c r="M111" s="76"/>
      <c r="N111" s="76"/>
      <c r="O111" s="76"/>
      <c r="P111" s="75">
        <f t="shared" si="6"/>
        <v>0</v>
      </c>
      <c r="Q111" s="73"/>
      <c r="R111" s="73"/>
      <c r="S111" s="73"/>
      <c r="T111" s="73"/>
      <c r="U111" s="73"/>
      <c r="V111" s="73"/>
      <c r="W111" s="73"/>
      <c r="X111" s="79"/>
      <c r="Y111" s="74">
        <f t="shared" si="7"/>
        <v>0</v>
      </c>
      <c r="Z111" s="19"/>
      <c r="AA111" s="19"/>
      <c r="AB111" s="19"/>
      <c r="AC111" s="19"/>
      <c r="AD111" s="19"/>
      <c r="AE111" s="19"/>
      <c r="AF111" s="19"/>
      <c r="AG111" s="73"/>
      <c r="AH111" s="74">
        <f t="shared" si="8"/>
        <v>0</v>
      </c>
      <c r="AI111" s="19"/>
      <c r="AJ111" s="73"/>
      <c r="AK111" s="73"/>
      <c r="AL111" s="5"/>
      <c r="AM111" s="5"/>
      <c r="AN111" s="73"/>
      <c r="AO111" s="73"/>
      <c r="AP111" s="73"/>
      <c r="AQ111" s="73"/>
      <c r="AR111" s="72"/>
      <c r="AS111" s="71"/>
      <c r="AT111" s="81"/>
    </row>
    <row r="112" spans="1:46" s="80" customFormat="1" ht="12.75" x14ac:dyDescent="0.2">
      <c r="A112" s="73"/>
      <c r="B112" s="73"/>
      <c r="C112" s="73"/>
      <c r="D112" s="73"/>
      <c r="E112" s="73"/>
      <c r="F112" s="73"/>
      <c r="G112" s="73"/>
      <c r="H112" s="76"/>
      <c r="I112" s="76"/>
      <c r="J112" s="76"/>
      <c r="K112" s="76"/>
      <c r="L112" s="76"/>
      <c r="M112" s="76"/>
      <c r="N112" s="76"/>
      <c r="O112" s="76"/>
      <c r="P112" s="75">
        <f t="shared" si="6"/>
        <v>0</v>
      </c>
      <c r="Q112" s="73"/>
      <c r="R112" s="73"/>
      <c r="S112" s="73"/>
      <c r="T112" s="73"/>
      <c r="U112" s="73"/>
      <c r="V112" s="73"/>
      <c r="W112" s="73"/>
      <c r="X112" s="79"/>
      <c r="Y112" s="74">
        <f t="shared" si="7"/>
        <v>0</v>
      </c>
      <c r="Z112" s="19"/>
      <c r="AA112" s="19"/>
      <c r="AB112" s="19"/>
      <c r="AC112" s="19"/>
      <c r="AD112" s="19"/>
      <c r="AE112" s="19"/>
      <c r="AF112" s="19"/>
      <c r="AG112" s="73"/>
      <c r="AH112" s="74">
        <f t="shared" si="8"/>
        <v>0</v>
      </c>
      <c r="AI112" s="19"/>
      <c r="AJ112" s="73"/>
      <c r="AK112" s="73"/>
      <c r="AL112" s="5"/>
      <c r="AM112" s="5"/>
      <c r="AN112" s="73"/>
      <c r="AO112" s="73"/>
      <c r="AP112" s="73"/>
      <c r="AQ112" s="73"/>
      <c r="AR112" s="72"/>
      <c r="AS112" s="71"/>
      <c r="AT112" s="81"/>
    </row>
    <row r="113" spans="1:46" s="80" customFormat="1" ht="12.75" x14ac:dyDescent="0.2">
      <c r="A113" s="73"/>
      <c r="B113" s="73"/>
      <c r="C113" s="73"/>
      <c r="D113" s="73"/>
      <c r="E113" s="73"/>
      <c r="F113" s="73"/>
      <c r="G113" s="73"/>
      <c r="H113" s="76"/>
      <c r="I113" s="76"/>
      <c r="J113" s="76"/>
      <c r="K113" s="76"/>
      <c r="L113" s="76"/>
      <c r="M113" s="76"/>
      <c r="N113" s="76"/>
      <c r="O113" s="76"/>
      <c r="P113" s="75">
        <f t="shared" si="6"/>
        <v>0</v>
      </c>
      <c r="Q113" s="73"/>
      <c r="R113" s="73"/>
      <c r="S113" s="73"/>
      <c r="T113" s="73"/>
      <c r="U113" s="73"/>
      <c r="V113" s="73"/>
      <c r="W113" s="73"/>
      <c r="X113" s="79"/>
      <c r="Y113" s="74">
        <f t="shared" si="7"/>
        <v>0</v>
      </c>
      <c r="Z113" s="19"/>
      <c r="AA113" s="19"/>
      <c r="AB113" s="19"/>
      <c r="AC113" s="19"/>
      <c r="AD113" s="19"/>
      <c r="AE113" s="19"/>
      <c r="AF113" s="19"/>
      <c r="AG113" s="73"/>
      <c r="AH113" s="74">
        <f t="shared" si="8"/>
        <v>0</v>
      </c>
      <c r="AI113" s="19"/>
      <c r="AJ113" s="73"/>
      <c r="AK113" s="73"/>
      <c r="AL113" s="5"/>
      <c r="AM113" s="5"/>
      <c r="AN113" s="73"/>
      <c r="AO113" s="73"/>
      <c r="AP113" s="73"/>
      <c r="AQ113" s="73"/>
      <c r="AR113" s="72"/>
      <c r="AS113" s="71"/>
      <c r="AT113" s="81"/>
    </row>
    <row r="114" spans="1:46" s="80" customFormat="1" ht="12.75" x14ac:dyDescent="0.2">
      <c r="A114" s="73"/>
      <c r="B114" s="73"/>
      <c r="C114" s="73"/>
      <c r="D114" s="73"/>
      <c r="E114" s="73"/>
      <c r="F114" s="73"/>
      <c r="G114" s="73"/>
      <c r="H114" s="76"/>
      <c r="I114" s="76"/>
      <c r="J114" s="76"/>
      <c r="K114" s="76"/>
      <c r="L114" s="76"/>
      <c r="M114" s="76"/>
      <c r="N114" s="76"/>
      <c r="O114" s="76"/>
      <c r="P114" s="75">
        <f t="shared" si="6"/>
        <v>0</v>
      </c>
      <c r="Q114" s="73"/>
      <c r="R114" s="73"/>
      <c r="S114" s="73"/>
      <c r="T114" s="73"/>
      <c r="U114" s="73"/>
      <c r="V114" s="73"/>
      <c r="W114" s="73"/>
      <c r="X114" s="79"/>
      <c r="Y114" s="74">
        <f t="shared" si="7"/>
        <v>0</v>
      </c>
      <c r="Z114" s="19"/>
      <c r="AA114" s="19"/>
      <c r="AB114" s="19"/>
      <c r="AC114" s="19"/>
      <c r="AD114" s="19"/>
      <c r="AE114" s="19"/>
      <c r="AF114" s="19"/>
      <c r="AG114" s="73"/>
      <c r="AH114" s="74">
        <f t="shared" si="8"/>
        <v>0</v>
      </c>
      <c r="AI114" s="19"/>
      <c r="AJ114" s="73"/>
      <c r="AK114" s="73"/>
      <c r="AL114" s="5"/>
      <c r="AM114" s="5"/>
      <c r="AN114" s="73"/>
      <c r="AO114" s="73"/>
      <c r="AP114" s="73"/>
      <c r="AQ114" s="73"/>
      <c r="AR114" s="72"/>
      <c r="AS114" s="71"/>
      <c r="AT114" s="81"/>
    </row>
    <row r="115" spans="1:46" s="69" customFormat="1" x14ac:dyDescent="0.2">
      <c r="A115" s="73"/>
      <c r="B115" s="73"/>
      <c r="C115" s="73"/>
      <c r="D115" s="73"/>
      <c r="E115" s="73"/>
      <c r="F115" s="73"/>
      <c r="G115" s="73"/>
      <c r="H115" s="76"/>
      <c r="I115" s="76"/>
      <c r="J115" s="76"/>
      <c r="K115" s="76"/>
      <c r="L115" s="76"/>
      <c r="M115" s="76"/>
      <c r="N115" s="76"/>
      <c r="O115" s="76"/>
      <c r="P115" s="75">
        <f t="shared" si="6"/>
        <v>0</v>
      </c>
      <c r="Q115" s="73"/>
      <c r="R115" s="73"/>
      <c r="S115" s="73"/>
      <c r="T115" s="73"/>
      <c r="U115" s="73"/>
      <c r="V115" s="73"/>
      <c r="W115" s="73"/>
      <c r="X115" s="79"/>
      <c r="Y115" s="74">
        <f t="shared" si="7"/>
        <v>0</v>
      </c>
      <c r="Z115" s="19"/>
      <c r="AA115" s="19"/>
      <c r="AB115" s="19"/>
      <c r="AC115" s="19"/>
      <c r="AD115" s="19"/>
      <c r="AE115" s="19"/>
      <c r="AF115" s="19"/>
      <c r="AG115" s="73"/>
      <c r="AH115" s="74">
        <f t="shared" si="8"/>
        <v>0</v>
      </c>
      <c r="AI115" s="19"/>
      <c r="AJ115" s="73"/>
      <c r="AK115" s="73"/>
      <c r="AL115" s="5"/>
      <c r="AM115" s="5"/>
      <c r="AN115" s="73"/>
      <c r="AO115" s="73"/>
      <c r="AP115" s="73"/>
      <c r="AQ115" s="73"/>
      <c r="AR115" s="72"/>
      <c r="AS115" s="71"/>
      <c r="AT115" s="78"/>
    </row>
    <row r="116" spans="1:46" s="69" customFormat="1" x14ac:dyDescent="0.2">
      <c r="A116" s="73"/>
      <c r="B116" s="73"/>
      <c r="C116" s="73"/>
      <c r="D116" s="73"/>
      <c r="E116" s="73"/>
      <c r="F116" s="73"/>
      <c r="G116" s="73"/>
      <c r="H116" s="76"/>
      <c r="I116" s="76"/>
      <c r="J116" s="76"/>
      <c r="K116" s="76"/>
      <c r="L116" s="76"/>
      <c r="M116" s="76"/>
      <c r="N116" s="76"/>
      <c r="O116" s="76"/>
      <c r="P116" s="75">
        <f t="shared" si="6"/>
        <v>0</v>
      </c>
      <c r="Q116" s="73"/>
      <c r="R116" s="73"/>
      <c r="S116" s="73"/>
      <c r="T116" s="73"/>
      <c r="U116" s="73"/>
      <c r="V116" s="73"/>
      <c r="W116" s="73"/>
      <c r="X116" s="79"/>
      <c r="Y116" s="74">
        <f t="shared" si="7"/>
        <v>0</v>
      </c>
      <c r="Z116" s="19"/>
      <c r="AA116" s="19"/>
      <c r="AB116" s="19"/>
      <c r="AC116" s="19"/>
      <c r="AD116" s="19"/>
      <c r="AE116" s="19"/>
      <c r="AF116" s="19"/>
      <c r="AG116" s="73"/>
      <c r="AH116" s="74">
        <f t="shared" si="8"/>
        <v>0</v>
      </c>
      <c r="AI116" s="19"/>
      <c r="AJ116" s="73"/>
      <c r="AK116" s="73"/>
      <c r="AL116" s="5"/>
      <c r="AM116" s="5"/>
      <c r="AN116" s="73"/>
      <c r="AO116" s="73"/>
      <c r="AP116" s="73"/>
      <c r="AQ116" s="73"/>
      <c r="AR116" s="72"/>
      <c r="AS116" s="71"/>
      <c r="AT116" s="78"/>
    </row>
    <row r="117" spans="1:46" s="69" customFormat="1" x14ac:dyDescent="0.2">
      <c r="A117" s="73"/>
      <c r="B117" s="73"/>
      <c r="C117" s="73"/>
      <c r="D117" s="73"/>
      <c r="E117" s="73"/>
      <c r="F117" s="73"/>
      <c r="G117" s="73"/>
      <c r="H117" s="76"/>
      <c r="I117" s="76"/>
      <c r="J117" s="76"/>
      <c r="K117" s="76"/>
      <c r="L117" s="76"/>
      <c r="M117" s="76"/>
      <c r="N117" s="76"/>
      <c r="O117" s="76"/>
      <c r="P117" s="75">
        <f t="shared" si="6"/>
        <v>0</v>
      </c>
      <c r="Q117" s="73"/>
      <c r="R117" s="73"/>
      <c r="S117" s="73"/>
      <c r="T117" s="73"/>
      <c r="U117" s="73"/>
      <c r="V117" s="73"/>
      <c r="W117" s="73"/>
      <c r="X117" s="79"/>
      <c r="Y117" s="74">
        <f t="shared" si="7"/>
        <v>0</v>
      </c>
      <c r="Z117" s="19"/>
      <c r="AA117" s="19"/>
      <c r="AB117" s="19"/>
      <c r="AC117" s="19"/>
      <c r="AD117" s="19"/>
      <c r="AE117" s="19"/>
      <c r="AF117" s="19"/>
      <c r="AG117" s="73"/>
      <c r="AH117" s="74">
        <f t="shared" si="8"/>
        <v>0</v>
      </c>
      <c r="AI117" s="19"/>
      <c r="AJ117" s="73"/>
      <c r="AK117" s="73"/>
      <c r="AL117" s="5"/>
      <c r="AM117" s="5"/>
      <c r="AN117" s="73"/>
      <c r="AO117" s="73"/>
      <c r="AP117" s="73"/>
      <c r="AQ117" s="73"/>
      <c r="AR117" s="72"/>
      <c r="AS117" s="71"/>
      <c r="AT117" s="78"/>
    </row>
    <row r="118" spans="1:46" s="69" customFormat="1" x14ac:dyDescent="0.2">
      <c r="A118" s="73"/>
      <c r="B118" s="73"/>
      <c r="C118" s="73"/>
      <c r="D118" s="73"/>
      <c r="E118" s="73"/>
      <c r="F118" s="73"/>
      <c r="G118" s="73"/>
      <c r="H118" s="76"/>
      <c r="I118" s="76"/>
      <c r="J118" s="76"/>
      <c r="K118" s="76"/>
      <c r="L118" s="76"/>
      <c r="M118" s="76"/>
      <c r="N118" s="76"/>
      <c r="O118" s="76"/>
      <c r="P118" s="75">
        <f t="shared" si="6"/>
        <v>0</v>
      </c>
      <c r="Q118" s="73"/>
      <c r="R118" s="73"/>
      <c r="S118" s="73"/>
      <c r="T118" s="73"/>
      <c r="U118" s="73"/>
      <c r="V118" s="73"/>
      <c r="W118" s="73"/>
      <c r="X118" s="79"/>
      <c r="Y118" s="74">
        <f t="shared" si="7"/>
        <v>0</v>
      </c>
      <c r="Z118" s="19"/>
      <c r="AA118" s="19"/>
      <c r="AB118" s="19"/>
      <c r="AC118" s="19"/>
      <c r="AD118" s="19"/>
      <c r="AE118" s="19"/>
      <c r="AF118" s="19"/>
      <c r="AG118" s="73"/>
      <c r="AH118" s="74">
        <f t="shared" si="8"/>
        <v>0</v>
      </c>
      <c r="AI118" s="19"/>
      <c r="AJ118" s="73"/>
      <c r="AK118" s="73"/>
      <c r="AL118" s="5"/>
      <c r="AM118" s="5"/>
      <c r="AN118" s="73"/>
      <c r="AO118" s="73"/>
      <c r="AP118" s="73"/>
      <c r="AQ118" s="73"/>
      <c r="AR118" s="72"/>
      <c r="AS118" s="71"/>
      <c r="AT118" s="78"/>
    </row>
    <row r="119" spans="1:46" s="69" customFormat="1" x14ac:dyDescent="0.2">
      <c r="A119" s="73"/>
      <c r="B119" s="73"/>
      <c r="C119" s="73"/>
      <c r="D119" s="73"/>
      <c r="E119" s="73"/>
      <c r="F119" s="73"/>
      <c r="G119" s="73"/>
      <c r="H119" s="76"/>
      <c r="I119" s="76"/>
      <c r="J119" s="76"/>
      <c r="K119" s="76"/>
      <c r="L119" s="76"/>
      <c r="M119" s="76"/>
      <c r="N119" s="76"/>
      <c r="O119" s="76"/>
      <c r="P119" s="75">
        <f t="shared" si="6"/>
        <v>0</v>
      </c>
      <c r="Q119" s="73"/>
      <c r="R119" s="73"/>
      <c r="S119" s="73"/>
      <c r="T119" s="73"/>
      <c r="U119" s="73"/>
      <c r="V119" s="73"/>
      <c r="W119" s="73"/>
      <c r="X119" s="79"/>
      <c r="Y119" s="74">
        <f t="shared" si="7"/>
        <v>0</v>
      </c>
      <c r="Z119" s="19"/>
      <c r="AA119" s="19"/>
      <c r="AB119" s="19"/>
      <c r="AC119" s="19"/>
      <c r="AD119" s="19"/>
      <c r="AE119" s="19"/>
      <c r="AF119" s="19"/>
      <c r="AG119" s="73"/>
      <c r="AH119" s="74">
        <f t="shared" si="8"/>
        <v>0</v>
      </c>
      <c r="AI119" s="19"/>
      <c r="AJ119" s="73"/>
      <c r="AK119" s="73"/>
      <c r="AL119" s="5"/>
      <c r="AM119" s="5"/>
      <c r="AN119" s="73"/>
      <c r="AO119" s="73"/>
      <c r="AP119" s="73"/>
      <c r="AQ119" s="73"/>
      <c r="AR119" s="72"/>
      <c r="AS119" s="71"/>
      <c r="AT119" s="78"/>
    </row>
    <row r="120" spans="1:46" s="69" customFormat="1" x14ac:dyDescent="0.2">
      <c r="A120" s="73"/>
      <c r="B120" s="73"/>
      <c r="C120" s="73"/>
      <c r="D120" s="73"/>
      <c r="E120" s="73"/>
      <c r="F120" s="73"/>
      <c r="G120" s="73"/>
      <c r="H120" s="76"/>
      <c r="I120" s="76"/>
      <c r="J120" s="76"/>
      <c r="K120" s="76"/>
      <c r="L120" s="76"/>
      <c r="M120" s="76"/>
      <c r="N120" s="76"/>
      <c r="O120" s="76"/>
      <c r="P120" s="75">
        <f t="shared" si="6"/>
        <v>0</v>
      </c>
      <c r="Q120" s="73"/>
      <c r="R120" s="73"/>
      <c r="S120" s="73"/>
      <c r="T120" s="73"/>
      <c r="U120" s="73"/>
      <c r="V120" s="73"/>
      <c r="W120" s="73"/>
      <c r="X120" s="79"/>
      <c r="Y120" s="74">
        <f t="shared" si="7"/>
        <v>0</v>
      </c>
      <c r="Z120" s="19"/>
      <c r="AA120" s="19"/>
      <c r="AB120" s="19"/>
      <c r="AC120" s="19"/>
      <c r="AD120" s="19"/>
      <c r="AE120" s="19"/>
      <c r="AF120" s="19"/>
      <c r="AG120" s="73"/>
      <c r="AH120" s="74">
        <f t="shared" si="8"/>
        <v>0</v>
      </c>
      <c r="AI120" s="19"/>
      <c r="AJ120" s="73"/>
      <c r="AK120" s="73"/>
      <c r="AL120" s="5"/>
      <c r="AM120" s="5"/>
      <c r="AN120" s="73"/>
      <c r="AO120" s="73"/>
      <c r="AP120" s="73"/>
      <c r="AQ120" s="73"/>
      <c r="AR120" s="72"/>
      <c r="AS120" s="71"/>
      <c r="AT120" s="78"/>
    </row>
    <row r="121" spans="1:46" s="69" customFormat="1" x14ac:dyDescent="0.2">
      <c r="A121" s="73"/>
      <c r="B121" s="73"/>
      <c r="C121" s="73"/>
      <c r="D121" s="73"/>
      <c r="E121" s="73"/>
      <c r="F121" s="73"/>
      <c r="G121" s="73"/>
      <c r="H121" s="76"/>
      <c r="I121" s="76"/>
      <c r="J121" s="76"/>
      <c r="K121" s="76"/>
      <c r="L121" s="76"/>
      <c r="M121" s="76"/>
      <c r="N121" s="76"/>
      <c r="O121" s="76"/>
      <c r="P121" s="75">
        <f t="shared" si="6"/>
        <v>0</v>
      </c>
      <c r="Q121" s="73"/>
      <c r="R121" s="73"/>
      <c r="S121" s="73"/>
      <c r="T121" s="73"/>
      <c r="U121" s="73"/>
      <c r="V121" s="73"/>
      <c r="W121" s="73"/>
      <c r="X121" s="79"/>
      <c r="Y121" s="74">
        <f t="shared" si="7"/>
        <v>0</v>
      </c>
      <c r="Z121" s="19"/>
      <c r="AA121" s="19"/>
      <c r="AB121" s="19"/>
      <c r="AC121" s="19"/>
      <c r="AD121" s="19"/>
      <c r="AE121" s="19"/>
      <c r="AF121" s="19"/>
      <c r="AG121" s="73"/>
      <c r="AH121" s="74">
        <f t="shared" si="8"/>
        <v>0</v>
      </c>
      <c r="AI121" s="19"/>
      <c r="AJ121" s="73"/>
      <c r="AK121" s="73"/>
      <c r="AL121" s="5"/>
      <c r="AM121" s="5"/>
      <c r="AN121" s="73"/>
      <c r="AO121" s="73"/>
      <c r="AP121" s="73"/>
      <c r="AQ121" s="73"/>
      <c r="AR121" s="72"/>
      <c r="AS121" s="71"/>
      <c r="AT121" s="78"/>
    </row>
    <row r="122" spans="1:46" s="69" customFormat="1" x14ac:dyDescent="0.2">
      <c r="A122" s="73"/>
      <c r="B122" s="73"/>
      <c r="C122" s="73"/>
      <c r="D122" s="73"/>
      <c r="E122" s="73"/>
      <c r="F122" s="73"/>
      <c r="G122" s="73"/>
      <c r="H122" s="76"/>
      <c r="I122" s="76"/>
      <c r="J122" s="76"/>
      <c r="K122" s="76"/>
      <c r="L122" s="76"/>
      <c r="M122" s="76"/>
      <c r="N122" s="76"/>
      <c r="O122" s="76"/>
      <c r="P122" s="75">
        <f t="shared" si="6"/>
        <v>0</v>
      </c>
      <c r="Q122" s="73"/>
      <c r="R122" s="73"/>
      <c r="S122" s="73"/>
      <c r="T122" s="73"/>
      <c r="U122" s="73"/>
      <c r="V122" s="73"/>
      <c r="W122" s="73"/>
      <c r="X122" s="79"/>
      <c r="Y122" s="74">
        <f t="shared" si="7"/>
        <v>0</v>
      </c>
      <c r="Z122" s="19"/>
      <c r="AA122" s="19"/>
      <c r="AB122" s="19"/>
      <c r="AC122" s="19"/>
      <c r="AD122" s="19"/>
      <c r="AE122" s="19"/>
      <c r="AF122" s="19"/>
      <c r="AG122" s="73"/>
      <c r="AH122" s="74">
        <f t="shared" si="8"/>
        <v>0</v>
      </c>
      <c r="AI122" s="19"/>
      <c r="AJ122" s="73"/>
      <c r="AK122" s="73"/>
      <c r="AL122" s="5"/>
      <c r="AM122" s="5"/>
      <c r="AN122" s="73"/>
      <c r="AO122" s="73"/>
      <c r="AP122" s="73"/>
      <c r="AQ122" s="73"/>
      <c r="AR122" s="72"/>
      <c r="AS122" s="71"/>
      <c r="AT122" s="78"/>
    </row>
    <row r="123" spans="1:46" s="69" customFormat="1" x14ac:dyDescent="0.2">
      <c r="A123" s="73"/>
      <c r="B123" s="73"/>
      <c r="C123" s="73"/>
      <c r="D123" s="73"/>
      <c r="E123" s="73"/>
      <c r="F123" s="73"/>
      <c r="G123" s="73"/>
      <c r="H123" s="76"/>
      <c r="I123" s="76"/>
      <c r="J123" s="76"/>
      <c r="K123" s="76"/>
      <c r="L123" s="76"/>
      <c r="M123" s="76"/>
      <c r="N123" s="76"/>
      <c r="O123" s="76"/>
      <c r="P123" s="75">
        <f t="shared" si="6"/>
        <v>0</v>
      </c>
      <c r="Q123" s="73"/>
      <c r="R123" s="73"/>
      <c r="S123" s="73"/>
      <c r="T123" s="73"/>
      <c r="U123" s="73"/>
      <c r="V123" s="73"/>
      <c r="W123" s="73"/>
      <c r="X123" s="79"/>
      <c r="Y123" s="74">
        <f t="shared" si="7"/>
        <v>0</v>
      </c>
      <c r="Z123" s="19"/>
      <c r="AA123" s="19"/>
      <c r="AB123" s="19"/>
      <c r="AC123" s="19"/>
      <c r="AD123" s="19"/>
      <c r="AE123" s="19"/>
      <c r="AF123" s="19"/>
      <c r="AG123" s="73"/>
      <c r="AH123" s="74">
        <f t="shared" si="8"/>
        <v>0</v>
      </c>
      <c r="AI123" s="19"/>
      <c r="AJ123" s="73"/>
      <c r="AK123" s="73"/>
      <c r="AL123" s="5"/>
      <c r="AM123" s="5"/>
      <c r="AN123" s="73"/>
      <c r="AO123" s="73"/>
      <c r="AP123" s="73"/>
      <c r="AQ123" s="73"/>
      <c r="AR123" s="72"/>
      <c r="AS123" s="71"/>
      <c r="AT123" s="78"/>
    </row>
    <row r="124" spans="1:46" s="69" customFormat="1" x14ac:dyDescent="0.2">
      <c r="A124" s="73"/>
      <c r="B124" s="73"/>
      <c r="C124" s="73"/>
      <c r="D124" s="73"/>
      <c r="E124" s="73"/>
      <c r="F124" s="73"/>
      <c r="G124" s="73"/>
      <c r="H124" s="76"/>
      <c r="I124" s="76"/>
      <c r="J124" s="76"/>
      <c r="K124" s="76"/>
      <c r="L124" s="76"/>
      <c r="M124" s="76"/>
      <c r="N124" s="76"/>
      <c r="O124" s="76"/>
      <c r="P124" s="75">
        <f t="shared" si="6"/>
        <v>0</v>
      </c>
      <c r="Q124" s="73"/>
      <c r="R124" s="73"/>
      <c r="S124" s="73"/>
      <c r="T124" s="73"/>
      <c r="U124" s="73"/>
      <c r="V124" s="73"/>
      <c r="W124" s="73"/>
      <c r="X124" s="79"/>
      <c r="Y124" s="74">
        <f t="shared" si="7"/>
        <v>0</v>
      </c>
      <c r="Z124" s="19"/>
      <c r="AA124" s="19"/>
      <c r="AB124" s="19"/>
      <c r="AC124" s="19"/>
      <c r="AD124" s="19"/>
      <c r="AE124" s="19"/>
      <c r="AF124" s="19"/>
      <c r="AG124" s="73"/>
      <c r="AH124" s="74">
        <f t="shared" si="8"/>
        <v>0</v>
      </c>
      <c r="AI124" s="19"/>
      <c r="AJ124" s="73"/>
      <c r="AK124" s="73"/>
      <c r="AL124" s="5"/>
      <c r="AM124" s="5"/>
      <c r="AN124" s="73"/>
      <c r="AO124" s="73"/>
      <c r="AP124" s="73"/>
      <c r="AQ124" s="73"/>
      <c r="AR124" s="72"/>
      <c r="AS124" s="71"/>
      <c r="AT124" s="78"/>
    </row>
    <row r="125" spans="1:46" s="69" customFormat="1" x14ac:dyDescent="0.2">
      <c r="A125" s="73"/>
      <c r="B125" s="73"/>
      <c r="C125" s="73"/>
      <c r="D125" s="73"/>
      <c r="E125" s="73"/>
      <c r="F125" s="73"/>
      <c r="G125" s="73"/>
      <c r="H125" s="76"/>
      <c r="I125" s="76"/>
      <c r="J125" s="76"/>
      <c r="K125" s="76"/>
      <c r="L125" s="76"/>
      <c r="M125" s="76"/>
      <c r="N125" s="76"/>
      <c r="O125" s="76"/>
      <c r="P125" s="75">
        <f t="shared" si="6"/>
        <v>0</v>
      </c>
      <c r="Q125" s="73"/>
      <c r="R125" s="73"/>
      <c r="S125" s="73"/>
      <c r="T125" s="73"/>
      <c r="U125" s="73"/>
      <c r="V125" s="73"/>
      <c r="W125" s="73"/>
      <c r="X125" s="79"/>
      <c r="Y125" s="74">
        <f t="shared" si="7"/>
        <v>0</v>
      </c>
      <c r="Z125" s="19"/>
      <c r="AA125" s="19"/>
      <c r="AB125" s="19"/>
      <c r="AC125" s="19"/>
      <c r="AD125" s="19"/>
      <c r="AE125" s="19"/>
      <c r="AF125" s="19"/>
      <c r="AG125" s="73"/>
      <c r="AH125" s="74">
        <f t="shared" si="8"/>
        <v>0</v>
      </c>
      <c r="AI125" s="19"/>
      <c r="AJ125" s="73"/>
      <c r="AK125" s="73"/>
      <c r="AL125" s="5"/>
      <c r="AM125" s="5"/>
      <c r="AN125" s="73"/>
      <c r="AO125" s="73"/>
      <c r="AP125" s="73"/>
      <c r="AQ125" s="73"/>
      <c r="AR125" s="72"/>
      <c r="AS125" s="71"/>
      <c r="AT125" s="78"/>
    </row>
    <row r="126" spans="1:46" s="69" customFormat="1" x14ac:dyDescent="0.2">
      <c r="A126" s="73"/>
      <c r="B126" s="73"/>
      <c r="C126" s="73"/>
      <c r="D126" s="73"/>
      <c r="E126" s="73"/>
      <c r="F126" s="73"/>
      <c r="G126" s="73"/>
      <c r="H126" s="76"/>
      <c r="I126" s="76"/>
      <c r="J126" s="76"/>
      <c r="K126" s="76"/>
      <c r="L126" s="76"/>
      <c r="M126" s="76"/>
      <c r="N126" s="76"/>
      <c r="O126" s="76"/>
      <c r="P126" s="75">
        <f t="shared" si="6"/>
        <v>0</v>
      </c>
      <c r="Q126" s="73"/>
      <c r="R126" s="73"/>
      <c r="S126" s="73"/>
      <c r="T126" s="73"/>
      <c r="U126" s="73"/>
      <c r="V126" s="73"/>
      <c r="W126" s="73"/>
      <c r="X126" s="79"/>
      <c r="Y126" s="74">
        <f t="shared" si="7"/>
        <v>0</v>
      </c>
      <c r="Z126" s="19"/>
      <c r="AA126" s="19"/>
      <c r="AB126" s="19"/>
      <c r="AC126" s="19"/>
      <c r="AD126" s="19"/>
      <c r="AE126" s="19"/>
      <c r="AF126" s="19"/>
      <c r="AG126" s="73"/>
      <c r="AH126" s="74">
        <f t="shared" si="8"/>
        <v>0</v>
      </c>
      <c r="AI126" s="19"/>
      <c r="AJ126" s="73"/>
      <c r="AK126" s="73"/>
      <c r="AL126" s="5"/>
      <c r="AM126" s="5"/>
      <c r="AN126" s="73"/>
      <c r="AO126" s="73"/>
      <c r="AP126" s="73"/>
      <c r="AQ126" s="73"/>
      <c r="AR126" s="72"/>
      <c r="AS126" s="71"/>
      <c r="AT126" s="78"/>
    </row>
    <row r="127" spans="1:46" s="69" customFormat="1" x14ac:dyDescent="0.2">
      <c r="A127" s="73"/>
      <c r="B127" s="73"/>
      <c r="C127" s="73"/>
      <c r="D127" s="73"/>
      <c r="E127" s="73"/>
      <c r="F127" s="73"/>
      <c r="G127" s="73"/>
      <c r="H127" s="76"/>
      <c r="I127" s="76"/>
      <c r="J127" s="76"/>
      <c r="K127" s="76"/>
      <c r="L127" s="76"/>
      <c r="M127" s="76"/>
      <c r="N127" s="76"/>
      <c r="O127" s="76"/>
      <c r="P127" s="75">
        <f t="shared" si="6"/>
        <v>0</v>
      </c>
      <c r="Q127" s="73"/>
      <c r="R127" s="73"/>
      <c r="S127" s="73"/>
      <c r="T127" s="73"/>
      <c r="U127" s="73"/>
      <c r="V127" s="73"/>
      <c r="W127" s="73"/>
      <c r="X127" s="79"/>
      <c r="Y127" s="74">
        <f t="shared" si="7"/>
        <v>0</v>
      </c>
      <c r="Z127" s="19"/>
      <c r="AA127" s="19"/>
      <c r="AB127" s="19"/>
      <c r="AC127" s="19"/>
      <c r="AD127" s="19"/>
      <c r="AE127" s="19"/>
      <c r="AF127" s="19"/>
      <c r="AG127" s="73"/>
      <c r="AH127" s="74">
        <f t="shared" si="8"/>
        <v>0</v>
      </c>
      <c r="AI127" s="19"/>
      <c r="AJ127" s="73"/>
      <c r="AK127" s="73"/>
      <c r="AL127" s="5"/>
      <c r="AM127" s="5"/>
      <c r="AN127" s="73"/>
      <c r="AO127" s="73"/>
      <c r="AP127" s="73"/>
      <c r="AQ127" s="73"/>
      <c r="AR127" s="72"/>
      <c r="AS127" s="71"/>
      <c r="AT127" s="78"/>
    </row>
    <row r="128" spans="1:46" s="69" customFormat="1" x14ac:dyDescent="0.2">
      <c r="A128" s="73"/>
      <c r="B128" s="73"/>
      <c r="C128" s="73"/>
      <c r="D128" s="73"/>
      <c r="E128" s="73"/>
      <c r="F128" s="73"/>
      <c r="G128" s="73"/>
      <c r="H128" s="76"/>
      <c r="I128" s="76"/>
      <c r="J128" s="76"/>
      <c r="K128" s="76"/>
      <c r="L128" s="76"/>
      <c r="M128" s="76"/>
      <c r="N128" s="76"/>
      <c r="O128" s="76"/>
      <c r="P128" s="75">
        <f t="shared" si="6"/>
        <v>0</v>
      </c>
      <c r="Q128" s="73"/>
      <c r="R128" s="73"/>
      <c r="S128" s="73"/>
      <c r="T128" s="73"/>
      <c r="U128" s="73"/>
      <c r="V128" s="73"/>
      <c r="W128" s="73"/>
      <c r="X128" s="79"/>
      <c r="Y128" s="74">
        <f t="shared" si="7"/>
        <v>0</v>
      </c>
      <c r="Z128" s="19"/>
      <c r="AA128" s="19"/>
      <c r="AB128" s="19"/>
      <c r="AC128" s="19"/>
      <c r="AD128" s="19"/>
      <c r="AE128" s="19"/>
      <c r="AF128" s="19"/>
      <c r="AG128" s="73"/>
      <c r="AH128" s="74">
        <f t="shared" si="8"/>
        <v>0</v>
      </c>
      <c r="AI128" s="19"/>
      <c r="AJ128" s="73"/>
      <c r="AK128" s="73"/>
      <c r="AL128" s="5"/>
      <c r="AM128" s="5"/>
      <c r="AN128" s="73"/>
      <c r="AO128" s="73"/>
      <c r="AP128" s="73"/>
      <c r="AQ128" s="73"/>
      <c r="AR128" s="72"/>
      <c r="AS128" s="71"/>
      <c r="AT128" s="78"/>
    </row>
    <row r="129" spans="1:46" s="69" customFormat="1" x14ac:dyDescent="0.2">
      <c r="A129" s="73"/>
      <c r="B129" s="73"/>
      <c r="C129" s="73"/>
      <c r="D129" s="73"/>
      <c r="E129" s="73"/>
      <c r="F129" s="73"/>
      <c r="G129" s="73"/>
      <c r="H129" s="76"/>
      <c r="I129" s="76"/>
      <c r="J129" s="76"/>
      <c r="K129" s="76"/>
      <c r="L129" s="76"/>
      <c r="M129" s="76"/>
      <c r="N129" s="76"/>
      <c r="O129" s="76"/>
      <c r="P129" s="75">
        <f t="shared" si="6"/>
        <v>0</v>
      </c>
      <c r="Q129" s="73"/>
      <c r="R129" s="73"/>
      <c r="S129" s="73"/>
      <c r="T129" s="73"/>
      <c r="U129" s="73"/>
      <c r="V129" s="73"/>
      <c r="W129" s="73"/>
      <c r="X129" s="79"/>
      <c r="Y129" s="74">
        <f t="shared" si="7"/>
        <v>0</v>
      </c>
      <c r="Z129" s="19"/>
      <c r="AA129" s="19"/>
      <c r="AB129" s="19"/>
      <c r="AC129" s="19"/>
      <c r="AD129" s="19"/>
      <c r="AE129" s="19"/>
      <c r="AF129" s="19"/>
      <c r="AG129" s="73"/>
      <c r="AH129" s="74">
        <f t="shared" si="8"/>
        <v>0</v>
      </c>
      <c r="AI129" s="19"/>
      <c r="AJ129" s="73"/>
      <c r="AK129" s="73"/>
      <c r="AL129" s="5"/>
      <c r="AM129" s="5"/>
      <c r="AN129" s="73"/>
      <c r="AO129" s="73"/>
      <c r="AP129" s="73"/>
      <c r="AQ129" s="73"/>
      <c r="AR129" s="72"/>
      <c r="AS129" s="71"/>
      <c r="AT129" s="78"/>
    </row>
    <row r="130" spans="1:46" s="69" customFormat="1" x14ac:dyDescent="0.2">
      <c r="A130" s="73"/>
      <c r="B130" s="73"/>
      <c r="C130" s="73"/>
      <c r="D130" s="73"/>
      <c r="E130" s="73"/>
      <c r="F130" s="73"/>
      <c r="G130" s="73"/>
      <c r="H130" s="76"/>
      <c r="I130" s="76"/>
      <c r="J130" s="76"/>
      <c r="K130" s="76"/>
      <c r="L130" s="76"/>
      <c r="M130" s="76"/>
      <c r="N130" s="76"/>
      <c r="O130" s="76"/>
      <c r="P130" s="75">
        <f t="shared" si="6"/>
        <v>0</v>
      </c>
      <c r="Q130" s="73"/>
      <c r="R130" s="73"/>
      <c r="S130" s="73"/>
      <c r="T130" s="73"/>
      <c r="U130" s="73"/>
      <c r="V130" s="73"/>
      <c r="W130" s="73"/>
      <c r="X130" s="79"/>
      <c r="Y130" s="74">
        <f t="shared" si="7"/>
        <v>0</v>
      </c>
      <c r="Z130" s="19"/>
      <c r="AA130" s="19"/>
      <c r="AB130" s="19"/>
      <c r="AC130" s="19"/>
      <c r="AD130" s="19"/>
      <c r="AE130" s="19"/>
      <c r="AF130" s="19"/>
      <c r="AG130" s="73"/>
      <c r="AH130" s="74">
        <f t="shared" si="8"/>
        <v>0</v>
      </c>
      <c r="AI130" s="19"/>
      <c r="AJ130" s="73"/>
      <c r="AK130" s="73"/>
      <c r="AL130" s="5"/>
      <c r="AM130" s="5"/>
      <c r="AN130" s="73"/>
      <c r="AO130" s="73"/>
      <c r="AP130" s="73"/>
      <c r="AQ130" s="73"/>
      <c r="AR130" s="72"/>
      <c r="AS130" s="71"/>
      <c r="AT130" s="78"/>
    </row>
    <row r="131" spans="1:46" s="69" customFormat="1" x14ac:dyDescent="0.2">
      <c r="A131" s="73"/>
      <c r="B131" s="73"/>
      <c r="C131" s="73"/>
      <c r="D131" s="73"/>
      <c r="E131" s="73"/>
      <c r="F131" s="73"/>
      <c r="G131" s="73"/>
      <c r="H131" s="76"/>
      <c r="I131" s="76"/>
      <c r="J131" s="76"/>
      <c r="K131" s="76"/>
      <c r="L131" s="76"/>
      <c r="M131" s="76"/>
      <c r="N131" s="76"/>
      <c r="O131" s="76"/>
      <c r="P131" s="75">
        <f t="shared" si="6"/>
        <v>0</v>
      </c>
      <c r="Q131" s="73"/>
      <c r="R131" s="73"/>
      <c r="S131" s="73"/>
      <c r="T131" s="73"/>
      <c r="U131" s="73"/>
      <c r="V131" s="73"/>
      <c r="W131" s="73"/>
      <c r="X131" s="79"/>
      <c r="Y131" s="74">
        <f t="shared" si="7"/>
        <v>0</v>
      </c>
      <c r="Z131" s="19"/>
      <c r="AA131" s="19"/>
      <c r="AB131" s="19"/>
      <c r="AC131" s="19"/>
      <c r="AD131" s="19"/>
      <c r="AE131" s="19"/>
      <c r="AF131" s="19"/>
      <c r="AG131" s="73"/>
      <c r="AH131" s="74">
        <f t="shared" si="8"/>
        <v>0</v>
      </c>
      <c r="AI131" s="19"/>
      <c r="AJ131" s="73"/>
      <c r="AK131" s="73"/>
      <c r="AL131" s="5"/>
      <c r="AM131" s="5"/>
      <c r="AN131" s="73"/>
      <c r="AO131" s="73"/>
      <c r="AP131" s="73"/>
      <c r="AQ131" s="73"/>
      <c r="AR131" s="72"/>
      <c r="AS131" s="71"/>
      <c r="AT131" s="78"/>
    </row>
    <row r="132" spans="1:46" s="69" customFormat="1" x14ac:dyDescent="0.2">
      <c r="A132" s="73"/>
      <c r="B132" s="73"/>
      <c r="C132" s="73"/>
      <c r="D132" s="73"/>
      <c r="E132" s="73"/>
      <c r="F132" s="73"/>
      <c r="G132" s="73"/>
      <c r="H132" s="76"/>
      <c r="I132" s="76"/>
      <c r="J132" s="76"/>
      <c r="K132" s="76"/>
      <c r="L132" s="76"/>
      <c r="M132" s="76"/>
      <c r="N132" s="76"/>
      <c r="O132" s="76"/>
      <c r="P132" s="75">
        <f t="shared" si="6"/>
        <v>0</v>
      </c>
      <c r="Q132" s="73"/>
      <c r="R132" s="73"/>
      <c r="S132" s="73"/>
      <c r="T132" s="73"/>
      <c r="U132" s="73"/>
      <c r="V132" s="73"/>
      <c r="W132" s="73"/>
      <c r="X132" s="79"/>
      <c r="Y132" s="74">
        <f t="shared" si="7"/>
        <v>0</v>
      </c>
      <c r="Z132" s="19"/>
      <c r="AA132" s="19"/>
      <c r="AB132" s="19"/>
      <c r="AC132" s="19"/>
      <c r="AD132" s="19"/>
      <c r="AE132" s="19"/>
      <c r="AF132" s="19"/>
      <c r="AG132" s="73"/>
      <c r="AH132" s="74">
        <f t="shared" si="8"/>
        <v>0</v>
      </c>
      <c r="AI132" s="19"/>
      <c r="AJ132" s="73"/>
      <c r="AK132" s="73"/>
      <c r="AL132" s="5"/>
      <c r="AM132" s="5"/>
      <c r="AN132" s="73"/>
      <c r="AO132" s="73"/>
      <c r="AP132" s="73"/>
      <c r="AQ132" s="73"/>
      <c r="AR132" s="72"/>
      <c r="AS132" s="71"/>
      <c r="AT132" s="78"/>
    </row>
    <row r="133" spans="1:46" s="69" customFormat="1" x14ac:dyDescent="0.2">
      <c r="A133" s="73"/>
      <c r="B133" s="73"/>
      <c r="C133" s="73"/>
      <c r="D133" s="73"/>
      <c r="E133" s="73"/>
      <c r="F133" s="73"/>
      <c r="G133" s="73"/>
      <c r="H133" s="76"/>
      <c r="I133" s="76"/>
      <c r="J133" s="76"/>
      <c r="K133" s="76"/>
      <c r="L133" s="76"/>
      <c r="M133" s="76"/>
      <c r="N133" s="76"/>
      <c r="O133" s="76"/>
      <c r="P133" s="75">
        <f t="shared" si="6"/>
        <v>0</v>
      </c>
      <c r="Q133" s="73"/>
      <c r="R133" s="73"/>
      <c r="S133" s="73"/>
      <c r="T133" s="73"/>
      <c r="U133" s="73"/>
      <c r="V133" s="73"/>
      <c r="W133" s="73"/>
      <c r="X133" s="79"/>
      <c r="Y133" s="74">
        <f t="shared" si="7"/>
        <v>0</v>
      </c>
      <c r="Z133" s="19"/>
      <c r="AA133" s="19"/>
      <c r="AB133" s="19"/>
      <c r="AC133" s="19"/>
      <c r="AD133" s="19"/>
      <c r="AE133" s="19"/>
      <c r="AF133" s="19"/>
      <c r="AG133" s="73"/>
      <c r="AH133" s="74">
        <f t="shared" si="8"/>
        <v>0</v>
      </c>
      <c r="AI133" s="19"/>
      <c r="AJ133" s="73"/>
      <c r="AK133" s="73"/>
      <c r="AL133" s="5"/>
      <c r="AM133" s="5"/>
      <c r="AN133" s="73"/>
      <c r="AO133" s="73"/>
      <c r="AP133" s="73"/>
      <c r="AQ133" s="73"/>
      <c r="AR133" s="72"/>
      <c r="AS133" s="71"/>
      <c r="AT133" s="78"/>
    </row>
    <row r="134" spans="1:46" s="69" customFormat="1" x14ac:dyDescent="0.2">
      <c r="A134" s="73"/>
      <c r="B134" s="73"/>
      <c r="C134" s="73"/>
      <c r="D134" s="73"/>
      <c r="E134" s="73"/>
      <c r="F134" s="73"/>
      <c r="G134" s="73"/>
      <c r="H134" s="76"/>
      <c r="I134" s="76"/>
      <c r="J134" s="76"/>
      <c r="K134" s="76"/>
      <c r="L134" s="76"/>
      <c r="M134" s="76"/>
      <c r="N134" s="76"/>
      <c r="O134" s="76"/>
      <c r="P134" s="75">
        <f t="shared" si="6"/>
        <v>0</v>
      </c>
      <c r="Q134" s="73"/>
      <c r="R134" s="73"/>
      <c r="S134" s="73"/>
      <c r="T134" s="73"/>
      <c r="U134" s="73"/>
      <c r="V134" s="73"/>
      <c r="W134" s="73"/>
      <c r="X134" s="79"/>
      <c r="Y134" s="74">
        <f t="shared" si="7"/>
        <v>0</v>
      </c>
      <c r="Z134" s="19"/>
      <c r="AA134" s="19"/>
      <c r="AB134" s="19"/>
      <c r="AC134" s="19"/>
      <c r="AD134" s="19"/>
      <c r="AE134" s="19"/>
      <c r="AF134" s="19"/>
      <c r="AG134" s="73"/>
      <c r="AH134" s="74">
        <f t="shared" si="8"/>
        <v>0</v>
      </c>
      <c r="AI134" s="19"/>
      <c r="AJ134" s="73"/>
      <c r="AK134" s="73"/>
      <c r="AL134" s="5"/>
      <c r="AM134" s="5"/>
      <c r="AN134" s="73"/>
      <c r="AO134" s="73"/>
      <c r="AP134" s="73"/>
      <c r="AQ134" s="73"/>
      <c r="AR134" s="72"/>
      <c r="AS134" s="71"/>
      <c r="AT134" s="78"/>
    </row>
    <row r="135" spans="1:46" s="69" customFormat="1" x14ac:dyDescent="0.2">
      <c r="A135" s="73"/>
      <c r="B135" s="73"/>
      <c r="C135" s="73"/>
      <c r="D135" s="73"/>
      <c r="E135" s="73"/>
      <c r="F135" s="73"/>
      <c r="G135" s="73"/>
      <c r="H135" s="76"/>
      <c r="I135" s="76"/>
      <c r="J135" s="76"/>
      <c r="K135" s="76"/>
      <c r="L135" s="76"/>
      <c r="M135" s="76"/>
      <c r="N135" s="76"/>
      <c r="O135" s="76"/>
      <c r="P135" s="75">
        <f t="shared" si="6"/>
        <v>0</v>
      </c>
      <c r="Q135" s="73"/>
      <c r="R135" s="73"/>
      <c r="S135" s="73"/>
      <c r="T135" s="73"/>
      <c r="U135" s="73"/>
      <c r="V135" s="73"/>
      <c r="W135" s="73"/>
      <c r="X135" s="79"/>
      <c r="Y135" s="74">
        <f t="shared" si="7"/>
        <v>0</v>
      </c>
      <c r="Z135" s="19"/>
      <c r="AA135" s="19"/>
      <c r="AB135" s="19"/>
      <c r="AC135" s="19"/>
      <c r="AD135" s="19"/>
      <c r="AE135" s="19"/>
      <c r="AF135" s="19"/>
      <c r="AG135" s="73"/>
      <c r="AH135" s="74">
        <f t="shared" si="8"/>
        <v>0</v>
      </c>
      <c r="AI135" s="19"/>
      <c r="AJ135" s="73"/>
      <c r="AK135" s="73"/>
      <c r="AL135" s="5"/>
      <c r="AM135" s="5"/>
      <c r="AN135" s="73"/>
      <c r="AO135" s="73"/>
      <c r="AP135" s="73"/>
      <c r="AQ135" s="73"/>
      <c r="AR135" s="72"/>
      <c r="AS135" s="71"/>
      <c r="AT135" s="78"/>
    </row>
    <row r="136" spans="1:46" s="69" customFormat="1" x14ac:dyDescent="0.2">
      <c r="A136" s="73"/>
      <c r="B136" s="73"/>
      <c r="C136" s="73"/>
      <c r="D136" s="73"/>
      <c r="E136" s="73"/>
      <c r="F136" s="73"/>
      <c r="G136" s="73"/>
      <c r="H136" s="76"/>
      <c r="I136" s="76"/>
      <c r="J136" s="76"/>
      <c r="K136" s="76"/>
      <c r="L136" s="76"/>
      <c r="M136" s="76"/>
      <c r="N136" s="76"/>
      <c r="O136" s="76"/>
      <c r="P136" s="75">
        <f t="shared" si="6"/>
        <v>0</v>
      </c>
      <c r="Q136" s="73"/>
      <c r="R136" s="73"/>
      <c r="S136" s="73"/>
      <c r="T136" s="73"/>
      <c r="U136" s="73"/>
      <c r="V136" s="73"/>
      <c r="W136" s="73"/>
      <c r="X136" s="79"/>
      <c r="Y136" s="74">
        <f t="shared" si="7"/>
        <v>0</v>
      </c>
      <c r="Z136" s="19"/>
      <c r="AA136" s="19"/>
      <c r="AB136" s="19"/>
      <c r="AC136" s="19"/>
      <c r="AD136" s="19"/>
      <c r="AE136" s="19"/>
      <c r="AF136" s="19"/>
      <c r="AG136" s="73"/>
      <c r="AH136" s="74">
        <f t="shared" si="8"/>
        <v>0</v>
      </c>
      <c r="AI136" s="19"/>
      <c r="AJ136" s="73"/>
      <c r="AK136" s="73"/>
      <c r="AL136" s="5"/>
      <c r="AM136" s="5"/>
      <c r="AN136" s="73"/>
      <c r="AO136" s="73"/>
      <c r="AP136" s="73"/>
      <c r="AQ136" s="73"/>
      <c r="AR136" s="72"/>
      <c r="AS136" s="71"/>
      <c r="AT136" s="78"/>
    </row>
    <row r="137" spans="1:46" s="69" customFormat="1" x14ac:dyDescent="0.2">
      <c r="A137" s="73"/>
      <c r="B137" s="73"/>
      <c r="C137" s="73"/>
      <c r="D137" s="73"/>
      <c r="E137" s="73"/>
      <c r="F137" s="73"/>
      <c r="G137" s="73"/>
      <c r="H137" s="76"/>
      <c r="I137" s="76"/>
      <c r="J137" s="76"/>
      <c r="K137" s="76"/>
      <c r="L137" s="76"/>
      <c r="M137" s="76"/>
      <c r="N137" s="76"/>
      <c r="O137" s="76"/>
      <c r="P137" s="75">
        <f t="shared" si="6"/>
        <v>0</v>
      </c>
      <c r="Q137" s="73"/>
      <c r="R137" s="73"/>
      <c r="S137" s="73"/>
      <c r="T137" s="73"/>
      <c r="U137" s="73"/>
      <c r="V137" s="73"/>
      <c r="W137" s="73"/>
      <c r="X137" s="79"/>
      <c r="Y137" s="74">
        <f t="shared" si="7"/>
        <v>0</v>
      </c>
      <c r="Z137" s="19"/>
      <c r="AA137" s="19"/>
      <c r="AB137" s="19"/>
      <c r="AC137" s="19"/>
      <c r="AD137" s="19"/>
      <c r="AE137" s="19"/>
      <c r="AF137" s="19"/>
      <c r="AG137" s="73"/>
      <c r="AH137" s="74">
        <f t="shared" si="8"/>
        <v>0</v>
      </c>
      <c r="AI137" s="19"/>
      <c r="AJ137" s="73"/>
      <c r="AK137" s="73"/>
      <c r="AL137" s="5"/>
      <c r="AM137" s="5"/>
      <c r="AN137" s="73"/>
      <c r="AO137" s="73"/>
      <c r="AP137" s="73"/>
      <c r="AQ137" s="73"/>
      <c r="AR137" s="72"/>
      <c r="AS137" s="71"/>
      <c r="AT137" s="78"/>
    </row>
    <row r="138" spans="1:46" s="69" customFormat="1" x14ac:dyDescent="0.2">
      <c r="A138" s="73"/>
      <c r="B138" s="73"/>
      <c r="C138" s="73"/>
      <c r="D138" s="73"/>
      <c r="E138" s="73"/>
      <c r="F138" s="73"/>
      <c r="G138" s="73"/>
      <c r="H138" s="76"/>
      <c r="I138" s="76"/>
      <c r="J138" s="76"/>
      <c r="K138" s="76"/>
      <c r="L138" s="76"/>
      <c r="M138" s="76"/>
      <c r="N138" s="76"/>
      <c r="O138" s="76"/>
      <c r="P138" s="75">
        <f t="shared" si="6"/>
        <v>0</v>
      </c>
      <c r="Q138" s="73"/>
      <c r="R138" s="73"/>
      <c r="S138" s="73"/>
      <c r="T138" s="73"/>
      <c r="U138" s="73"/>
      <c r="V138" s="73"/>
      <c r="W138" s="73"/>
      <c r="X138" s="79"/>
      <c r="Y138" s="74">
        <f t="shared" si="7"/>
        <v>0</v>
      </c>
      <c r="Z138" s="19"/>
      <c r="AA138" s="19"/>
      <c r="AB138" s="19"/>
      <c r="AC138" s="19"/>
      <c r="AD138" s="19"/>
      <c r="AE138" s="19"/>
      <c r="AF138" s="19"/>
      <c r="AG138" s="73"/>
      <c r="AH138" s="74">
        <f t="shared" si="8"/>
        <v>0</v>
      </c>
      <c r="AI138" s="19"/>
      <c r="AJ138" s="73"/>
      <c r="AK138" s="73"/>
      <c r="AL138" s="5"/>
      <c r="AM138" s="5"/>
      <c r="AN138" s="73"/>
      <c r="AO138" s="73"/>
      <c r="AP138" s="73"/>
      <c r="AQ138" s="73"/>
      <c r="AR138" s="72"/>
      <c r="AS138" s="71"/>
      <c r="AT138" s="78"/>
    </row>
    <row r="139" spans="1:46" s="69" customFormat="1" x14ac:dyDescent="0.2">
      <c r="A139" s="73"/>
      <c r="B139" s="73"/>
      <c r="C139" s="73"/>
      <c r="D139" s="73"/>
      <c r="E139" s="73"/>
      <c r="F139" s="73"/>
      <c r="G139" s="73"/>
      <c r="H139" s="76"/>
      <c r="I139" s="76"/>
      <c r="J139" s="76"/>
      <c r="K139" s="76"/>
      <c r="L139" s="76"/>
      <c r="M139" s="76"/>
      <c r="N139" s="76"/>
      <c r="O139" s="76"/>
      <c r="P139" s="75">
        <f t="shared" si="6"/>
        <v>0</v>
      </c>
      <c r="Q139" s="73"/>
      <c r="R139" s="73"/>
      <c r="S139" s="73"/>
      <c r="T139" s="73"/>
      <c r="U139" s="73"/>
      <c r="V139" s="73"/>
      <c r="W139" s="73"/>
      <c r="X139" s="79"/>
      <c r="Y139" s="74">
        <f t="shared" si="7"/>
        <v>0</v>
      </c>
      <c r="Z139" s="19"/>
      <c r="AA139" s="19"/>
      <c r="AB139" s="19"/>
      <c r="AC139" s="19"/>
      <c r="AD139" s="19"/>
      <c r="AE139" s="19"/>
      <c r="AF139" s="19"/>
      <c r="AG139" s="73"/>
      <c r="AH139" s="74">
        <f t="shared" si="8"/>
        <v>0</v>
      </c>
      <c r="AI139" s="19"/>
      <c r="AJ139" s="73"/>
      <c r="AK139" s="73"/>
      <c r="AL139" s="5"/>
      <c r="AM139" s="5"/>
      <c r="AN139" s="73"/>
      <c r="AO139" s="73"/>
      <c r="AP139" s="73"/>
      <c r="AQ139" s="73"/>
      <c r="AR139" s="72"/>
      <c r="AS139" s="71"/>
      <c r="AT139" s="78"/>
    </row>
    <row r="140" spans="1:46" s="69" customFormat="1" x14ac:dyDescent="0.2">
      <c r="A140" s="73"/>
      <c r="B140" s="73"/>
      <c r="C140" s="73"/>
      <c r="D140" s="73"/>
      <c r="E140" s="73"/>
      <c r="F140" s="73"/>
      <c r="G140" s="73"/>
      <c r="H140" s="76"/>
      <c r="I140" s="76"/>
      <c r="J140" s="76"/>
      <c r="K140" s="76"/>
      <c r="L140" s="76"/>
      <c r="M140" s="76"/>
      <c r="N140" s="76"/>
      <c r="O140" s="76"/>
      <c r="P140" s="75">
        <f t="shared" si="6"/>
        <v>0</v>
      </c>
      <c r="Q140" s="73"/>
      <c r="R140" s="73"/>
      <c r="S140" s="73"/>
      <c r="T140" s="73"/>
      <c r="U140" s="73"/>
      <c r="V140" s="73"/>
      <c r="W140" s="73"/>
      <c r="X140" s="79"/>
      <c r="Y140" s="74">
        <f t="shared" si="7"/>
        <v>0</v>
      </c>
      <c r="Z140" s="19"/>
      <c r="AA140" s="19"/>
      <c r="AB140" s="19"/>
      <c r="AC140" s="19"/>
      <c r="AD140" s="19"/>
      <c r="AE140" s="19"/>
      <c r="AF140" s="19"/>
      <c r="AG140" s="73"/>
      <c r="AH140" s="74">
        <f t="shared" si="8"/>
        <v>0</v>
      </c>
      <c r="AI140" s="19"/>
      <c r="AJ140" s="73"/>
      <c r="AK140" s="73"/>
      <c r="AL140" s="5"/>
      <c r="AM140" s="5"/>
      <c r="AN140" s="73"/>
      <c r="AO140" s="73"/>
      <c r="AP140" s="73"/>
      <c r="AQ140" s="73"/>
      <c r="AR140" s="72"/>
      <c r="AS140" s="71"/>
      <c r="AT140" s="78"/>
    </row>
    <row r="141" spans="1:46" s="69" customFormat="1" x14ac:dyDescent="0.2">
      <c r="A141" s="73"/>
      <c r="B141" s="73"/>
      <c r="C141" s="73"/>
      <c r="D141" s="73"/>
      <c r="E141" s="73"/>
      <c r="F141" s="73"/>
      <c r="G141" s="73"/>
      <c r="H141" s="76"/>
      <c r="I141" s="76"/>
      <c r="J141" s="76"/>
      <c r="K141" s="76"/>
      <c r="L141" s="76"/>
      <c r="M141" s="76"/>
      <c r="N141" s="76"/>
      <c r="O141" s="76"/>
      <c r="P141" s="75">
        <f t="shared" ref="P141:P204" si="9">SUM(H141:N141)</f>
        <v>0</v>
      </c>
      <c r="Q141" s="73"/>
      <c r="R141" s="73"/>
      <c r="S141" s="73"/>
      <c r="T141" s="73"/>
      <c r="U141" s="73"/>
      <c r="V141" s="73"/>
      <c r="W141" s="73"/>
      <c r="X141" s="79"/>
      <c r="Y141" s="74">
        <f t="shared" ref="Y141:Y204" si="10">SUM(Q141:W141)</f>
        <v>0</v>
      </c>
      <c r="Z141" s="19"/>
      <c r="AA141" s="19"/>
      <c r="AB141" s="19"/>
      <c r="AC141" s="19"/>
      <c r="AD141" s="19"/>
      <c r="AE141" s="19"/>
      <c r="AF141" s="19"/>
      <c r="AG141" s="73"/>
      <c r="AH141" s="74">
        <f t="shared" ref="AH141:AH204" si="11">SUM(Z141:AF141)</f>
        <v>0</v>
      </c>
      <c r="AI141" s="19"/>
      <c r="AJ141" s="73"/>
      <c r="AK141" s="73"/>
      <c r="AL141" s="5"/>
      <c r="AM141" s="5"/>
      <c r="AN141" s="73"/>
      <c r="AO141" s="73"/>
      <c r="AP141" s="73"/>
      <c r="AQ141" s="73"/>
      <c r="AR141" s="72"/>
      <c r="AS141" s="71"/>
      <c r="AT141" s="78"/>
    </row>
    <row r="142" spans="1:46" s="69" customFormat="1" x14ac:dyDescent="0.2">
      <c r="A142" s="73"/>
      <c r="B142" s="73"/>
      <c r="C142" s="73"/>
      <c r="D142" s="73"/>
      <c r="E142" s="73"/>
      <c r="F142" s="73"/>
      <c r="G142" s="73"/>
      <c r="H142" s="76"/>
      <c r="I142" s="76"/>
      <c r="J142" s="76"/>
      <c r="K142" s="76"/>
      <c r="L142" s="76"/>
      <c r="M142" s="76"/>
      <c r="N142" s="76"/>
      <c r="O142" s="76"/>
      <c r="P142" s="75">
        <f t="shared" si="9"/>
        <v>0</v>
      </c>
      <c r="Q142" s="73"/>
      <c r="R142" s="73"/>
      <c r="S142" s="73"/>
      <c r="T142" s="73"/>
      <c r="U142" s="73"/>
      <c r="V142" s="73"/>
      <c r="W142" s="73"/>
      <c r="X142" s="79"/>
      <c r="Y142" s="74">
        <f t="shared" si="10"/>
        <v>0</v>
      </c>
      <c r="Z142" s="19"/>
      <c r="AA142" s="19"/>
      <c r="AB142" s="19"/>
      <c r="AC142" s="19"/>
      <c r="AD142" s="19"/>
      <c r="AE142" s="19"/>
      <c r="AF142" s="19"/>
      <c r="AG142" s="73"/>
      <c r="AH142" s="74">
        <f t="shared" si="11"/>
        <v>0</v>
      </c>
      <c r="AI142" s="19"/>
      <c r="AJ142" s="73"/>
      <c r="AK142" s="73"/>
      <c r="AL142" s="5"/>
      <c r="AM142" s="5"/>
      <c r="AN142" s="73"/>
      <c r="AO142" s="73"/>
      <c r="AP142" s="73"/>
      <c r="AQ142" s="73"/>
      <c r="AR142" s="72"/>
      <c r="AS142" s="71"/>
      <c r="AT142" s="78"/>
    </row>
    <row r="143" spans="1:46" s="69" customFormat="1" x14ac:dyDescent="0.2">
      <c r="A143" s="73"/>
      <c r="B143" s="73"/>
      <c r="C143" s="73"/>
      <c r="D143" s="73"/>
      <c r="E143" s="73"/>
      <c r="F143" s="73"/>
      <c r="G143" s="73"/>
      <c r="H143" s="76"/>
      <c r="I143" s="76"/>
      <c r="J143" s="76"/>
      <c r="K143" s="76"/>
      <c r="L143" s="76"/>
      <c r="M143" s="76"/>
      <c r="N143" s="76"/>
      <c r="O143" s="76"/>
      <c r="P143" s="75">
        <f t="shared" si="9"/>
        <v>0</v>
      </c>
      <c r="Q143" s="73"/>
      <c r="R143" s="73"/>
      <c r="S143" s="73"/>
      <c r="T143" s="73"/>
      <c r="U143" s="73"/>
      <c r="V143" s="73"/>
      <c r="W143" s="73"/>
      <c r="X143" s="79"/>
      <c r="Y143" s="74">
        <f t="shared" si="10"/>
        <v>0</v>
      </c>
      <c r="Z143" s="19"/>
      <c r="AA143" s="19"/>
      <c r="AB143" s="19"/>
      <c r="AC143" s="19"/>
      <c r="AD143" s="19"/>
      <c r="AE143" s="19"/>
      <c r="AF143" s="19"/>
      <c r="AG143" s="73"/>
      <c r="AH143" s="74">
        <f t="shared" si="11"/>
        <v>0</v>
      </c>
      <c r="AI143" s="19"/>
      <c r="AJ143" s="73"/>
      <c r="AK143" s="73"/>
      <c r="AL143" s="5"/>
      <c r="AM143" s="5"/>
      <c r="AN143" s="73"/>
      <c r="AO143" s="73"/>
      <c r="AP143" s="73"/>
      <c r="AQ143" s="73"/>
      <c r="AR143" s="72"/>
      <c r="AS143" s="71"/>
      <c r="AT143" s="78"/>
    </row>
    <row r="144" spans="1:46" s="69" customFormat="1" x14ac:dyDescent="0.2">
      <c r="A144" s="73"/>
      <c r="B144" s="73"/>
      <c r="C144" s="73"/>
      <c r="D144" s="73"/>
      <c r="E144" s="73"/>
      <c r="F144" s="73"/>
      <c r="G144" s="73"/>
      <c r="H144" s="76"/>
      <c r="I144" s="76"/>
      <c r="J144" s="76"/>
      <c r="K144" s="76"/>
      <c r="L144" s="76"/>
      <c r="M144" s="76"/>
      <c r="N144" s="76"/>
      <c r="O144" s="76"/>
      <c r="P144" s="75">
        <f t="shared" si="9"/>
        <v>0</v>
      </c>
      <c r="Q144" s="73"/>
      <c r="R144" s="73"/>
      <c r="S144" s="73"/>
      <c r="T144" s="73"/>
      <c r="U144" s="73"/>
      <c r="V144" s="73"/>
      <c r="W144" s="73"/>
      <c r="X144" s="79"/>
      <c r="Y144" s="74">
        <f t="shared" si="10"/>
        <v>0</v>
      </c>
      <c r="Z144" s="19"/>
      <c r="AA144" s="19"/>
      <c r="AB144" s="19"/>
      <c r="AC144" s="19"/>
      <c r="AD144" s="19"/>
      <c r="AE144" s="19"/>
      <c r="AF144" s="19"/>
      <c r="AG144" s="73"/>
      <c r="AH144" s="74">
        <f t="shared" si="11"/>
        <v>0</v>
      </c>
      <c r="AI144" s="19"/>
      <c r="AJ144" s="73"/>
      <c r="AK144" s="73"/>
      <c r="AL144" s="5"/>
      <c r="AM144" s="5"/>
      <c r="AN144" s="73"/>
      <c r="AO144" s="73"/>
      <c r="AP144" s="73"/>
      <c r="AQ144" s="73"/>
      <c r="AR144" s="72"/>
      <c r="AS144" s="71"/>
      <c r="AT144" s="78"/>
    </row>
    <row r="145" spans="1:46" s="69" customFormat="1" x14ac:dyDescent="0.2">
      <c r="A145" s="73"/>
      <c r="B145" s="73"/>
      <c r="C145" s="73"/>
      <c r="D145" s="73"/>
      <c r="E145" s="73"/>
      <c r="F145" s="73"/>
      <c r="G145" s="73"/>
      <c r="H145" s="76"/>
      <c r="I145" s="76"/>
      <c r="J145" s="76"/>
      <c r="K145" s="76"/>
      <c r="L145" s="76"/>
      <c r="M145" s="76"/>
      <c r="N145" s="76"/>
      <c r="O145" s="76"/>
      <c r="P145" s="75">
        <f t="shared" si="9"/>
        <v>0</v>
      </c>
      <c r="Q145" s="73"/>
      <c r="R145" s="73"/>
      <c r="S145" s="73"/>
      <c r="T145" s="73"/>
      <c r="U145" s="73"/>
      <c r="V145" s="73"/>
      <c r="W145" s="73"/>
      <c r="X145" s="79"/>
      <c r="Y145" s="74">
        <f t="shared" si="10"/>
        <v>0</v>
      </c>
      <c r="Z145" s="19"/>
      <c r="AA145" s="19"/>
      <c r="AB145" s="19"/>
      <c r="AC145" s="19"/>
      <c r="AD145" s="19"/>
      <c r="AE145" s="19"/>
      <c r="AF145" s="19"/>
      <c r="AG145" s="73"/>
      <c r="AH145" s="74">
        <f t="shared" si="11"/>
        <v>0</v>
      </c>
      <c r="AI145" s="19"/>
      <c r="AJ145" s="73"/>
      <c r="AK145" s="73"/>
      <c r="AL145" s="5"/>
      <c r="AM145" s="5"/>
      <c r="AN145" s="73"/>
      <c r="AO145" s="73"/>
      <c r="AP145" s="73"/>
      <c r="AQ145" s="73"/>
      <c r="AR145" s="72"/>
      <c r="AS145" s="71"/>
      <c r="AT145" s="78"/>
    </row>
    <row r="146" spans="1:46" s="69" customFormat="1" x14ac:dyDescent="0.2">
      <c r="A146" s="73"/>
      <c r="B146" s="73"/>
      <c r="C146" s="73"/>
      <c r="D146" s="73"/>
      <c r="E146" s="73"/>
      <c r="F146" s="73"/>
      <c r="G146" s="73"/>
      <c r="H146" s="76"/>
      <c r="I146" s="76"/>
      <c r="J146" s="76"/>
      <c r="K146" s="76"/>
      <c r="L146" s="76"/>
      <c r="M146" s="76"/>
      <c r="N146" s="76"/>
      <c r="O146" s="76"/>
      <c r="P146" s="75">
        <f t="shared" si="9"/>
        <v>0</v>
      </c>
      <c r="Q146" s="73"/>
      <c r="R146" s="73"/>
      <c r="S146" s="73"/>
      <c r="T146" s="73"/>
      <c r="U146" s="73"/>
      <c r="V146" s="73"/>
      <c r="W146" s="73"/>
      <c r="X146" s="79"/>
      <c r="Y146" s="74">
        <f t="shared" si="10"/>
        <v>0</v>
      </c>
      <c r="Z146" s="19"/>
      <c r="AA146" s="19"/>
      <c r="AB146" s="19"/>
      <c r="AC146" s="19"/>
      <c r="AD146" s="19"/>
      <c r="AE146" s="19"/>
      <c r="AF146" s="19"/>
      <c r="AG146" s="73"/>
      <c r="AH146" s="74">
        <f t="shared" si="11"/>
        <v>0</v>
      </c>
      <c r="AI146" s="19"/>
      <c r="AJ146" s="73"/>
      <c r="AK146" s="73"/>
      <c r="AL146" s="5"/>
      <c r="AM146" s="5"/>
      <c r="AN146" s="73"/>
      <c r="AO146" s="73"/>
      <c r="AP146" s="73"/>
      <c r="AQ146" s="73"/>
      <c r="AR146" s="72"/>
      <c r="AS146" s="71"/>
      <c r="AT146" s="78"/>
    </row>
    <row r="147" spans="1:46" s="69" customFormat="1" x14ac:dyDescent="0.2">
      <c r="A147" s="73"/>
      <c r="B147" s="73"/>
      <c r="C147" s="73"/>
      <c r="D147" s="73"/>
      <c r="E147" s="73"/>
      <c r="F147" s="73"/>
      <c r="G147" s="73"/>
      <c r="H147" s="76"/>
      <c r="I147" s="76"/>
      <c r="J147" s="76"/>
      <c r="K147" s="76"/>
      <c r="L147" s="76"/>
      <c r="M147" s="76"/>
      <c r="N147" s="76"/>
      <c r="O147" s="76"/>
      <c r="P147" s="75">
        <f t="shared" si="9"/>
        <v>0</v>
      </c>
      <c r="Q147" s="73"/>
      <c r="R147" s="73"/>
      <c r="S147" s="73"/>
      <c r="T147" s="73"/>
      <c r="U147" s="73"/>
      <c r="V147" s="73"/>
      <c r="W147" s="73"/>
      <c r="X147" s="79"/>
      <c r="Y147" s="74">
        <f t="shared" si="10"/>
        <v>0</v>
      </c>
      <c r="Z147" s="19"/>
      <c r="AA147" s="19"/>
      <c r="AB147" s="19"/>
      <c r="AC147" s="19"/>
      <c r="AD147" s="19"/>
      <c r="AE147" s="19"/>
      <c r="AF147" s="19"/>
      <c r="AG147" s="73"/>
      <c r="AH147" s="74">
        <f t="shared" si="11"/>
        <v>0</v>
      </c>
      <c r="AI147" s="19"/>
      <c r="AJ147" s="73"/>
      <c r="AK147" s="73"/>
      <c r="AL147" s="5"/>
      <c r="AM147" s="5"/>
      <c r="AN147" s="73"/>
      <c r="AO147" s="73"/>
      <c r="AP147" s="73"/>
      <c r="AQ147" s="73"/>
      <c r="AR147" s="72"/>
      <c r="AS147" s="71"/>
      <c r="AT147" s="78"/>
    </row>
    <row r="148" spans="1:46" s="69" customFormat="1" x14ac:dyDescent="0.2">
      <c r="A148" s="73"/>
      <c r="B148" s="73"/>
      <c r="C148" s="73"/>
      <c r="D148" s="73"/>
      <c r="E148" s="73"/>
      <c r="F148" s="73"/>
      <c r="G148" s="73"/>
      <c r="H148" s="76"/>
      <c r="I148" s="76"/>
      <c r="J148" s="76"/>
      <c r="K148" s="76"/>
      <c r="L148" s="76"/>
      <c r="M148" s="76"/>
      <c r="N148" s="76"/>
      <c r="O148" s="76"/>
      <c r="P148" s="75">
        <f t="shared" si="9"/>
        <v>0</v>
      </c>
      <c r="Q148" s="73"/>
      <c r="R148" s="73"/>
      <c r="S148" s="73"/>
      <c r="T148" s="73"/>
      <c r="U148" s="73"/>
      <c r="V148" s="73"/>
      <c r="W148" s="73"/>
      <c r="X148" s="79"/>
      <c r="Y148" s="74">
        <f t="shared" si="10"/>
        <v>0</v>
      </c>
      <c r="Z148" s="19"/>
      <c r="AA148" s="19"/>
      <c r="AB148" s="19"/>
      <c r="AC148" s="19"/>
      <c r="AD148" s="19"/>
      <c r="AE148" s="19"/>
      <c r="AF148" s="19"/>
      <c r="AG148" s="73"/>
      <c r="AH148" s="74">
        <f t="shared" si="11"/>
        <v>0</v>
      </c>
      <c r="AI148" s="19"/>
      <c r="AJ148" s="73"/>
      <c r="AK148" s="73"/>
      <c r="AL148" s="5"/>
      <c r="AM148" s="5"/>
      <c r="AN148" s="73"/>
      <c r="AO148" s="73"/>
      <c r="AP148" s="73"/>
      <c r="AQ148" s="73"/>
      <c r="AR148" s="72"/>
      <c r="AS148" s="71"/>
      <c r="AT148" s="78"/>
    </row>
    <row r="149" spans="1:46" s="69" customFormat="1" x14ac:dyDescent="0.2">
      <c r="A149" s="73"/>
      <c r="B149" s="73"/>
      <c r="C149" s="73"/>
      <c r="D149" s="73"/>
      <c r="E149" s="73"/>
      <c r="F149" s="73"/>
      <c r="G149" s="73"/>
      <c r="H149" s="76"/>
      <c r="I149" s="76"/>
      <c r="J149" s="76"/>
      <c r="K149" s="76"/>
      <c r="L149" s="76"/>
      <c r="M149" s="76"/>
      <c r="N149" s="76"/>
      <c r="O149" s="76"/>
      <c r="P149" s="75">
        <f t="shared" si="9"/>
        <v>0</v>
      </c>
      <c r="Q149" s="73"/>
      <c r="R149" s="73"/>
      <c r="S149" s="73"/>
      <c r="T149" s="73"/>
      <c r="U149" s="73"/>
      <c r="V149" s="73"/>
      <c r="W149" s="73"/>
      <c r="X149" s="79"/>
      <c r="Y149" s="74">
        <f t="shared" si="10"/>
        <v>0</v>
      </c>
      <c r="Z149" s="19"/>
      <c r="AA149" s="19"/>
      <c r="AB149" s="19"/>
      <c r="AC149" s="19"/>
      <c r="AD149" s="19"/>
      <c r="AE149" s="19"/>
      <c r="AF149" s="19"/>
      <c r="AG149" s="73"/>
      <c r="AH149" s="74">
        <f t="shared" si="11"/>
        <v>0</v>
      </c>
      <c r="AI149" s="19"/>
      <c r="AJ149" s="73"/>
      <c r="AK149" s="73"/>
      <c r="AL149" s="5"/>
      <c r="AM149" s="5"/>
      <c r="AN149" s="73"/>
      <c r="AO149" s="73"/>
      <c r="AP149" s="73"/>
      <c r="AQ149" s="73"/>
      <c r="AR149" s="72"/>
      <c r="AS149" s="71"/>
      <c r="AT149" s="78"/>
    </row>
    <row r="150" spans="1:46" s="69" customFormat="1" x14ac:dyDescent="0.2">
      <c r="A150" s="73"/>
      <c r="B150" s="73"/>
      <c r="C150" s="73"/>
      <c r="D150" s="73"/>
      <c r="E150" s="73"/>
      <c r="F150" s="73"/>
      <c r="G150" s="73"/>
      <c r="H150" s="76"/>
      <c r="I150" s="76"/>
      <c r="J150" s="76"/>
      <c r="K150" s="76"/>
      <c r="L150" s="76"/>
      <c r="M150" s="76"/>
      <c r="N150" s="76"/>
      <c r="O150" s="76"/>
      <c r="P150" s="75">
        <f t="shared" si="9"/>
        <v>0</v>
      </c>
      <c r="Q150" s="73"/>
      <c r="R150" s="73"/>
      <c r="S150" s="73"/>
      <c r="T150" s="73"/>
      <c r="U150" s="73"/>
      <c r="V150" s="73"/>
      <c r="W150" s="73"/>
      <c r="X150" s="79"/>
      <c r="Y150" s="74">
        <f t="shared" si="10"/>
        <v>0</v>
      </c>
      <c r="Z150" s="19"/>
      <c r="AA150" s="19"/>
      <c r="AB150" s="19"/>
      <c r="AC150" s="19"/>
      <c r="AD150" s="19"/>
      <c r="AE150" s="19"/>
      <c r="AF150" s="19"/>
      <c r="AG150" s="73"/>
      <c r="AH150" s="74">
        <f t="shared" si="11"/>
        <v>0</v>
      </c>
      <c r="AI150" s="19"/>
      <c r="AJ150" s="73"/>
      <c r="AK150" s="73"/>
      <c r="AL150" s="5"/>
      <c r="AM150" s="5"/>
      <c r="AN150" s="73"/>
      <c r="AO150" s="73"/>
      <c r="AP150" s="73"/>
      <c r="AQ150" s="73"/>
      <c r="AR150" s="72"/>
      <c r="AS150" s="71"/>
      <c r="AT150" s="78"/>
    </row>
    <row r="151" spans="1:46" s="69" customFormat="1" x14ac:dyDescent="0.2">
      <c r="A151" s="73"/>
      <c r="B151" s="73"/>
      <c r="C151" s="73"/>
      <c r="D151" s="73"/>
      <c r="E151" s="73"/>
      <c r="F151" s="73"/>
      <c r="G151" s="73"/>
      <c r="H151" s="76"/>
      <c r="I151" s="76"/>
      <c r="J151" s="76"/>
      <c r="K151" s="76"/>
      <c r="L151" s="76"/>
      <c r="M151" s="76"/>
      <c r="N151" s="76"/>
      <c r="O151" s="76"/>
      <c r="P151" s="75">
        <f t="shared" si="9"/>
        <v>0</v>
      </c>
      <c r="Q151" s="73"/>
      <c r="R151" s="73"/>
      <c r="S151" s="73"/>
      <c r="T151" s="73"/>
      <c r="U151" s="73"/>
      <c r="V151" s="73"/>
      <c r="W151" s="73"/>
      <c r="X151" s="79"/>
      <c r="Y151" s="74">
        <f t="shared" si="10"/>
        <v>0</v>
      </c>
      <c r="Z151" s="19"/>
      <c r="AA151" s="19"/>
      <c r="AB151" s="19"/>
      <c r="AC151" s="19"/>
      <c r="AD151" s="19"/>
      <c r="AE151" s="19"/>
      <c r="AF151" s="19"/>
      <c r="AG151" s="73"/>
      <c r="AH151" s="74">
        <f t="shared" si="11"/>
        <v>0</v>
      </c>
      <c r="AI151" s="19"/>
      <c r="AJ151" s="73"/>
      <c r="AK151" s="73"/>
      <c r="AL151" s="5"/>
      <c r="AM151" s="5"/>
      <c r="AN151" s="73"/>
      <c r="AO151" s="73"/>
      <c r="AP151" s="73"/>
      <c r="AQ151" s="73"/>
      <c r="AR151" s="72"/>
      <c r="AS151" s="71"/>
      <c r="AT151" s="78"/>
    </row>
    <row r="152" spans="1:46" s="69" customFormat="1" x14ac:dyDescent="0.2">
      <c r="A152" s="73"/>
      <c r="B152" s="73"/>
      <c r="C152" s="73"/>
      <c r="D152" s="73"/>
      <c r="E152" s="73"/>
      <c r="F152" s="73"/>
      <c r="G152" s="73"/>
      <c r="H152" s="76"/>
      <c r="I152" s="76"/>
      <c r="J152" s="76"/>
      <c r="K152" s="76"/>
      <c r="L152" s="76"/>
      <c r="M152" s="76"/>
      <c r="N152" s="76"/>
      <c r="O152" s="76"/>
      <c r="P152" s="75">
        <f t="shared" si="9"/>
        <v>0</v>
      </c>
      <c r="Q152" s="73"/>
      <c r="R152" s="73"/>
      <c r="S152" s="73"/>
      <c r="T152" s="73"/>
      <c r="U152" s="73"/>
      <c r="V152" s="73"/>
      <c r="W152" s="73"/>
      <c r="X152" s="79"/>
      <c r="Y152" s="74">
        <f t="shared" si="10"/>
        <v>0</v>
      </c>
      <c r="Z152" s="19"/>
      <c r="AA152" s="19"/>
      <c r="AB152" s="19"/>
      <c r="AC152" s="19"/>
      <c r="AD152" s="19"/>
      <c r="AE152" s="19"/>
      <c r="AF152" s="19"/>
      <c r="AG152" s="73"/>
      <c r="AH152" s="74">
        <f t="shared" si="11"/>
        <v>0</v>
      </c>
      <c r="AI152" s="19"/>
      <c r="AJ152" s="73"/>
      <c r="AK152" s="73"/>
      <c r="AL152" s="5"/>
      <c r="AM152" s="5"/>
      <c r="AN152" s="73"/>
      <c r="AO152" s="73"/>
      <c r="AP152" s="73"/>
      <c r="AQ152" s="73"/>
      <c r="AR152" s="72"/>
      <c r="AS152" s="71"/>
      <c r="AT152" s="78"/>
    </row>
    <row r="153" spans="1:46" s="69" customFormat="1" x14ac:dyDescent="0.2">
      <c r="A153" s="73"/>
      <c r="B153" s="73"/>
      <c r="C153" s="73"/>
      <c r="D153" s="73"/>
      <c r="E153" s="73"/>
      <c r="F153" s="73"/>
      <c r="G153" s="73"/>
      <c r="H153" s="76"/>
      <c r="I153" s="76"/>
      <c r="J153" s="76"/>
      <c r="K153" s="76"/>
      <c r="L153" s="76"/>
      <c r="M153" s="76"/>
      <c r="N153" s="76"/>
      <c r="O153" s="76"/>
      <c r="P153" s="75">
        <f t="shared" si="9"/>
        <v>0</v>
      </c>
      <c r="Q153" s="73"/>
      <c r="R153" s="73"/>
      <c r="S153" s="73"/>
      <c r="T153" s="73"/>
      <c r="U153" s="73"/>
      <c r="V153" s="73"/>
      <c r="W153" s="73"/>
      <c r="X153" s="79"/>
      <c r="Y153" s="74">
        <f t="shared" si="10"/>
        <v>0</v>
      </c>
      <c r="Z153" s="19"/>
      <c r="AA153" s="19"/>
      <c r="AB153" s="19"/>
      <c r="AC153" s="19"/>
      <c r="AD153" s="19"/>
      <c r="AE153" s="19"/>
      <c r="AF153" s="19"/>
      <c r="AG153" s="73"/>
      <c r="AH153" s="74">
        <f t="shared" si="11"/>
        <v>0</v>
      </c>
      <c r="AI153" s="19"/>
      <c r="AJ153" s="73"/>
      <c r="AK153" s="73"/>
      <c r="AL153" s="5"/>
      <c r="AM153" s="5"/>
      <c r="AN153" s="73"/>
      <c r="AO153" s="73"/>
      <c r="AP153" s="73"/>
      <c r="AQ153" s="73"/>
      <c r="AR153" s="72"/>
      <c r="AS153" s="71"/>
      <c r="AT153" s="78"/>
    </row>
    <row r="154" spans="1:46" s="69" customFormat="1" x14ac:dyDescent="0.2">
      <c r="A154" s="73"/>
      <c r="B154" s="73"/>
      <c r="C154" s="73"/>
      <c r="D154" s="73"/>
      <c r="E154" s="73"/>
      <c r="F154" s="73"/>
      <c r="G154" s="73"/>
      <c r="H154" s="76"/>
      <c r="I154" s="76"/>
      <c r="J154" s="76"/>
      <c r="K154" s="76"/>
      <c r="L154" s="76"/>
      <c r="M154" s="76"/>
      <c r="N154" s="76"/>
      <c r="O154" s="76"/>
      <c r="P154" s="75">
        <f t="shared" si="9"/>
        <v>0</v>
      </c>
      <c r="Q154" s="73"/>
      <c r="R154" s="73"/>
      <c r="S154" s="73"/>
      <c r="T154" s="73"/>
      <c r="U154" s="73"/>
      <c r="V154" s="73"/>
      <c r="W154" s="73"/>
      <c r="X154" s="79"/>
      <c r="Y154" s="74">
        <f t="shared" si="10"/>
        <v>0</v>
      </c>
      <c r="Z154" s="19"/>
      <c r="AA154" s="19"/>
      <c r="AB154" s="19"/>
      <c r="AC154" s="19"/>
      <c r="AD154" s="19"/>
      <c r="AE154" s="19"/>
      <c r="AF154" s="19"/>
      <c r="AG154" s="73"/>
      <c r="AH154" s="74">
        <f t="shared" si="11"/>
        <v>0</v>
      </c>
      <c r="AI154" s="19"/>
      <c r="AJ154" s="73"/>
      <c r="AK154" s="73"/>
      <c r="AL154" s="5"/>
      <c r="AM154" s="5"/>
      <c r="AN154" s="73"/>
      <c r="AO154" s="73"/>
      <c r="AP154" s="73"/>
      <c r="AQ154" s="73"/>
      <c r="AR154" s="72"/>
      <c r="AS154" s="71"/>
      <c r="AT154" s="78"/>
    </row>
    <row r="155" spans="1:46" s="69" customFormat="1" x14ac:dyDescent="0.2">
      <c r="A155" s="73"/>
      <c r="B155" s="73"/>
      <c r="C155" s="73"/>
      <c r="D155" s="73"/>
      <c r="E155" s="73"/>
      <c r="F155" s="73"/>
      <c r="G155" s="73"/>
      <c r="H155" s="76"/>
      <c r="I155" s="76"/>
      <c r="J155" s="76"/>
      <c r="K155" s="76"/>
      <c r="L155" s="76"/>
      <c r="M155" s="76"/>
      <c r="N155" s="76"/>
      <c r="O155" s="76"/>
      <c r="P155" s="75">
        <f t="shared" si="9"/>
        <v>0</v>
      </c>
      <c r="Q155" s="73"/>
      <c r="R155" s="73"/>
      <c r="S155" s="73"/>
      <c r="T155" s="73"/>
      <c r="U155" s="73"/>
      <c r="V155" s="73"/>
      <c r="W155" s="73"/>
      <c r="X155" s="79"/>
      <c r="Y155" s="74">
        <f t="shared" si="10"/>
        <v>0</v>
      </c>
      <c r="Z155" s="19"/>
      <c r="AA155" s="19"/>
      <c r="AB155" s="19"/>
      <c r="AC155" s="19"/>
      <c r="AD155" s="19"/>
      <c r="AE155" s="19"/>
      <c r="AF155" s="19"/>
      <c r="AG155" s="73"/>
      <c r="AH155" s="74">
        <f t="shared" si="11"/>
        <v>0</v>
      </c>
      <c r="AI155" s="19"/>
      <c r="AJ155" s="73"/>
      <c r="AK155" s="73"/>
      <c r="AL155" s="5"/>
      <c r="AM155" s="5"/>
      <c r="AN155" s="73"/>
      <c r="AO155" s="73"/>
      <c r="AP155" s="73"/>
      <c r="AQ155" s="73"/>
      <c r="AR155" s="72"/>
      <c r="AS155" s="71"/>
      <c r="AT155" s="78"/>
    </row>
    <row r="156" spans="1:46" s="69" customFormat="1" x14ac:dyDescent="0.2">
      <c r="A156" s="73"/>
      <c r="B156" s="73"/>
      <c r="C156" s="73"/>
      <c r="D156" s="73"/>
      <c r="E156" s="73"/>
      <c r="F156" s="73"/>
      <c r="G156" s="73"/>
      <c r="H156" s="76"/>
      <c r="I156" s="76"/>
      <c r="J156" s="76"/>
      <c r="K156" s="76"/>
      <c r="L156" s="76"/>
      <c r="M156" s="76"/>
      <c r="N156" s="76"/>
      <c r="O156" s="76"/>
      <c r="P156" s="75">
        <f t="shared" si="9"/>
        <v>0</v>
      </c>
      <c r="Q156" s="73"/>
      <c r="R156" s="73"/>
      <c r="S156" s="73"/>
      <c r="T156" s="73"/>
      <c r="U156" s="73"/>
      <c r="V156" s="73"/>
      <c r="W156" s="73"/>
      <c r="X156" s="79"/>
      <c r="Y156" s="74">
        <f t="shared" si="10"/>
        <v>0</v>
      </c>
      <c r="Z156" s="19"/>
      <c r="AA156" s="19"/>
      <c r="AB156" s="19"/>
      <c r="AC156" s="19"/>
      <c r="AD156" s="19"/>
      <c r="AE156" s="19"/>
      <c r="AF156" s="19"/>
      <c r="AG156" s="73"/>
      <c r="AH156" s="74">
        <f t="shared" si="11"/>
        <v>0</v>
      </c>
      <c r="AI156" s="19"/>
      <c r="AJ156" s="73"/>
      <c r="AK156" s="73"/>
      <c r="AL156" s="5"/>
      <c r="AM156" s="5"/>
      <c r="AN156" s="73"/>
      <c r="AO156" s="73"/>
      <c r="AP156" s="73"/>
      <c r="AQ156" s="73"/>
      <c r="AR156" s="72"/>
      <c r="AS156" s="71"/>
      <c r="AT156" s="78"/>
    </row>
    <row r="157" spans="1:46" s="69" customFormat="1" x14ac:dyDescent="0.2">
      <c r="A157" s="73"/>
      <c r="B157" s="73"/>
      <c r="C157" s="73"/>
      <c r="D157" s="73"/>
      <c r="E157" s="73"/>
      <c r="F157" s="73"/>
      <c r="G157" s="73"/>
      <c r="H157" s="76"/>
      <c r="I157" s="76"/>
      <c r="J157" s="76"/>
      <c r="K157" s="76"/>
      <c r="L157" s="76"/>
      <c r="M157" s="76"/>
      <c r="N157" s="76"/>
      <c r="O157" s="76"/>
      <c r="P157" s="75">
        <f t="shared" si="9"/>
        <v>0</v>
      </c>
      <c r="Q157" s="73"/>
      <c r="R157" s="73"/>
      <c r="S157" s="73"/>
      <c r="T157" s="73"/>
      <c r="U157" s="73"/>
      <c r="V157" s="73"/>
      <c r="W157" s="73"/>
      <c r="X157" s="79"/>
      <c r="Y157" s="74">
        <f t="shared" si="10"/>
        <v>0</v>
      </c>
      <c r="Z157" s="19"/>
      <c r="AA157" s="19"/>
      <c r="AB157" s="19"/>
      <c r="AC157" s="19"/>
      <c r="AD157" s="19"/>
      <c r="AE157" s="19"/>
      <c r="AF157" s="19"/>
      <c r="AG157" s="73"/>
      <c r="AH157" s="74">
        <f t="shared" si="11"/>
        <v>0</v>
      </c>
      <c r="AI157" s="19"/>
      <c r="AJ157" s="73"/>
      <c r="AK157" s="73"/>
      <c r="AL157" s="5"/>
      <c r="AM157" s="5"/>
      <c r="AN157" s="73"/>
      <c r="AO157" s="73"/>
      <c r="AP157" s="73"/>
      <c r="AQ157" s="73"/>
      <c r="AR157" s="72"/>
      <c r="AS157" s="71"/>
      <c r="AT157" s="78"/>
    </row>
    <row r="158" spans="1:46" s="69" customFormat="1" x14ac:dyDescent="0.2">
      <c r="A158" s="73"/>
      <c r="B158" s="73"/>
      <c r="C158" s="73"/>
      <c r="D158" s="73"/>
      <c r="E158" s="73"/>
      <c r="F158" s="73"/>
      <c r="G158" s="73"/>
      <c r="H158" s="76"/>
      <c r="I158" s="76"/>
      <c r="J158" s="76"/>
      <c r="K158" s="76"/>
      <c r="L158" s="76"/>
      <c r="M158" s="76"/>
      <c r="N158" s="76"/>
      <c r="O158" s="76"/>
      <c r="P158" s="75">
        <f t="shared" si="9"/>
        <v>0</v>
      </c>
      <c r="Q158" s="73"/>
      <c r="R158" s="73"/>
      <c r="S158" s="73"/>
      <c r="T158" s="73"/>
      <c r="U158" s="73"/>
      <c r="V158" s="73"/>
      <c r="W158" s="73"/>
      <c r="X158" s="79"/>
      <c r="Y158" s="74">
        <f t="shared" si="10"/>
        <v>0</v>
      </c>
      <c r="Z158" s="19"/>
      <c r="AA158" s="19"/>
      <c r="AB158" s="19"/>
      <c r="AC158" s="19"/>
      <c r="AD158" s="19"/>
      <c r="AE158" s="19"/>
      <c r="AF158" s="19"/>
      <c r="AG158" s="73"/>
      <c r="AH158" s="74">
        <f t="shared" si="11"/>
        <v>0</v>
      </c>
      <c r="AI158" s="19"/>
      <c r="AJ158" s="73"/>
      <c r="AK158" s="73"/>
      <c r="AL158" s="5"/>
      <c r="AM158" s="5"/>
      <c r="AN158" s="73"/>
      <c r="AO158" s="73"/>
      <c r="AP158" s="73"/>
      <c r="AQ158" s="73"/>
      <c r="AR158" s="72"/>
      <c r="AS158" s="71"/>
      <c r="AT158" s="78"/>
    </row>
    <row r="159" spans="1:46" s="69" customFormat="1" x14ac:dyDescent="0.2">
      <c r="A159" s="73"/>
      <c r="B159" s="73"/>
      <c r="C159" s="73"/>
      <c r="D159" s="73"/>
      <c r="E159" s="73"/>
      <c r="F159" s="73"/>
      <c r="G159" s="73"/>
      <c r="H159" s="76"/>
      <c r="I159" s="76"/>
      <c r="J159" s="76"/>
      <c r="K159" s="76"/>
      <c r="L159" s="76"/>
      <c r="M159" s="76"/>
      <c r="N159" s="76"/>
      <c r="O159" s="76"/>
      <c r="P159" s="75">
        <f t="shared" si="9"/>
        <v>0</v>
      </c>
      <c r="Q159" s="73"/>
      <c r="R159" s="73"/>
      <c r="S159" s="73"/>
      <c r="T159" s="73"/>
      <c r="U159" s="73"/>
      <c r="V159" s="73"/>
      <c r="W159" s="73"/>
      <c r="X159" s="79"/>
      <c r="Y159" s="74">
        <f t="shared" si="10"/>
        <v>0</v>
      </c>
      <c r="Z159" s="19"/>
      <c r="AA159" s="19"/>
      <c r="AB159" s="19"/>
      <c r="AC159" s="19"/>
      <c r="AD159" s="19"/>
      <c r="AE159" s="19"/>
      <c r="AF159" s="19"/>
      <c r="AG159" s="73"/>
      <c r="AH159" s="74">
        <f t="shared" si="11"/>
        <v>0</v>
      </c>
      <c r="AI159" s="19"/>
      <c r="AJ159" s="73"/>
      <c r="AK159" s="73"/>
      <c r="AL159" s="5"/>
      <c r="AM159" s="5"/>
      <c r="AN159" s="73"/>
      <c r="AO159" s="73"/>
      <c r="AP159" s="73"/>
      <c r="AQ159" s="73"/>
      <c r="AR159" s="72"/>
      <c r="AS159" s="71"/>
      <c r="AT159" s="78"/>
    </row>
    <row r="160" spans="1:46" s="69" customFormat="1" x14ac:dyDescent="0.2">
      <c r="A160" s="73"/>
      <c r="B160" s="73"/>
      <c r="C160" s="73"/>
      <c r="D160" s="73"/>
      <c r="E160" s="73"/>
      <c r="F160" s="73"/>
      <c r="G160" s="73"/>
      <c r="H160" s="76"/>
      <c r="I160" s="76"/>
      <c r="J160" s="76"/>
      <c r="K160" s="76"/>
      <c r="L160" s="76"/>
      <c r="M160" s="76"/>
      <c r="N160" s="76"/>
      <c r="O160" s="76"/>
      <c r="P160" s="75">
        <f t="shared" si="9"/>
        <v>0</v>
      </c>
      <c r="Q160" s="73"/>
      <c r="R160" s="73"/>
      <c r="S160" s="73"/>
      <c r="T160" s="73"/>
      <c r="U160" s="73"/>
      <c r="V160" s="73"/>
      <c r="W160" s="73"/>
      <c r="X160" s="79"/>
      <c r="Y160" s="74">
        <f t="shared" si="10"/>
        <v>0</v>
      </c>
      <c r="Z160" s="19"/>
      <c r="AA160" s="19"/>
      <c r="AB160" s="19"/>
      <c r="AC160" s="19"/>
      <c r="AD160" s="19"/>
      <c r="AE160" s="19"/>
      <c r="AF160" s="19"/>
      <c r="AG160" s="73"/>
      <c r="AH160" s="74">
        <f t="shared" si="11"/>
        <v>0</v>
      </c>
      <c r="AI160" s="19"/>
      <c r="AJ160" s="73"/>
      <c r="AK160" s="73"/>
      <c r="AL160" s="5"/>
      <c r="AM160" s="5"/>
      <c r="AN160" s="73"/>
      <c r="AO160" s="73"/>
      <c r="AP160" s="73"/>
      <c r="AQ160" s="73"/>
      <c r="AR160" s="72"/>
      <c r="AS160" s="71"/>
      <c r="AT160" s="78"/>
    </row>
    <row r="161" spans="1:46" s="69" customFormat="1" x14ac:dyDescent="0.2">
      <c r="A161" s="73"/>
      <c r="B161" s="73"/>
      <c r="C161" s="73"/>
      <c r="D161" s="73"/>
      <c r="E161" s="73"/>
      <c r="F161" s="73"/>
      <c r="G161" s="73"/>
      <c r="H161" s="76"/>
      <c r="I161" s="76"/>
      <c r="J161" s="76"/>
      <c r="K161" s="76"/>
      <c r="L161" s="76"/>
      <c r="M161" s="76"/>
      <c r="N161" s="76"/>
      <c r="O161" s="76"/>
      <c r="P161" s="75">
        <f t="shared" si="9"/>
        <v>0</v>
      </c>
      <c r="Q161" s="73"/>
      <c r="R161" s="73"/>
      <c r="S161" s="73"/>
      <c r="T161" s="73"/>
      <c r="U161" s="73"/>
      <c r="V161" s="73"/>
      <c r="W161" s="73"/>
      <c r="X161" s="79"/>
      <c r="Y161" s="74">
        <f t="shared" si="10"/>
        <v>0</v>
      </c>
      <c r="Z161" s="19"/>
      <c r="AA161" s="19"/>
      <c r="AB161" s="19"/>
      <c r="AC161" s="19"/>
      <c r="AD161" s="19"/>
      <c r="AE161" s="19"/>
      <c r="AF161" s="19"/>
      <c r="AG161" s="73"/>
      <c r="AH161" s="74">
        <f t="shared" si="11"/>
        <v>0</v>
      </c>
      <c r="AI161" s="19"/>
      <c r="AJ161" s="73"/>
      <c r="AK161" s="73"/>
      <c r="AL161" s="5"/>
      <c r="AM161" s="5"/>
      <c r="AN161" s="73"/>
      <c r="AO161" s="73"/>
      <c r="AP161" s="73"/>
      <c r="AQ161" s="73"/>
      <c r="AR161" s="72"/>
      <c r="AS161" s="71"/>
      <c r="AT161" s="78"/>
    </row>
    <row r="162" spans="1:46" s="69" customFormat="1" x14ac:dyDescent="0.2">
      <c r="A162" s="73"/>
      <c r="B162" s="73"/>
      <c r="C162" s="73"/>
      <c r="D162" s="73"/>
      <c r="E162" s="73"/>
      <c r="F162" s="73"/>
      <c r="G162" s="73"/>
      <c r="H162" s="76"/>
      <c r="I162" s="76"/>
      <c r="J162" s="76"/>
      <c r="K162" s="76"/>
      <c r="L162" s="76"/>
      <c r="M162" s="76"/>
      <c r="N162" s="76"/>
      <c r="O162" s="76"/>
      <c r="P162" s="75">
        <f t="shared" si="9"/>
        <v>0</v>
      </c>
      <c r="Q162" s="73"/>
      <c r="R162" s="73"/>
      <c r="S162" s="73"/>
      <c r="T162" s="73"/>
      <c r="U162" s="73"/>
      <c r="V162" s="73"/>
      <c r="W162" s="73"/>
      <c r="X162" s="79"/>
      <c r="Y162" s="74">
        <f t="shared" si="10"/>
        <v>0</v>
      </c>
      <c r="Z162" s="19"/>
      <c r="AA162" s="19"/>
      <c r="AB162" s="19"/>
      <c r="AC162" s="19"/>
      <c r="AD162" s="19"/>
      <c r="AE162" s="19"/>
      <c r="AF162" s="19"/>
      <c r="AG162" s="73"/>
      <c r="AH162" s="74">
        <f t="shared" si="11"/>
        <v>0</v>
      </c>
      <c r="AI162" s="19"/>
      <c r="AJ162" s="73"/>
      <c r="AK162" s="73"/>
      <c r="AL162" s="5"/>
      <c r="AM162" s="5"/>
      <c r="AN162" s="73"/>
      <c r="AO162" s="73"/>
      <c r="AP162" s="73"/>
      <c r="AQ162" s="73"/>
      <c r="AR162" s="72"/>
      <c r="AS162" s="71"/>
      <c r="AT162" s="78"/>
    </row>
    <row r="163" spans="1:46" s="69" customFormat="1" x14ac:dyDescent="0.2">
      <c r="A163" s="73"/>
      <c r="B163" s="73"/>
      <c r="C163" s="73"/>
      <c r="D163" s="73"/>
      <c r="E163" s="73"/>
      <c r="F163" s="73"/>
      <c r="G163" s="73"/>
      <c r="H163" s="76"/>
      <c r="I163" s="76"/>
      <c r="J163" s="76"/>
      <c r="K163" s="76"/>
      <c r="L163" s="76"/>
      <c r="M163" s="76"/>
      <c r="N163" s="76"/>
      <c r="O163" s="76"/>
      <c r="P163" s="75">
        <f t="shared" si="9"/>
        <v>0</v>
      </c>
      <c r="Q163" s="73"/>
      <c r="R163" s="73"/>
      <c r="S163" s="73"/>
      <c r="T163" s="73"/>
      <c r="U163" s="73"/>
      <c r="V163" s="73"/>
      <c r="W163" s="73"/>
      <c r="X163" s="79"/>
      <c r="Y163" s="74">
        <f t="shared" si="10"/>
        <v>0</v>
      </c>
      <c r="Z163" s="19"/>
      <c r="AA163" s="19"/>
      <c r="AB163" s="19"/>
      <c r="AC163" s="19"/>
      <c r="AD163" s="19"/>
      <c r="AE163" s="19"/>
      <c r="AF163" s="19"/>
      <c r="AG163" s="73"/>
      <c r="AH163" s="74">
        <f t="shared" si="11"/>
        <v>0</v>
      </c>
      <c r="AI163" s="19"/>
      <c r="AJ163" s="73"/>
      <c r="AK163" s="73"/>
      <c r="AL163" s="5"/>
      <c r="AM163" s="5"/>
      <c r="AN163" s="73"/>
      <c r="AO163" s="73"/>
      <c r="AP163" s="73"/>
      <c r="AQ163" s="73"/>
      <c r="AR163" s="72"/>
      <c r="AS163" s="71"/>
      <c r="AT163" s="78"/>
    </row>
    <row r="164" spans="1:46" s="69" customFormat="1" x14ac:dyDescent="0.2">
      <c r="A164" s="73"/>
      <c r="B164" s="73"/>
      <c r="C164" s="73"/>
      <c r="D164" s="73"/>
      <c r="E164" s="73"/>
      <c r="F164" s="73"/>
      <c r="G164" s="73"/>
      <c r="H164" s="76"/>
      <c r="I164" s="76"/>
      <c r="J164" s="76"/>
      <c r="K164" s="76"/>
      <c r="L164" s="76"/>
      <c r="M164" s="76"/>
      <c r="N164" s="76"/>
      <c r="O164" s="76"/>
      <c r="P164" s="75">
        <f t="shared" si="9"/>
        <v>0</v>
      </c>
      <c r="Q164" s="73"/>
      <c r="R164" s="73"/>
      <c r="S164" s="73"/>
      <c r="T164" s="73"/>
      <c r="U164" s="73"/>
      <c r="V164" s="73"/>
      <c r="W164" s="73"/>
      <c r="X164" s="79"/>
      <c r="Y164" s="74">
        <f t="shared" si="10"/>
        <v>0</v>
      </c>
      <c r="Z164" s="19"/>
      <c r="AA164" s="19"/>
      <c r="AB164" s="19"/>
      <c r="AC164" s="19"/>
      <c r="AD164" s="19"/>
      <c r="AE164" s="19"/>
      <c r="AF164" s="19"/>
      <c r="AG164" s="73"/>
      <c r="AH164" s="74">
        <f t="shared" si="11"/>
        <v>0</v>
      </c>
      <c r="AI164" s="19"/>
      <c r="AJ164" s="73"/>
      <c r="AK164" s="73"/>
      <c r="AL164" s="5"/>
      <c r="AM164" s="5"/>
      <c r="AN164" s="73"/>
      <c r="AO164" s="73"/>
      <c r="AP164" s="73"/>
      <c r="AQ164" s="73"/>
      <c r="AR164" s="72"/>
      <c r="AS164" s="71"/>
      <c r="AT164" s="78"/>
    </row>
    <row r="165" spans="1:46" s="69" customFormat="1" x14ac:dyDescent="0.2">
      <c r="A165" s="73"/>
      <c r="B165" s="73"/>
      <c r="C165" s="73"/>
      <c r="D165" s="73"/>
      <c r="E165" s="73"/>
      <c r="F165" s="73"/>
      <c r="G165" s="73"/>
      <c r="H165" s="76"/>
      <c r="I165" s="76"/>
      <c r="J165" s="76"/>
      <c r="K165" s="76"/>
      <c r="L165" s="76"/>
      <c r="M165" s="76"/>
      <c r="N165" s="76"/>
      <c r="O165" s="76"/>
      <c r="P165" s="75">
        <f t="shared" si="9"/>
        <v>0</v>
      </c>
      <c r="Q165" s="73"/>
      <c r="R165" s="73"/>
      <c r="S165" s="73"/>
      <c r="T165" s="73"/>
      <c r="U165" s="73"/>
      <c r="V165" s="73"/>
      <c r="W165" s="73"/>
      <c r="X165" s="79"/>
      <c r="Y165" s="74">
        <f t="shared" si="10"/>
        <v>0</v>
      </c>
      <c r="Z165" s="19"/>
      <c r="AA165" s="19"/>
      <c r="AB165" s="19"/>
      <c r="AC165" s="19"/>
      <c r="AD165" s="19"/>
      <c r="AE165" s="19"/>
      <c r="AF165" s="19"/>
      <c r="AG165" s="73"/>
      <c r="AH165" s="74">
        <f t="shared" si="11"/>
        <v>0</v>
      </c>
      <c r="AI165" s="19"/>
      <c r="AJ165" s="73"/>
      <c r="AK165" s="73"/>
      <c r="AL165" s="5"/>
      <c r="AM165" s="5"/>
      <c r="AN165" s="73"/>
      <c r="AO165" s="73"/>
      <c r="AP165" s="73"/>
      <c r="AQ165" s="73"/>
      <c r="AR165" s="72"/>
      <c r="AS165" s="71"/>
      <c r="AT165" s="78"/>
    </row>
    <row r="166" spans="1:46" s="69" customFormat="1" x14ac:dyDescent="0.2">
      <c r="A166" s="73"/>
      <c r="B166" s="73"/>
      <c r="C166" s="73"/>
      <c r="D166" s="73"/>
      <c r="E166" s="73"/>
      <c r="F166" s="73"/>
      <c r="G166" s="73"/>
      <c r="H166" s="76"/>
      <c r="I166" s="76"/>
      <c r="J166" s="76"/>
      <c r="K166" s="76"/>
      <c r="L166" s="76"/>
      <c r="M166" s="76"/>
      <c r="N166" s="76"/>
      <c r="O166" s="76"/>
      <c r="P166" s="75">
        <f t="shared" si="9"/>
        <v>0</v>
      </c>
      <c r="Q166" s="73"/>
      <c r="R166" s="73"/>
      <c r="S166" s="73"/>
      <c r="T166" s="73"/>
      <c r="U166" s="73"/>
      <c r="V166" s="73"/>
      <c r="W166" s="73"/>
      <c r="X166" s="79"/>
      <c r="Y166" s="74">
        <f t="shared" si="10"/>
        <v>0</v>
      </c>
      <c r="Z166" s="19"/>
      <c r="AA166" s="19"/>
      <c r="AB166" s="19"/>
      <c r="AC166" s="19"/>
      <c r="AD166" s="19"/>
      <c r="AE166" s="19"/>
      <c r="AF166" s="19"/>
      <c r="AG166" s="73"/>
      <c r="AH166" s="74">
        <f t="shared" si="11"/>
        <v>0</v>
      </c>
      <c r="AI166" s="19"/>
      <c r="AJ166" s="73"/>
      <c r="AK166" s="73"/>
      <c r="AL166" s="5"/>
      <c r="AM166" s="5"/>
      <c r="AN166" s="73"/>
      <c r="AO166" s="73"/>
      <c r="AP166" s="73"/>
      <c r="AQ166" s="73"/>
      <c r="AR166" s="72"/>
      <c r="AS166" s="71"/>
      <c r="AT166" s="78"/>
    </row>
    <row r="167" spans="1:46" s="69" customFormat="1" x14ac:dyDescent="0.2">
      <c r="A167" s="73"/>
      <c r="B167" s="73"/>
      <c r="C167" s="73"/>
      <c r="D167" s="73"/>
      <c r="E167" s="73"/>
      <c r="F167" s="73"/>
      <c r="G167" s="73"/>
      <c r="H167" s="76"/>
      <c r="I167" s="76"/>
      <c r="J167" s="76"/>
      <c r="K167" s="76"/>
      <c r="L167" s="76"/>
      <c r="M167" s="76"/>
      <c r="N167" s="76"/>
      <c r="O167" s="76"/>
      <c r="P167" s="75">
        <f t="shared" si="9"/>
        <v>0</v>
      </c>
      <c r="Q167" s="73"/>
      <c r="R167" s="73"/>
      <c r="S167" s="73"/>
      <c r="T167" s="73"/>
      <c r="U167" s="73"/>
      <c r="V167" s="73"/>
      <c r="W167" s="73"/>
      <c r="X167" s="79"/>
      <c r="Y167" s="74">
        <f t="shared" si="10"/>
        <v>0</v>
      </c>
      <c r="Z167" s="19"/>
      <c r="AA167" s="19"/>
      <c r="AB167" s="19"/>
      <c r="AC167" s="19"/>
      <c r="AD167" s="19"/>
      <c r="AE167" s="19"/>
      <c r="AF167" s="19"/>
      <c r="AG167" s="73"/>
      <c r="AH167" s="74">
        <f t="shared" si="11"/>
        <v>0</v>
      </c>
      <c r="AI167" s="19"/>
      <c r="AJ167" s="73"/>
      <c r="AK167" s="73"/>
      <c r="AL167" s="5"/>
      <c r="AM167" s="5"/>
      <c r="AN167" s="73"/>
      <c r="AO167" s="73"/>
      <c r="AP167" s="73"/>
      <c r="AQ167" s="73"/>
      <c r="AR167" s="72"/>
      <c r="AS167" s="71"/>
      <c r="AT167" s="78"/>
    </row>
    <row r="168" spans="1:46" s="69" customFormat="1" x14ac:dyDescent="0.2">
      <c r="A168" s="73"/>
      <c r="B168" s="73"/>
      <c r="C168" s="73"/>
      <c r="D168" s="73"/>
      <c r="E168" s="73"/>
      <c r="F168" s="73"/>
      <c r="G168" s="73"/>
      <c r="H168" s="76"/>
      <c r="I168" s="76"/>
      <c r="J168" s="76"/>
      <c r="K168" s="76"/>
      <c r="L168" s="76"/>
      <c r="M168" s="76"/>
      <c r="N168" s="76"/>
      <c r="O168" s="76"/>
      <c r="P168" s="75">
        <f t="shared" si="9"/>
        <v>0</v>
      </c>
      <c r="Q168" s="73"/>
      <c r="R168" s="73"/>
      <c r="S168" s="73"/>
      <c r="T168" s="73"/>
      <c r="U168" s="73"/>
      <c r="V168" s="73"/>
      <c r="W168" s="73"/>
      <c r="X168" s="79"/>
      <c r="Y168" s="74">
        <f t="shared" si="10"/>
        <v>0</v>
      </c>
      <c r="Z168" s="19"/>
      <c r="AA168" s="19"/>
      <c r="AB168" s="19"/>
      <c r="AC168" s="19"/>
      <c r="AD168" s="19"/>
      <c r="AE168" s="19"/>
      <c r="AF168" s="19"/>
      <c r="AG168" s="73"/>
      <c r="AH168" s="74">
        <f t="shared" si="11"/>
        <v>0</v>
      </c>
      <c r="AI168" s="19"/>
      <c r="AJ168" s="73"/>
      <c r="AK168" s="73"/>
      <c r="AL168" s="5"/>
      <c r="AM168" s="5"/>
      <c r="AN168" s="73"/>
      <c r="AO168" s="73"/>
      <c r="AP168" s="73"/>
      <c r="AQ168" s="73"/>
      <c r="AR168" s="72"/>
      <c r="AS168" s="71"/>
      <c r="AT168" s="78"/>
    </row>
    <row r="169" spans="1:46" s="69" customFormat="1" x14ac:dyDescent="0.2">
      <c r="A169" s="73"/>
      <c r="B169" s="73"/>
      <c r="C169" s="73"/>
      <c r="D169" s="73"/>
      <c r="E169" s="73"/>
      <c r="F169" s="73"/>
      <c r="G169" s="73"/>
      <c r="H169" s="76"/>
      <c r="I169" s="76"/>
      <c r="J169" s="76"/>
      <c r="K169" s="76"/>
      <c r="L169" s="76"/>
      <c r="M169" s="76"/>
      <c r="N169" s="76"/>
      <c r="O169" s="76"/>
      <c r="P169" s="75">
        <f t="shared" si="9"/>
        <v>0</v>
      </c>
      <c r="Q169" s="73"/>
      <c r="R169" s="73"/>
      <c r="S169" s="73"/>
      <c r="T169" s="73"/>
      <c r="U169" s="73"/>
      <c r="V169" s="73"/>
      <c r="W169" s="73"/>
      <c r="X169" s="79"/>
      <c r="Y169" s="74">
        <f t="shared" si="10"/>
        <v>0</v>
      </c>
      <c r="Z169" s="19"/>
      <c r="AA169" s="19"/>
      <c r="AB169" s="19"/>
      <c r="AC169" s="19"/>
      <c r="AD169" s="19"/>
      <c r="AE169" s="19"/>
      <c r="AF169" s="19"/>
      <c r="AG169" s="73"/>
      <c r="AH169" s="74">
        <f t="shared" si="11"/>
        <v>0</v>
      </c>
      <c r="AI169" s="19"/>
      <c r="AJ169" s="73"/>
      <c r="AK169" s="73"/>
      <c r="AL169" s="5"/>
      <c r="AM169" s="5"/>
      <c r="AN169" s="73"/>
      <c r="AO169" s="73"/>
      <c r="AP169" s="73"/>
      <c r="AQ169" s="73"/>
      <c r="AR169" s="72"/>
      <c r="AS169" s="71"/>
      <c r="AT169" s="78"/>
    </row>
    <row r="170" spans="1:46" s="69" customFormat="1" x14ac:dyDescent="0.2">
      <c r="A170" s="73"/>
      <c r="B170" s="73"/>
      <c r="C170" s="73"/>
      <c r="D170" s="73"/>
      <c r="E170" s="73"/>
      <c r="F170" s="73"/>
      <c r="G170" s="73"/>
      <c r="H170" s="76"/>
      <c r="I170" s="76"/>
      <c r="J170" s="76"/>
      <c r="K170" s="76"/>
      <c r="L170" s="76"/>
      <c r="M170" s="76"/>
      <c r="N170" s="76"/>
      <c r="O170" s="76"/>
      <c r="P170" s="75">
        <f t="shared" si="9"/>
        <v>0</v>
      </c>
      <c r="Q170" s="73"/>
      <c r="R170" s="73"/>
      <c r="S170" s="73"/>
      <c r="T170" s="73"/>
      <c r="U170" s="73"/>
      <c r="V170" s="73"/>
      <c r="W170" s="73"/>
      <c r="X170" s="79"/>
      <c r="Y170" s="74">
        <f t="shared" si="10"/>
        <v>0</v>
      </c>
      <c r="Z170" s="19"/>
      <c r="AA170" s="19"/>
      <c r="AB170" s="19"/>
      <c r="AC170" s="19"/>
      <c r="AD170" s="19"/>
      <c r="AE170" s="19"/>
      <c r="AF170" s="19"/>
      <c r="AG170" s="73"/>
      <c r="AH170" s="74">
        <f t="shared" si="11"/>
        <v>0</v>
      </c>
      <c r="AI170" s="19"/>
      <c r="AJ170" s="73"/>
      <c r="AK170" s="73"/>
      <c r="AL170" s="5"/>
      <c r="AM170" s="5"/>
      <c r="AN170" s="73"/>
      <c r="AO170" s="73"/>
      <c r="AP170" s="73"/>
      <c r="AQ170" s="73"/>
      <c r="AR170" s="72"/>
      <c r="AS170" s="71"/>
      <c r="AT170" s="78"/>
    </row>
    <row r="171" spans="1:46" s="69" customFormat="1" x14ac:dyDescent="0.2">
      <c r="A171" s="73"/>
      <c r="B171" s="73"/>
      <c r="C171" s="73"/>
      <c r="D171" s="73"/>
      <c r="E171" s="73"/>
      <c r="F171" s="73"/>
      <c r="G171" s="73"/>
      <c r="H171" s="76"/>
      <c r="I171" s="76"/>
      <c r="J171" s="76"/>
      <c r="K171" s="76"/>
      <c r="L171" s="76"/>
      <c r="M171" s="76"/>
      <c r="N171" s="76"/>
      <c r="O171" s="76"/>
      <c r="P171" s="75">
        <f t="shared" si="9"/>
        <v>0</v>
      </c>
      <c r="Q171" s="73"/>
      <c r="R171" s="73"/>
      <c r="S171" s="73"/>
      <c r="T171" s="73"/>
      <c r="U171" s="73"/>
      <c r="V171" s="73"/>
      <c r="W171" s="73"/>
      <c r="X171" s="79"/>
      <c r="Y171" s="74">
        <f t="shared" si="10"/>
        <v>0</v>
      </c>
      <c r="Z171" s="19"/>
      <c r="AA171" s="19"/>
      <c r="AB171" s="19"/>
      <c r="AC171" s="19"/>
      <c r="AD171" s="19"/>
      <c r="AE171" s="19"/>
      <c r="AF171" s="19"/>
      <c r="AG171" s="73"/>
      <c r="AH171" s="74">
        <f t="shared" si="11"/>
        <v>0</v>
      </c>
      <c r="AI171" s="19"/>
      <c r="AJ171" s="73"/>
      <c r="AK171" s="73"/>
      <c r="AL171" s="5"/>
      <c r="AM171" s="5"/>
      <c r="AN171" s="73"/>
      <c r="AO171" s="73"/>
      <c r="AP171" s="73"/>
      <c r="AQ171" s="73"/>
      <c r="AR171" s="72"/>
      <c r="AS171" s="71"/>
      <c r="AT171" s="78"/>
    </row>
    <row r="172" spans="1:46" s="69" customFormat="1" x14ac:dyDescent="0.2">
      <c r="A172" s="73"/>
      <c r="B172" s="73"/>
      <c r="C172" s="73"/>
      <c r="D172" s="73"/>
      <c r="E172" s="73"/>
      <c r="F172" s="73"/>
      <c r="G172" s="73"/>
      <c r="H172" s="76"/>
      <c r="I172" s="76"/>
      <c r="J172" s="76"/>
      <c r="K172" s="76"/>
      <c r="L172" s="76"/>
      <c r="M172" s="76"/>
      <c r="N172" s="76"/>
      <c r="O172" s="76"/>
      <c r="P172" s="75">
        <f t="shared" si="9"/>
        <v>0</v>
      </c>
      <c r="Q172" s="73"/>
      <c r="R172" s="73"/>
      <c r="S172" s="73"/>
      <c r="T172" s="73"/>
      <c r="U172" s="73"/>
      <c r="V172" s="73"/>
      <c r="W172" s="73"/>
      <c r="X172" s="79"/>
      <c r="Y172" s="74">
        <f t="shared" si="10"/>
        <v>0</v>
      </c>
      <c r="Z172" s="19"/>
      <c r="AA172" s="19"/>
      <c r="AB172" s="19"/>
      <c r="AC172" s="19"/>
      <c r="AD172" s="19"/>
      <c r="AE172" s="19"/>
      <c r="AF172" s="19"/>
      <c r="AG172" s="73"/>
      <c r="AH172" s="74">
        <f t="shared" si="11"/>
        <v>0</v>
      </c>
      <c r="AI172" s="19"/>
      <c r="AJ172" s="73"/>
      <c r="AK172" s="73"/>
      <c r="AL172" s="5"/>
      <c r="AM172" s="5"/>
      <c r="AN172" s="73"/>
      <c r="AO172" s="73"/>
      <c r="AP172" s="73"/>
      <c r="AQ172" s="73"/>
      <c r="AR172" s="72"/>
      <c r="AS172" s="71"/>
      <c r="AT172" s="78"/>
    </row>
    <row r="173" spans="1:46" s="69" customFormat="1" x14ac:dyDescent="0.2">
      <c r="A173" s="73"/>
      <c r="B173" s="73"/>
      <c r="C173" s="73"/>
      <c r="D173" s="73"/>
      <c r="E173" s="73"/>
      <c r="F173" s="73"/>
      <c r="G173" s="73"/>
      <c r="H173" s="76"/>
      <c r="I173" s="76"/>
      <c r="J173" s="76"/>
      <c r="K173" s="76"/>
      <c r="L173" s="76"/>
      <c r="M173" s="76"/>
      <c r="N173" s="76"/>
      <c r="O173" s="76"/>
      <c r="P173" s="75">
        <f t="shared" si="9"/>
        <v>0</v>
      </c>
      <c r="Q173" s="73"/>
      <c r="R173" s="73"/>
      <c r="S173" s="73"/>
      <c r="T173" s="73"/>
      <c r="U173" s="73"/>
      <c r="V173" s="73"/>
      <c r="W173" s="73"/>
      <c r="X173" s="79"/>
      <c r="Y173" s="74">
        <f t="shared" si="10"/>
        <v>0</v>
      </c>
      <c r="Z173" s="19"/>
      <c r="AA173" s="19"/>
      <c r="AB173" s="19"/>
      <c r="AC173" s="19"/>
      <c r="AD173" s="19"/>
      <c r="AE173" s="19"/>
      <c r="AF173" s="19"/>
      <c r="AG173" s="73"/>
      <c r="AH173" s="74">
        <f t="shared" si="11"/>
        <v>0</v>
      </c>
      <c r="AI173" s="19"/>
      <c r="AJ173" s="73"/>
      <c r="AK173" s="73"/>
      <c r="AL173" s="5"/>
      <c r="AM173" s="5"/>
      <c r="AN173" s="73"/>
      <c r="AO173" s="73"/>
      <c r="AP173" s="73"/>
      <c r="AQ173" s="73"/>
      <c r="AR173" s="72"/>
      <c r="AS173" s="71"/>
      <c r="AT173" s="78"/>
    </row>
    <row r="174" spans="1:46" s="69" customFormat="1" x14ac:dyDescent="0.2">
      <c r="A174" s="73"/>
      <c r="B174" s="73"/>
      <c r="C174" s="73"/>
      <c r="D174" s="73"/>
      <c r="E174" s="73"/>
      <c r="F174" s="73"/>
      <c r="G174" s="73"/>
      <c r="H174" s="76"/>
      <c r="I174" s="76"/>
      <c r="J174" s="76"/>
      <c r="K174" s="76"/>
      <c r="L174" s="76"/>
      <c r="M174" s="76"/>
      <c r="N174" s="76"/>
      <c r="O174" s="76"/>
      <c r="P174" s="75">
        <f t="shared" si="9"/>
        <v>0</v>
      </c>
      <c r="Q174" s="73"/>
      <c r="R174" s="73"/>
      <c r="S174" s="73"/>
      <c r="T174" s="73"/>
      <c r="U174" s="73"/>
      <c r="V174" s="73"/>
      <c r="W174" s="73"/>
      <c r="X174" s="79"/>
      <c r="Y174" s="74">
        <f t="shared" si="10"/>
        <v>0</v>
      </c>
      <c r="Z174" s="19"/>
      <c r="AA174" s="19"/>
      <c r="AB174" s="19"/>
      <c r="AC174" s="19"/>
      <c r="AD174" s="19"/>
      <c r="AE174" s="19"/>
      <c r="AF174" s="19"/>
      <c r="AG174" s="73"/>
      <c r="AH174" s="74">
        <f t="shared" si="11"/>
        <v>0</v>
      </c>
      <c r="AI174" s="19"/>
      <c r="AJ174" s="73"/>
      <c r="AK174" s="73"/>
      <c r="AL174" s="5"/>
      <c r="AM174" s="5"/>
      <c r="AN174" s="73"/>
      <c r="AO174" s="73"/>
      <c r="AP174" s="73"/>
      <c r="AQ174" s="73"/>
      <c r="AR174" s="72"/>
      <c r="AS174" s="71"/>
      <c r="AT174" s="78"/>
    </row>
    <row r="175" spans="1:46" s="69" customFormat="1" x14ac:dyDescent="0.2">
      <c r="A175" s="73"/>
      <c r="B175" s="73"/>
      <c r="C175" s="73"/>
      <c r="D175" s="73"/>
      <c r="E175" s="73"/>
      <c r="F175" s="73"/>
      <c r="G175" s="73"/>
      <c r="H175" s="76"/>
      <c r="I175" s="76"/>
      <c r="J175" s="76"/>
      <c r="K175" s="76"/>
      <c r="L175" s="76"/>
      <c r="M175" s="76"/>
      <c r="N175" s="76"/>
      <c r="O175" s="76"/>
      <c r="P175" s="75">
        <f t="shared" si="9"/>
        <v>0</v>
      </c>
      <c r="Q175" s="73"/>
      <c r="R175" s="73"/>
      <c r="S175" s="73"/>
      <c r="T175" s="73"/>
      <c r="U175" s="73"/>
      <c r="V175" s="73"/>
      <c r="W175" s="73"/>
      <c r="X175" s="79"/>
      <c r="Y175" s="74">
        <f t="shared" si="10"/>
        <v>0</v>
      </c>
      <c r="Z175" s="19"/>
      <c r="AA175" s="19"/>
      <c r="AB175" s="19"/>
      <c r="AC175" s="19"/>
      <c r="AD175" s="19"/>
      <c r="AE175" s="19"/>
      <c r="AF175" s="19"/>
      <c r="AG175" s="73"/>
      <c r="AH175" s="74">
        <f t="shared" si="11"/>
        <v>0</v>
      </c>
      <c r="AI175" s="19"/>
      <c r="AJ175" s="73"/>
      <c r="AK175" s="73"/>
      <c r="AL175" s="5"/>
      <c r="AM175" s="5"/>
      <c r="AN175" s="73"/>
      <c r="AO175" s="73"/>
      <c r="AP175" s="73"/>
      <c r="AQ175" s="73"/>
      <c r="AR175" s="72"/>
      <c r="AS175" s="71"/>
      <c r="AT175" s="78"/>
    </row>
    <row r="176" spans="1:46" s="69" customFormat="1" x14ac:dyDescent="0.2">
      <c r="A176" s="73"/>
      <c r="B176" s="73"/>
      <c r="C176" s="73"/>
      <c r="D176" s="73"/>
      <c r="E176" s="73"/>
      <c r="F176" s="73"/>
      <c r="G176" s="73"/>
      <c r="H176" s="76"/>
      <c r="I176" s="76"/>
      <c r="J176" s="76"/>
      <c r="K176" s="76"/>
      <c r="L176" s="76"/>
      <c r="M176" s="76"/>
      <c r="N176" s="76"/>
      <c r="O176" s="76"/>
      <c r="P176" s="75">
        <f t="shared" si="9"/>
        <v>0</v>
      </c>
      <c r="Q176" s="73"/>
      <c r="R176" s="73"/>
      <c r="S176" s="73"/>
      <c r="T176" s="73"/>
      <c r="U176" s="73"/>
      <c r="V176" s="73"/>
      <c r="W176" s="73"/>
      <c r="X176" s="79"/>
      <c r="Y176" s="74">
        <f t="shared" si="10"/>
        <v>0</v>
      </c>
      <c r="Z176" s="19"/>
      <c r="AA176" s="19"/>
      <c r="AB176" s="19"/>
      <c r="AC176" s="19"/>
      <c r="AD176" s="19"/>
      <c r="AE176" s="19"/>
      <c r="AF176" s="19"/>
      <c r="AG176" s="73"/>
      <c r="AH176" s="74">
        <f t="shared" si="11"/>
        <v>0</v>
      </c>
      <c r="AI176" s="19"/>
      <c r="AJ176" s="73"/>
      <c r="AK176" s="73"/>
      <c r="AL176" s="5"/>
      <c r="AM176" s="5"/>
      <c r="AN176" s="73"/>
      <c r="AO176" s="73"/>
      <c r="AP176" s="73"/>
      <c r="AQ176" s="73"/>
      <c r="AR176" s="72"/>
      <c r="AS176" s="71"/>
      <c r="AT176" s="78"/>
    </row>
    <row r="177" spans="1:46" s="69" customFormat="1" x14ac:dyDescent="0.2">
      <c r="A177" s="73"/>
      <c r="B177" s="73"/>
      <c r="C177" s="73"/>
      <c r="D177" s="73"/>
      <c r="E177" s="73"/>
      <c r="F177" s="73"/>
      <c r="G177" s="73"/>
      <c r="H177" s="76"/>
      <c r="I177" s="76"/>
      <c r="J177" s="76"/>
      <c r="K177" s="76"/>
      <c r="L177" s="76"/>
      <c r="M177" s="76"/>
      <c r="N177" s="76"/>
      <c r="O177" s="76"/>
      <c r="P177" s="75">
        <f t="shared" si="9"/>
        <v>0</v>
      </c>
      <c r="Q177" s="73"/>
      <c r="R177" s="73"/>
      <c r="S177" s="73"/>
      <c r="T177" s="73"/>
      <c r="U177" s="73"/>
      <c r="V177" s="73"/>
      <c r="W177" s="73"/>
      <c r="X177" s="79"/>
      <c r="Y177" s="74">
        <f t="shared" si="10"/>
        <v>0</v>
      </c>
      <c r="Z177" s="19"/>
      <c r="AA177" s="19"/>
      <c r="AB177" s="19"/>
      <c r="AC177" s="19"/>
      <c r="AD177" s="19"/>
      <c r="AE177" s="19"/>
      <c r="AF177" s="19"/>
      <c r="AG177" s="73"/>
      <c r="AH177" s="74">
        <f t="shared" si="11"/>
        <v>0</v>
      </c>
      <c r="AI177" s="19"/>
      <c r="AJ177" s="73"/>
      <c r="AK177" s="73"/>
      <c r="AL177" s="5"/>
      <c r="AM177" s="5"/>
      <c r="AN177" s="73"/>
      <c r="AO177" s="73"/>
      <c r="AP177" s="73"/>
      <c r="AQ177" s="73"/>
      <c r="AR177" s="72"/>
      <c r="AS177" s="71"/>
      <c r="AT177" s="78"/>
    </row>
    <row r="178" spans="1:46" s="69" customFormat="1" x14ac:dyDescent="0.2">
      <c r="A178" s="73"/>
      <c r="B178" s="73"/>
      <c r="C178" s="73"/>
      <c r="D178" s="73"/>
      <c r="E178" s="73"/>
      <c r="F178" s="73"/>
      <c r="G178" s="73"/>
      <c r="H178" s="76"/>
      <c r="I178" s="76"/>
      <c r="J178" s="76"/>
      <c r="K178" s="76"/>
      <c r="L178" s="76"/>
      <c r="M178" s="76"/>
      <c r="N178" s="76"/>
      <c r="O178" s="76"/>
      <c r="P178" s="75">
        <f t="shared" si="9"/>
        <v>0</v>
      </c>
      <c r="Q178" s="73"/>
      <c r="R178" s="73"/>
      <c r="S178" s="73"/>
      <c r="T178" s="73"/>
      <c r="U178" s="73"/>
      <c r="V178" s="73"/>
      <c r="W178" s="73"/>
      <c r="X178" s="79"/>
      <c r="Y178" s="74">
        <f t="shared" si="10"/>
        <v>0</v>
      </c>
      <c r="Z178" s="19"/>
      <c r="AA178" s="19"/>
      <c r="AB178" s="19"/>
      <c r="AC178" s="19"/>
      <c r="AD178" s="19"/>
      <c r="AE178" s="19"/>
      <c r="AF178" s="19"/>
      <c r="AG178" s="73"/>
      <c r="AH178" s="74">
        <f t="shared" si="11"/>
        <v>0</v>
      </c>
      <c r="AI178" s="19"/>
      <c r="AJ178" s="73"/>
      <c r="AK178" s="73"/>
      <c r="AL178" s="5"/>
      <c r="AM178" s="5"/>
      <c r="AN178" s="73"/>
      <c r="AO178" s="73"/>
      <c r="AP178" s="73"/>
      <c r="AQ178" s="73"/>
      <c r="AR178" s="72"/>
      <c r="AS178" s="71"/>
      <c r="AT178" s="78"/>
    </row>
    <row r="179" spans="1:46" s="69" customFormat="1" x14ac:dyDescent="0.2">
      <c r="A179" s="73"/>
      <c r="B179" s="73"/>
      <c r="C179" s="73"/>
      <c r="D179" s="73"/>
      <c r="E179" s="73"/>
      <c r="F179" s="73"/>
      <c r="G179" s="73"/>
      <c r="H179" s="76"/>
      <c r="I179" s="76"/>
      <c r="J179" s="76"/>
      <c r="K179" s="76"/>
      <c r="L179" s="76"/>
      <c r="M179" s="76"/>
      <c r="N179" s="76"/>
      <c r="O179" s="76"/>
      <c r="P179" s="75">
        <f t="shared" si="9"/>
        <v>0</v>
      </c>
      <c r="Q179" s="73"/>
      <c r="R179" s="73"/>
      <c r="S179" s="73"/>
      <c r="T179" s="73"/>
      <c r="U179" s="73"/>
      <c r="V179" s="73"/>
      <c r="W179" s="73"/>
      <c r="X179" s="79"/>
      <c r="Y179" s="74">
        <f t="shared" si="10"/>
        <v>0</v>
      </c>
      <c r="Z179" s="19"/>
      <c r="AA179" s="19"/>
      <c r="AB179" s="19"/>
      <c r="AC179" s="19"/>
      <c r="AD179" s="19"/>
      <c r="AE179" s="19"/>
      <c r="AF179" s="19"/>
      <c r="AG179" s="73"/>
      <c r="AH179" s="74">
        <f t="shared" si="11"/>
        <v>0</v>
      </c>
      <c r="AI179" s="19"/>
      <c r="AJ179" s="73"/>
      <c r="AK179" s="73"/>
      <c r="AL179" s="5"/>
      <c r="AM179" s="5"/>
      <c r="AN179" s="73"/>
      <c r="AO179" s="73"/>
      <c r="AP179" s="73"/>
      <c r="AQ179" s="73"/>
      <c r="AR179" s="72"/>
      <c r="AS179" s="71"/>
      <c r="AT179" s="78"/>
    </row>
    <row r="180" spans="1:46" s="69" customFormat="1" x14ac:dyDescent="0.2">
      <c r="A180" s="73"/>
      <c r="B180" s="73"/>
      <c r="C180" s="73"/>
      <c r="D180" s="73"/>
      <c r="E180" s="73"/>
      <c r="F180" s="73"/>
      <c r="G180" s="73"/>
      <c r="H180" s="76"/>
      <c r="I180" s="76"/>
      <c r="J180" s="76"/>
      <c r="K180" s="76"/>
      <c r="L180" s="76"/>
      <c r="M180" s="76"/>
      <c r="N180" s="76"/>
      <c r="O180" s="76"/>
      <c r="P180" s="75">
        <f t="shared" si="9"/>
        <v>0</v>
      </c>
      <c r="Q180" s="73"/>
      <c r="R180" s="73"/>
      <c r="S180" s="73"/>
      <c r="T180" s="73"/>
      <c r="U180" s="73"/>
      <c r="V180" s="73"/>
      <c r="W180" s="73"/>
      <c r="X180" s="79"/>
      <c r="Y180" s="74">
        <f t="shared" si="10"/>
        <v>0</v>
      </c>
      <c r="Z180" s="19"/>
      <c r="AA180" s="19"/>
      <c r="AB180" s="19"/>
      <c r="AC180" s="19"/>
      <c r="AD180" s="19"/>
      <c r="AE180" s="19"/>
      <c r="AF180" s="19"/>
      <c r="AG180" s="73"/>
      <c r="AH180" s="74">
        <f t="shared" si="11"/>
        <v>0</v>
      </c>
      <c r="AI180" s="19"/>
      <c r="AJ180" s="73"/>
      <c r="AK180" s="73"/>
      <c r="AL180" s="5"/>
      <c r="AM180" s="5"/>
      <c r="AN180" s="73"/>
      <c r="AO180" s="73"/>
      <c r="AP180" s="73"/>
      <c r="AQ180" s="73"/>
      <c r="AR180" s="72"/>
      <c r="AS180" s="71"/>
      <c r="AT180" s="78"/>
    </row>
    <row r="181" spans="1:46" s="69" customFormat="1" x14ac:dyDescent="0.2">
      <c r="A181" s="73"/>
      <c r="B181" s="73"/>
      <c r="C181" s="73"/>
      <c r="D181" s="73"/>
      <c r="E181" s="73"/>
      <c r="F181" s="73"/>
      <c r="G181" s="73"/>
      <c r="H181" s="76"/>
      <c r="I181" s="76"/>
      <c r="J181" s="76"/>
      <c r="K181" s="76"/>
      <c r="L181" s="76"/>
      <c r="M181" s="76"/>
      <c r="N181" s="76"/>
      <c r="O181" s="76"/>
      <c r="P181" s="75">
        <f t="shared" si="9"/>
        <v>0</v>
      </c>
      <c r="Q181" s="73"/>
      <c r="R181" s="73"/>
      <c r="S181" s="73"/>
      <c r="T181" s="73"/>
      <c r="U181" s="73"/>
      <c r="V181" s="73"/>
      <c r="W181" s="73"/>
      <c r="X181" s="79"/>
      <c r="Y181" s="74">
        <f t="shared" si="10"/>
        <v>0</v>
      </c>
      <c r="Z181" s="19"/>
      <c r="AA181" s="19"/>
      <c r="AB181" s="19"/>
      <c r="AC181" s="19"/>
      <c r="AD181" s="19"/>
      <c r="AE181" s="19"/>
      <c r="AF181" s="19"/>
      <c r="AG181" s="73"/>
      <c r="AH181" s="74">
        <f t="shared" si="11"/>
        <v>0</v>
      </c>
      <c r="AI181" s="19"/>
      <c r="AJ181" s="73"/>
      <c r="AK181" s="73"/>
      <c r="AL181" s="5"/>
      <c r="AM181" s="5"/>
      <c r="AN181" s="73"/>
      <c r="AO181" s="73"/>
      <c r="AP181" s="73"/>
      <c r="AQ181" s="73"/>
      <c r="AR181" s="72"/>
      <c r="AS181" s="71"/>
      <c r="AT181" s="78"/>
    </row>
    <row r="182" spans="1:46" s="69" customFormat="1" x14ac:dyDescent="0.2">
      <c r="A182" s="73"/>
      <c r="B182" s="73"/>
      <c r="C182" s="73"/>
      <c r="D182" s="73"/>
      <c r="E182" s="73"/>
      <c r="F182" s="73"/>
      <c r="G182" s="73"/>
      <c r="H182" s="76"/>
      <c r="I182" s="76"/>
      <c r="J182" s="76"/>
      <c r="K182" s="76"/>
      <c r="L182" s="76"/>
      <c r="M182" s="76"/>
      <c r="N182" s="76"/>
      <c r="O182" s="76"/>
      <c r="P182" s="75">
        <f t="shared" si="9"/>
        <v>0</v>
      </c>
      <c r="Q182" s="73"/>
      <c r="R182" s="73"/>
      <c r="S182" s="73"/>
      <c r="T182" s="73"/>
      <c r="U182" s="73"/>
      <c r="V182" s="73"/>
      <c r="W182" s="73"/>
      <c r="X182" s="79"/>
      <c r="Y182" s="74">
        <f t="shared" si="10"/>
        <v>0</v>
      </c>
      <c r="Z182" s="19"/>
      <c r="AA182" s="19"/>
      <c r="AB182" s="19"/>
      <c r="AC182" s="19"/>
      <c r="AD182" s="19"/>
      <c r="AE182" s="19"/>
      <c r="AF182" s="19"/>
      <c r="AG182" s="73"/>
      <c r="AH182" s="74">
        <f t="shared" si="11"/>
        <v>0</v>
      </c>
      <c r="AI182" s="19"/>
      <c r="AJ182" s="73"/>
      <c r="AK182" s="73"/>
      <c r="AL182" s="5"/>
      <c r="AM182" s="5"/>
      <c r="AN182" s="73"/>
      <c r="AO182" s="73"/>
      <c r="AP182" s="73"/>
      <c r="AQ182" s="73"/>
      <c r="AR182" s="72"/>
      <c r="AS182" s="71"/>
      <c r="AT182" s="78"/>
    </row>
    <row r="183" spans="1:46" s="69" customFormat="1" x14ac:dyDescent="0.2">
      <c r="A183" s="73"/>
      <c r="B183" s="73"/>
      <c r="C183" s="73"/>
      <c r="D183" s="73"/>
      <c r="E183" s="73"/>
      <c r="F183" s="73"/>
      <c r="G183" s="73"/>
      <c r="H183" s="76"/>
      <c r="I183" s="76"/>
      <c r="J183" s="76"/>
      <c r="K183" s="76"/>
      <c r="L183" s="76"/>
      <c r="M183" s="76"/>
      <c r="N183" s="76"/>
      <c r="O183" s="76"/>
      <c r="P183" s="75">
        <f t="shared" si="9"/>
        <v>0</v>
      </c>
      <c r="Q183" s="73"/>
      <c r="R183" s="73"/>
      <c r="S183" s="73"/>
      <c r="T183" s="73"/>
      <c r="U183" s="73"/>
      <c r="V183" s="73"/>
      <c r="W183" s="73"/>
      <c r="X183" s="79"/>
      <c r="Y183" s="74">
        <f t="shared" si="10"/>
        <v>0</v>
      </c>
      <c r="Z183" s="19"/>
      <c r="AA183" s="19"/>
      <c r="AB183" s="19"/>
      <c r="AC183" s="19"/>
      <c r="AD183" s="19"/>
      <c r="AE183" s="19"/>
      <c r="AF183" s="19"/>
      <c r="AG183" s="73"/>
      <c r="AH183" s="74">
        <f t="shared" si="11"/>
        <v>0</v>
      </c>
      <c r="AI183" s="19"/>
      <c r="AJ183" s="73"/>
      <c r="AK183" s="73"/>
      <c r="AL183" s="5"/>
      <c r="AM183" s="5"/>
      <c r="AN183" s="73"/>
      <c r="AO183" s="73"/>
      <c r="AP183" s="73"/>
      <c r="AQ183" s="73"/>
      <c r="AR183" s="72"/>
      <c r="AS183" s="71"/>
      <c r="AT183" s="78"/>
    </row>
    <row r="184" spans="1:46" s="69" customFormat="1" x14ac:dyDescent="0.2">
      <c r="A184" s="73"/>
      <c r="B184" s="73"/>
      <c r="C184" s="73"/>
      <c r="D184" s="73"/>
      <c r="E184" s="73"/>
      <c r="F184" s="73"/>
      <c r="G184" s="73"/>
      <c r="H184" s="76"/>
      <c r="I184" s="76"/>
      <c r="J184" s="76"/>
      <c r="K184" s="76"/>
      <c r="L184" s="76"/>
      <c r="M184" s="76"/>
      <c r="N184" s="76"/>
      <c r="O184" s="76"/>
      <c r="P184" s="75">
        <f t="shared" si="9"/>
        <v>0</v>
      </c>
      <c r="Q184" s="73"/>
      <c r="R184" s="73"/>
      <c r="S184" s="73"/>
      <c r="T184" s="73"/>
      <c r="U184" s="73"/>
      <c r="V184" s="73"/>
      <c r="W184" s="73"/>
      <c r="X184" s="79"/>
      <c r="Y184" s="74">
        <f t="shared" si="10"/>
        <v>0</v>
      </c>
      <c r="Z184" s="19"/>
      <c r="AA184" s="19"/>
      <c r="AB184" s="19"/>
      <c r="AC184" s="19"/>
      <c r="AD184" s="19"/>
      <c r="AE184" s="19"/>
      <c r="AF184" s="19"/>
      <c r="AG184" s="73"/>
      <c r="AH184" s="74">
        <f t="shared" si="11"/>
        <v>0</v>
      </c>
      <c r="AI184" s="19"/>
      <c r="AJ184" s="73"/>
      <c r="AK184" s="73"/>
      <c r="AL184" s="5"/>
      <c r="AM184" s="5"/>
      <c r="AN184" s="73"/>
      <c r="AO184" s="73"/>
      <c r="AP184" s="73"/>
      <c r="AQ184" s="73"/>
      <c r="AR184" s="72"/>
      <c r="AS184" s="71"/>
      <c r="AT184" s="78"/>
    </row>
    <row r="185" spans="1:46" s="69" customFormat="1" x14ac:dyDescent="0.2">
      <c r="A185" s="73"/>
      <c r="B185" s="73"/>
      <c r="C185" s="73"/>
      <c r="D185" s="73"/>
      <c r="E185" s="73"/>
      <c r="F185" s="73"/>
      <c r="G185" s="73"/>
      <c r="H185" s="76"/>
      <c r="I185" s="76"/>
      <c r="J185" s="76"/>
      <c r="K185" s="76"/>
      <c r="L185" s="76"/>
      <c r="M185" s="76"/>
      <c r="N185" s="76"/>
      <c r="O185" s="76"/>
      <c r="P185" s="75">
        <f t="shared" si="9"/>
        <v>0</v>
      </c>
      <c r="Q185" s="73"/>
      <c r="R185" s="73"/>
      <c r="S185" s="73"/>
      <c r="T185" s="73"/>
      <c r="U185" s="73"/>
      <c r="V185" s="73"/>
      <c r="W185" s="73"/>
      <c r="X185" s="79"/>
      <c r="Y185" s="74">
        <f t="shared" si="10"/>
        <v>0</v>
      </c>
      <c r="Z185" s="19"/>
      <c r="AA185" s="19"/>
      <c r="AB185" s="19"/>
      <c r="AC185" s="19"/>
      <c r="AD185" s="19"/>
      <c r="AE185" s="19"/>
      <c r="AF185" s="19"/>
      <c r="AG185" s="73"/>
      <c r="AH185" s="74">
        <f t="shared" si="11"/>
        <v>0</v>
      </c>
      <c r="AI185" s="19"/>
      <c r="AJ185" s="73"/>
      <c r="AK185" s="73"/>
      <c r="AL185" s="5"/>
      <c r="AM185" s="5"/>
      <c r="AN185" s="73"/>
      <c r="AO185" s="73"/>
      <c r="AP185" s="73"/>
      <c r="AQ185" s="73"/>
      <c r="AR185" s="72"/>
      <c r="AS185" s="71"/>
      <c r="AT185" s="78"/>
    </row>
    <row r="186" spans="1:46" s="69" customFormat="1" x14ac:dyDescent="0.2">
      <c r="A186" s="73"/>
      <c r="B186" s="73"/>
      <c r="C186" s="73"/>
      <c r="D186" s="73"/>
      <c r="E186" s="73"/>
      <c r="F186" s="73"/>
      <c r="G186" s="73"/>
      <c r="H186" s="76"/>
      <c r="I186" s="76"/>
      <c r="J186" s="76"/>
      <c r="K186" s="76"/>
      <c r="L186" s="76"/>
      <c r="M186" s="76"/>
      <c r="N186" s="76"/>
      <c r="O186" s="76"/>
      <c r="P186" s="75">
        <f t="shared" si="9"/>
        <v>0</v>
      </c>
      <c r="Q186" s="73"/>
      <c r="R186" s="73"/>
      <c r="S186" s="73"/>
      <c r="T186" s="73"/>
      <c r="U186" s="73"/>
      <c r="V186" s="73"/>
      <c r="W186" s="73"/>
      <c r="X186" s="79"/>
      <c r="Y186" s="74">
        <f t="shared" si="10"/>
        <v>0</v>
      </c>
      <c r="Z186" s="19"/>
      <c r="AA186" s="19"/>
      <c r="AB186" s="19"/>
      <c r="AC186" s="19"/>
      <c r="AD186" s="19"/>
      <c r="AE186" s="19"/>
      <c r="AF186" s="19"/>
      <c r="AG186" s="73"/>
      <c r="AH186" s="74">
        <f t="shared" si="11"/>
        <v>0</v>
      </c>
      <c r="AI186" s="19"/>
      <c r="AJ186" s="73"/>
      <c r="AK186" s="73"/>
      <c r="AL186" s="5"/>
      <c r="AM186" s="5"/>
      <c r="AN186" s="73"/>
      <c r="AO186" s="73"/>
      <c r="AP186" s="73"/>
      <c r="AQ186" s="73"/>
      <c r="AR186" s="72"/>
      <c r="AS186" s="71"/>
      <c r="AT186" s="78"/>
    </row>
    <row r="187" spans="1:46" s="69" customFormat="1" x14ac:dyDescent="0.2">
      <c r="A187" s="73"/>
      <c r="B187" s="73"/>
      <c r="C187" s="73"/>
      <c r="D187" s="73"/>
      <c r="E187" s="73"/>
      <c r="F187" s="73"/>
      <c r="G187" s="73"/>
      <c r="H187" s="76"/>
      <c r="I187" s="76"/>
      <c r="J187" s="76"/>
      <c r="K187" s="76"/>
      <c r="L187" s="76"/>
      <c r="M187" s="76"/>
      <c r="N187" s="76"/>
      <c r="O187" s="76"/>
      <c r="P187" s="75">
        <f t="shared" si="9"/>
        <v>0</v>
      </c>
      <c r="Q187" s="73"/>
      <c r="R187" s="73"/>
      <c r="S187" s="73"/>
      <c r="T187" s="73"/>
      <c r="U187" s="73"/>
      <c r="V187" s="73"/>
      <c r="W187" s="73"/>
      <c r="X187" s="79"/>
      <c r="Y187" s="74">
        <f t="shared" si="10"/>
        <v>0</v>
      </c>
      <c r="Z187" s="19"/>
      <c r="AA187" s="19"/>
      <c r="AB187" s="19"/>
      <c r="AC187" s="19"/>
      <c r="AD187" s="19"/>
      <c r="AE187" s="19"/>
      <c r="AF187" s="19"/>
      <c r="AG187" s="73"/>
      <c r="AH187" s="74">
        <f t="shared" si="11"/>
        <v>0</v>
      </c>
      <c r="AI187" s="19"/>
      <c r="AJ187" s="73"/>
      <c r="AK187" s="73"/>
      <c r="AL187" s="5"/>
      <c r="AM187" s="5"/>
      <c r="AN187" s="73"/>
      <c r="AO187" s="73"/>
      <c r="AP187" s="73"/>
      <c r="AQ187" s="73"/>
      <c r="AR187" s="72"/>
      <c r="AS187" s="71"/>
      <c r="AT187" s="78"/>
    </row>
    <row r="188" spans="1:46" s="69" customFormat="1" x14ac:dyDescent="0.2">
      <c r="A188" s="73"/>
      <c r="B188" s="73"/>
      <c r="C188" s="73"/>
      <c r="D188" s="73"/>
      <c r="E188" s="73"/>
      <c r="F188" s="73"/>
      <c r="G188" s="73"/>
      <c r="H188" s="76"/>
      <c r="I188" s="76"/>
      <c r="J188" s="76"/>
      <c r="K188" s="76"/>
      <c r="L188" s="76"/>
      <c r="M188" s="76"/>
      <c r="N188" s="76"/>
      <c r="O188" s="76"/>
      <c r="P188" s="75">
        <f t="shared" si="9"/>
        <v>0</v>
      </c>
      <c r="Q188" s="73"/>
      <c r="R188" s="73"/>
      <c r="S188" s="73"/>
      <c r="T188" s="73"/>
      <c r="U188" s="73"/>
      <c r="V188" s="73"/>
      <c r="W188" s="73"/>
      <c r="X188" s="79"/>
      <c r="Y188" s="74">
        <f t="shared" si="10"/>
        <v>0</v>
      </c>
      <c r="Z188" s="19"/>
      <c r="AA188" s="19"/>
      <c r="AB188" s="19"/>
      <c r="AC188" s="19"/>
      <c r="AD188" s="19"/>
      <c r="AE188" s="19"/>
      <c r="AF188" s="19"/>
      <c r="AG188" s="73"/>
      <c r="AH188" s="74">
        <f t="shared" si="11"/>
        <v>0</v>
      </c>
      <c r="AI188" s="19"/>
      <c r="AJ188" s="73"/>
      <c r="AK188" s="73"/>
      <c r="AL188" s="5"/>
      <c r="AM188" s="5"/>
      <c r="AN188" s="73"/>
      <c r="AO188" s="73"/>
      <c r="AP188" s="73"/>
      <c r="AQ188" s="73"/>
      <c r="AR188" s="72"/>
      <c r="AS188" s="71"/>
      <c r="AT188" s="78"/>
    </row>
    <row r="189" spans="1:46" s="69" customFormat="1" x14ac:dyDescent="0.2">
      <c r="A189" s="73"/>
      <c r="B189" s="73"/>
      <c r="C189" s="73"/>
      <c r="D189" s="73"/>
      <c r="E189" s="73"/>
      <c r="F189" s="73"/>
      <c r="G189" s="73"/>
      <c r="H189" s="76"/>
      <c r="I189" s="76"/>
      <c r="J189" s="76"/>
      <c r="K189" s="76"/>
      <c r="L189" s="76"/>
      <c r="M189" s="76"/>
      <c r="N189" s="76"/>
      <c r="O189" s="76"/>
      <c r="P189" s="75">
        <f t="shared" si="9"/>
        <v>0</v>
      </c>
      <c r="Q189" s="73"/>
      <c r="R189" s="73"/>
      <c r="S189" s="73"/>
      <c r="T189" s="73"/>
      <c r="U189" s="73"/>
      <c r="V189" s="73"/>
      <c r="W189" s="73"/>
      <c r="X189" s="79"/>
      <c r="Y189" s="74">
        <f t="shared" si="10"/>
        <v>0</v>
      </c>
      <c r="Z189" s="19"/>
      <c r="AA189" s="19"/>
      <c r="AB189" s="19"/>
      <c r="AC189" s="19"/>
      <c r="AD189" s="19"/>
      <c r="AE189" s="19"/>
      <c r="AF189" s="19"/>
      <c r="AG189" s="73"/>
      <c r="AH189" s="74">
        <f t="shared" si="11"/>
        <v>0</v>
      </c>
      <c r="AI189" s="19"/>
      <c r="AJ189" s="73"/>
      <c r="AK189" s="73"/>
      <c r="AL189" s="5"/>
      <c r="AM189" s="5"/>
      <c r="AN189" s="73"/>
      <c r="AO189" s="73"/>
      <c r="AP189" s="73"/>
      <c r="AQ189" s="73"/>
      <c r="AR189" s="72"/>
      <c r="AS189" s="71"/>
      <c r="AT189" s="78"/>
    </row>
    <row r="190" spans="1:46" s="69" customFormat="1" x14ac:dyDescent="0.2">
      <c r="A190" s="73"/>
      <c r="B190" s="73"/>
      <c r="C190" s="73"/>
      <c r="D190" s="73"/>
      <c r="E190" s="73"/>
      <c r="F190" s="73"/>
      <c r="G190" s="73"/>
      <c r="H190" s="76"/>
      <c r="I190" s="76"/>
      <c r="J190" s="76"/>
      <c r="K190" s="76"/>
      <c r="L190" s="76"/>
      <c r="M190" s="76"/>
      <c r="N190" s="76"/>
      <c r="O190" s="76"/>
      <c r="P190" s="75">
        <f t="shared" si="9"/>
        <v>0</v>
      </c>
      <c r="Q190" s="73"/>
      <c r="R190" s="73"/>
      <c r="S190" s="73"/>
      <c r="T190" s="73"/>
      <c r="U190" s="73"/>
      <c r="V190" s="73"/>
      <c r="W190" s="73"/>
      <c r="X190" s="79"/>
      <c r="Y190" s="74">
        <f t="shared" si="10"/>
        <v>0</v>
      </c>
      <c r="Z190" s="19"/>
      <c r="AA190" s="19"/>
      <c r="AB190" s="19"/>
      <c r="AC190" s="19"/>
      <c r="AD190" s="19"/>
      <c r="AE190" s="19"/>
      <c r="AF190" s="19"/>
      <c r="AG190" s="73"/>
      <c r="AH190" s="74">
        <f t="shared" si="11"/>
        <v>0</v>
      </c>
      <c r="AI190" s="19"/>
      <c r="AJ190" s="73"/>
      <c r="AK190" s="73"/>
      <c r="AL190" s="5"/>
      <c r="AM190" s="5"/>
      <c r="AN190" s="73"/>
      <c r="AO190" s="73"/>
      <c r="AP190" s="73"/>
      <c r="AQ190" s="73"/>
      <c r="AR190" s="72"/>
      <c r="AS190" s="71"/>
      <c r="AT190" s="78"/>
    </row>
    <row r="191" spans="1:46" s="69" customFormat="1" x14ac:dyDescent="0.2">
      <c r="A191" s="73"/>
      <c r="B191" s="73"/>
      <c r="C191" s="73"/>
      <c r="D191" s="73"/>
      <c r="E191" s="73"/>
      <c r="F191" s="73"/>
      <c r="G191" s="73"/>
      <c r="H191" s="76"/>
      <c r="I191" s="76"/>
      <c r="J191" s="76"/>
      <c r="K191" s="76"/>
      <c r="L191" s="76"/>
      <c r="M191" s="76"/>
      <c r="N191" s="76"/>
      <c r="O191" s="76"/>
      <c r="P191" s="75">
        <f t="shared" si="9"/>
        <v>0</v>
      </c>
      <c r="Q191" s="73"/>
      <c r="R191" s="73"/>
      <c r="S191" s="73"/>
      <c r="T191" s="73"/>
      <c r="U191" s="73"/>
      <c r="V191" s="73"/>
      <c r="W191" s="73"/>
      <c r="X191" s="79"/>
      <c r="Y191" s="74">
        <f t="shared" si="10"/>
        <v>0</v>
      </c>
      <c r="Z191" s="19"/>
      <c r="AA191" s="19"/>
      <c r="AB191" s="19"/>
      <c r="AC191" s="19"/>
      <c r="AD191" s="19"/>
      <c r="AE191" s="19"/>
      <c r="AF191" s="19"/>
      <c r="AG191" s="73"/>
      <c r="AH191" s="74">
        <f t="shared" si="11"/>
        <v>0</v>
      </c>
      <c r="AI191" s="19"/>
      <c r="AJ191" s="73"/>
      <c r="AK191" s="73"/>
      <c r="AL191" s="5"/>
      <c r="AM191" s="5"/>
      <c r="AN191" s="73"/>
      <c r="AO191" s="73"/>
      <c r="AP191" s="73"/>
      <c r="AQ191" s="73"/>
      <c r="AR191" s="72"/>
      <c r="AS191" s="71"/>
      <c r="AT191" s="78"/>
    </row>
    <row r="192" spans="1:46" s="69" customFormat="1" x14ac:dyDescent="0.2">
      <c r="A192" s="73"/>
      <c r="B192" s="73"/>
      <c r="C192" s="73"/>
      <c r="D192" s="73"/>
      <c r="E192" s="73"/>
      <c r="F192" s="73"/>
      <c r="G192" s="73"/>
      <c r="H192" s="76"/>
      <c r="I192" s="76"/>
      <c r="J192" s="76"/>
      <c r="K192" s="76"/>
      <c r="L192" s="76"/>
      <c r="M192" s="76"/>
      <c r="N192" s="76"/>
      <c r="O192" s="76"/>
      <c r="P192" s="75">
        <f t="shared" si="9"/>
        <v>0</v>
      </c>
      <c r="Q192" s="73"/>
      <c r="R192" s="73"/>
      <c r="S192" s="73"/>
      <c r="T192" s="73"/>
      <c r="U192" s="73"/>
      <c r="V192" s="73"/>
      <c r="W192" s="73"/>
      <c r="X192" s="79"/>
      <c r="Y192" s="74">
        <f t="shared" si="10"/>
        <v>0</v>
      </c>
      <c r="Z192" s="19"/>
      <c r="AA192" s="19"/>
      <c r="AB192" s="19"/>
      <c r="AC192" s="19"/>
      <c r="AD192" s="19"/>
      <c r="AE192" s="19"/>
      <c r="AF192" s="19"/>
      <c r="AG192" s="73"/>
      <c r="AH192" s="74">
        <f t="shared" si="11"/>
        <v>0</v>
      </c>
      <c r="AI192" s="19"/>
      <c r="AJ192" s="73"/>
      <c r="AK192" s="73"/>
      <c r="AL192" s="5"/>
      <c r="AM192" s="5"/>
      <c r="AN192" s="73"/>
      <c r="AO192" s="73"/>
      <c r="AP192" s="73"/>
      <c r="AQ192" s="73"/>
      <c r="AR192" s="72"/>
      <c r="AS192" s="71"/>
      <c r="AT192" s="78"/>
    </row>
    <row r="193" spans="1:46" s="69" customFormat="1" x14ac:dyDescent="0.2">
      <c r="A193" s="73"/>
      <c r="B193" s="73"/>
      <c r="C193" s="73"/>
      <c r="D193" s="73"/>
      <c r="E193" s="73"/>
      <c r="F193" s="73"/>
      <c r="G193" s="73"/>
      <c r="H193" s="76"/>
      <c r="I193" s="76"/>
      <c r="J193" s="76"/>
      <c r="K193" s="76"/>
      <c r="L193" s="76"/>
      <c r="M193" s="76"/>
      <c r="N193" s="76"/>
      <c r="O193" s="76"/>
      <c r="P193" s="75">
        <f t="shared" si="9"/>
        <v>0</v>
      </c>
      <c r="Q193" s="73"/>
      <c r="R193" s="73"/>
      <c r="S193" s="73"/>
      <c r="T193" s="73"/>
      <c r="U193" s="73"/>
      <c r="V193" s="73"/>
      <c r="W193" s="73"/>
      <c r="X193" s="79"/>
      <c r="Y193" s="74">
        <f t="shared" si="10"/>
        <v>0</v>
      </c>
      <c r="Z193" s="19"/>
      <c r="AA193" s="19"/>
      <c r="AB193" s="19"/>
      <c r="AC193" s="19"/>
      <c r="AD193" s="19"/>
      <c r="AE193" s="19"/>
      <c r="AF193" s="19"/>
      <c r="AG193" s="73"/>
      <c r="AH193" s="74">
        <f t="shared" si="11"/>
        <v>0</v>
      </c>
      <c r="AI193" s="19"/>
      <c r="AJ193" s="73"/>
      <c r="AK193" s="73"/>
      <c r="AL193" s="5"/>
      <c r="AM193" s="5"/>
      <c r="AN193" s="73"/>
      <c r="AO193" s="73"/>
      <c r="AP193" s="73"/>
      <c r="AQ193" s="73"/>
      <c r="AR193" s="72"/>
      <c r="AS193" s="71"/>
      <c r="AT193" s="78"/>
    </row>
    <row r="194" spans="1:46" s="69" customFormat="1" x14ac:dyDescent="0.2">
      <c r="A194" s="73"/>
      <c r="B194" s="73"/>
      <c r="C194" s="73"/>
      <c r="D194" s="73"/>
      <c r="E194" s="73"/>
      <c r="F194" s="73"/>
      <c r="G194" s="73"/>
      <c r="H194" s="76"/>
      <c r="I194" s="76"/>
      <c r="J194" s="76"/>
      <c r="K194" s="76"/>
      <c r="L194" s="76"/>
      <c r="M194" s="76"/>
      <c r="N194" s="76"/>
      <c r="O194" s="76"/>
      <c r="P194" s="75">
        <f t="shared" si="9"/>
        <v>0</v>
      </c>
      <c r="Q194" s="73"/>
      <c r="R194" s="73"/>
      <c r="S194" s="73"/>
      <c r="T194" s="73"/>
      <c r="U194" s="73"/>
      <c r="V194" s="73"/>
      <c r="W194" s="73"/>
      <c r="X194" s="79"/>
      <c r="Y194" s="74">
        <f t="shared" si="10"/>
        <v>0</v>
      </c>
      <c r="Z194" s="19"/>
      <c r="AA194" s="19"/>
      <c r="AB194" s="19"/>
      <c r="AC194" s="19"/>
      <c r="AD194" s="19"/>
      <c r="AE194" s="19"/>
      <c r="AF194" s="19"/>
      <c r="AG194" s="73"/>
      <c r="AH194" s="74">
        <f t="shared" si="11"/>
        <v>0</v>
      </c>
      <c r="AI194" s="19"/>
      <c r="AJ194" s="73"/>
      <c r="AK194" s="73"/>
      <c r="AL194" s="5"/>
      <c r="AM194" s="5"/>
      <c r="AN194" s="73"/>
      <c r="AO194" s="73"/>
      <c r="AP194" s="73"/>
      <c r="AQ194" s="73"/>
      <c r="AR194" s="72"/>
      <c r="AS194" s="71"/>
      <c r="AT194" s="78"/>
    </row>
    <row r="195" spans="1:46" s="69" customFormat="1" x14ac:dyDescent="0.2">
      <c r="A195" s="73"/>
      <c r="B195" s="73"/>
      <c r="C195" s="73"/>
      <c r="D195" s="73"/>
      <c r="E195" s="73"/>
      <c r="F195" s="73"/>
      <c r="G195" s="73"/>
      <c r="H195" s="76"/>
      <c r="I195" s="76"/>
      <c r="J195" s="76"/>
      <c r="K195" s="76"/>
      <c r="L195" s="76"/>
      <c r="M195" s="76"/>
      <c r="N195" s="76"/>
      <c r="O195" s="76"/>
      <c r="P195" s="75">
        <f t="shared" si="9"/>
        <v>0</v>
      </c>
      <c r="Q195" s="73"/>
      <c r="R195" s="73"/>
      <c r="S195" s="73"/>
      <c r="T195" s="73"/>
      <c r="U195" s="73"/>
      <c r="V195" s="73"/>
      <c r="W195" s="73"/>
      <c r="X195" s="79"/>
      <c r="Y195" s="74">
        <f t="shared" si="10"/>
        <v>0</v>
      </c>
      <c r="Z195" s="19"/>
      <c r="AA195" s="19"/>
      <c r="AB195" s="19"/>
      <c r="AC195" s="19"/>
      <c r="AD195" s="19"/>
      <c r="AE195" s="19"/>
      <c r="AF195" s="19"/>
      <c r="AG195" s="73"/>
      <c r="AH195" s="74">
        <f t="shared" si="11"/>
        <v>0</v>
      </c>
      <c r="AI195" s="19"/>
      <c r="AJ195" s="73"/>
      <c r="AK195" s="73"/>
      <c r="AL195" s="5"/>
      <c r="AM195" s="5"/>
      <c r="AN195" s="73"/>
      <c r="AO195" s="73"/>
      <c r="AP195" s="73"/>
      <c r="AQ195" s="73"/>
      <c r="AR195" s="72"/>
      <c r="AS195" s="71"/>
      <c r="AT195" s="78"/>
    </row>
    <row r="196" spans="1:46" s="69" customFormat="1" x14ac:dyDescent="0.2">
      <c r="A196" s="73"/>
      <c r="B196" s="73"/>
      <c r="C196" s="73"/>
      <c r="D196" s="73"/>
      <c r="E196" s="73"/>
      <c r="F196" s="73"/>
      <c r="G196" s="73"/>
      <c r="H196" s="76"/>
      <c r="I196" s="76"/>
      <c r="J196" s="76"/>
      <c r="K196" s="76"/>
      <c r="L196" s="76"/>
      <c r="M196" s="76"/>
      <c r="N196" s="76"/>
      <c r="O196" s="76"/>
      <c r="P196" s="75">
        <f t="shared" si="9"/>
        <v>0</v>
      </c>
      <c r="Q196" s="73"/>
      <c r="R196" s="73"/>
      <c r="S196" s="73"/>
      <c r="T196" s="73"/>
      <c r="U196" s="73"/>
      <c r="V196" s="73"/>
      <c r="W196" s="73"/>
      <c r="X196" s="79"/>
      <c r="Y196" s="74">
        <f t="shared" si="10"/>
        <v>0</v>
      </c>
      <c r="Z196" s="19"/>
      <c r="AA196" s="19"/>
      <c r="AB196" s="19"/>
      <c r="AC196" s="19"/>
      <c r="AD196" s="19"/>
      <c r="AE196" s="19"/>
      <c r="AF196" s="19"/>
      <c r="AG196" s="73"/>
      <c r="AH196" s="74">
        <f t="shared" si="11"/>
        <v>0</v>
      </c>
      <c r="AI196" s="19"/>
      <c r="AJ196" s="73"/>
      <c r="AK196" s="73"/>
      <c r="AL196" s="5"/>
      <c r="AM196" s="5"/>
      <c r="AN196" s="73"/>
      <c r="AO196" s="73"/>
      <c r="AP196" s="73"/>
      <c r="AQ196" s="73"/>
      <c r="AR196" s="72"/>
      <c r="AS196" s="71"/>
      <c r="AT196" s="78"/>
    </row>
    <row r="197" spans="1:46" s="69" customFormat="1" x14ac:dyDescent="0.2">
      <c r="A197" s="73"/>
      <c r="B197" s="73"/>
      <c r="C197" s="73"/>
      <c r="D197" s="73"/>
      <c r="E197" s="73"/>
      <c r="F197" s="73"/>
      <c r="G197" s="73"/>
      <c r="H197" s="76"/>
      <c r="I197" s="76"/>
      <c r="J197" s="76"/>
      <c r="K197" s="76"/>
      <c r="L197" s="76"/>
      <c r="M197" s="76"/>
      <c r="N197" s="76"/>
      <c r="O197" s="76"/>
      <c r="P197" s="75">
        <f t="shared" si="9"/>
        <v>0</v>
      </c>
      <c r="Q197" s="73"/>
      <c r="R197" s="73"/>
      <c r="S197" s="73"/>
      <c r="T197" s="73"/>
      <c r="U197" s="73"/>
      <c r="V197" s="73"/>
      <c r="W197" s="73"/>
      <c r="X197" s="79"/>
      <c r="Y197" s="74">
        <f t="shared" si="10"/>
        <v>0</v>
      </c>
      <c r="Z197" s="19"/>
      <c r="AA197" s="19"/>
      <c r="AB197" s="19"/>
      <c r="AC197" s="19"/>
      <c r="AD197" s="19"/>
      <c r="AE197" s="19"/>
      <c r="AF197" s="19"/>
      <c r="AG197" s="73"/>
      <c r="AH197" s="74">
        <f t="shared" si="11"/>
        <v>0</v>
      </c>
      <c r="AI197" s="19"/>
      <c r="AJ197" s="73"/>
      <c r="AK197" s="73"/>
      <c r="AL197" s="5"/>
      <c r="AM197" s="5"/>
      <c r="AN197" s="73"/>
      <c r="AO197" s="73"/>
      <c r="AP197" s="73"/>
      <c r="AQ197" s="73"/>
      <c r="AR197" s="72"/>
      <c r="AS197" s="71"/>
      <c r="AT197" s="78"/>
    </row>
    <row r="198" spans="1:46" s="69" customFormat="1" x14ac:dyDescent="0.2">
      <c r="A198" s="73"/>
      <c r="B198" s="73"/>
      <c r="C198" s="73"/>
      <c r="D198" s="73"/>
      <c r="E198" s="73"/>
      <c r="F198" s="73"/>
      <c r="G198" s="73"/>
      <c r="H198" s="76"/>
      <c r="I198" s="76"/>
      <c r="J198" s="76"/>
      <c r="K198" s="76"/>
      <c r="L198" s="76"/>
      <c r="M198" s="76"/>
      <c r="N198" s="76"/>
      <c r="O198" s="76"/>
      <c r="P198" s="75">
        <f t="shared" si="9"/>
        <v>0</v>
      </c>
      <c r="Q198" s="73"/>
      <c r="R198" s="73"/>
      <c r="S198" s="73"/>
      <c r="T198" s="73"/>
      <c r="U198" s="73"/>
      <c r="V198" s="73"/>
      <c r="W198" s="73"/>
      <c r="X198" s="79"/>
      <c r="Y198" s="74">
        <f t="shared" si="10"/>
        <v>0</v>
      </c>
      <c r="Z198" s="19"/>
      <c r="AA198" s="19"/>
      <c r="AB198" s="19"/>
      <c r="AC198" s="19"/>
      <c r="AD198" s="19"/>
      <c r="AE198" s="19"/>
      <c r="AF198" s="19"/>
      <c r="AG198" s="73"/>
      <c r="AH198" s="74">
        <f t="shared" si="11"/>
        <v>0</v>
      </c>
      <c r="AI198" s="19"/>
      <c r="AJ198" s="73"/>
      <c r="AK198" s="73"/>
      <c r="AL198" s="5"/>
      <c r="AM198" s="5"/>
      <c r="AN198" s="73"/>
      <c r="AO198" s="73"/>
      <c r="AP198" s="73"/>
      <c r="AQ198" s="73"/>
      <c r="AR198" s="72"/>
      <c r="AS198" s="71"/>
      <c r="AT198" s="78"/>
    </row>
    <row r="199" spans="1:46" s="69" customFormat="1" x14ac:dyDescent="0.2">
      <c r="A199" s="73"/>
      <c r="B199" s="73"/>
      <c r="C199" s="73"/>
      <c r="D199" s="73"/>
      <c r="E199" s="73"/>
      <c r="F199" s="73"/>
      <c r="G199" s="73"/>
      <c r="H199" s="76"/>
      <c r="I199" s="76"/>
      <c r="J199" s="76"/>
      <c r="K199" s="76"/>
      <c r="L199" s="76"/>
      <c r="M199" s="76"/>
      <c r="N199" s="76"/>
      <c r="O199" s="76"/>
      <c r="P199" s="75">
        <f t="shared" si="9"/>
        <v>0</v>
      </c>
      <c r="Q199" s="73"/>
      <c r="R199" s="73"/>
      <c r="S199" s="73"/>
      <c r="T199" s="73"/>
      <c r="U199" s="73"/>
      <c r="V199" s="73"/>
      <c r="W199" s="73"/>
      <c r="X199" s="79"/>
      <c r="Y199" s="74">
        <f t="shared" si="10"/>
        <v>0</v>
      </c>
      <c r="Z199" s="19"/>
      <c r="AA199" s="19"/>
      <c r="AB199" s="19"/>
      <c r="AC199" s="19"/>
      <c r="AD199" s="19"/>
      <c r="AE199" s="19"/>
      <c r="AF199" s="19"/>
      <c r="AG199" s="73"/>
      <c r="AH199" s="74">
        <f t="shared" si="11"/>
        <v>0</v>
      </c>
      <c r="AI199" s="19"/>
      <c r="AJ199" s="73"/>
      <c r="AK199" s="73"/>
      <c r="AL199" s="5"/>
      <c r="AM199" s="5"/>
      <c r="AN199" s="73"/>
      <c r="AO199" s="73"/>
      <c r="AP199" s="73"/>
      <c r="AQ199" s="73"/>
      <c r="AR199" s="72"/>
      <c r="AS199" s="71"/>
      <c r="AT199" s="78"/>
    </row>
    <row r="200" spans="1:46" s="69" customFormat="1" x14ac:dyDescent="0.2">
      <c r="A200" s="73"/>
      <c r="B200" s="73"/>
      <c r="C200" s="73"/>
      <c r="D200" s="73"/>
      <c r="E200" s="73"/>
      <c r="F200" s="73"/>
      <c r="G200" s="73"/>
      <c r="H200" s="76"/>
      <c r="I200" s="76"/>
      <c r="J200" s="76"/>
      <c r="K200" s="76"/>
      <c r="L200" s="76"/>
      <c r="M200" s="76"/>
      <c r="N200" s="76"/>
      <c r="O200" s="76"/>
      <c r="P200" s="75">
        <f t="shared" si="9"/>
        <v>0</v>
      </c>
      <c r="Q200" s="73"/>
      <c r="R200" s="73"/>
      <c r="S200" s="73"/>
      <c r="T200" s="73"/>
      <c r="U200" s="73"/>
      <c r="V200" s="73"/>
      <c r="W200" s="73"/>
      <c r="X200" s="79"/>
      <c r="Y200" s="74">
        <f t="shared" si="10"/>
        <v>0</v>
      </c>
      <c r="Z200" s="19"/>
      <c r="AA200" s="19"/>
      <c r="AB200" s="19"/>
      <c r="AC200" s="19"/>
      <c r="AD200" s="19"/>
      <c r="AE200" s="19"/>
      <c r="AF200" s="19"/>
      <c r="AG200" s="73"/>
      <c r="AH200" s="74">
        <f t="shared" si="11"/>
        <v>0</v>
      </c>
      <c r="AI200" s="19"/>
      <c r="AJ200" s="73"/>
      <c r="AK200" s="73"/>
      <c r="AL200" s="5"/>
      <c r="AM200" s="5"/>
      <c r="AN200" s="73"/>
      <c r="AO200" s="73"/>
      <c r="AP200" s="73"/>
      <c r="AQ200" s="73"/>
      <c r="AR200" s="72"/>
      <c r="AS200" s="71"/>
      <c r="AT200" s="78"/>
    </row>
    <row r="201" spans="1:46" s="69" customFormat="1" x14ac:dyDescent="0.2">
      <c r="A201" s="73"/>
      <c r="B201" s="73"/>
      <c r="C201" s="73"/>
      <c r="D201" s="73"/>
      <c r="E201" s="73"/>
      <c r="F201" s="73"/>
      <c r="G201" s="73"/>
      <c r="H201" s="76"/>
      <c r="I201" s="76"/>
      <c r="J201" s="76"/>
      <c r="K201" s="76"/>
      <c r="L201" s="76"/>
      <c r="M201" s="76"/>
      <c r="N201" s="76"/>
      <c r="O201" s="76"/>
      <c r="P201" s="75">
        <f t="shared" si="9"/>
        <v>0</v>
      </c>
      <c r="Q201" s="73"/>
      <c r="R201" s="73"/>
      <c r="S201" s="73"/>
      <c r="T201" s="73"/>
      <c r="U201" s="73"/>
      <c r="V201" s="73"/>
      <c r="W201" s="73"/>
      <c r="X201" s="79"/>
      <c r="Y201" s="74">
        <f t="shared" si="10"/>
        <v>0</v>
      </c>
      <c r="Z201" s="19"/>
      <c r="AA201" s="19"/>
      <c r="AB201" s="19"/>
      <c r="AC201" s="19"/>
      <c r="AD201" s="19"/>
      <c r="AE201" s="19"/>
      <c r="AF201" s="19"/>
      <c r="AG201" s="73"/>
      <c r="AH201" s="74">
        <f t="shared" si="11"/>
        <v>0</v>
      </c>
      <c r="AI201" s="19"/>
      <c r="AJ201" s="73"/>
      <c r="AK201" s="73"/>
      <c r="AL201" s="5"/>
      <c r="AM201" s="5"/>
      <c r="AN201" s="73"/>
      <c r="AO201" s="73"/>
      <c r="AP201" s="73"/>
      <c r="AQ201" s="73"/>
      <c r="AR201" s="72"/>
      <c r="AS201" s="71"/>
      <c r="AT201" s="78"/>
    </row>
    <row r="202" spans="1:46" s="69" customFormat="1" x14ac:dyDescent="0.2">
      <c r="A202" s="73"/>
      <c r="B202" s="73"/>
      <c r="C202" s="73"/>
      <c r="D202" s="73"/>
      <c r="E202" s="73"/>
      <c r="F202" s="73"/>
      <c r="G202" s="73"/>
      <c r="H202" s="76"/>
      <c r="I202" s="76"/>
      <c r="J202" s="76"/>
      <c r="K202" s="76"/>
      <c r="L202" s="76"/>
      <c r="M202" s="76"/>
      <c r="N202" s="76"/>
      <c r="O202" s="76"/>
      <c r="P202" s="75">
        <f t="shared" si="9"/>
        <v>0</v>
      </c>
      <c r="Q202" s="73"/>
      <c r="R202" s="73"/>
      <c r="S202" s="73"/>
      <c r="T202" s="73"/>
      <c r="U202" s="73"/>
      <c r="V202" s="73"/>
      <c r="W202" s="73"/>
      <c r="X202" s="79"/>
      <c r="Y202" s="74">
        <f t="shared" si="10"/>
        <v>0</v>
      </c>
      <c r="Z202" s="19"/>
      <c r="AA202" s="19"/>
      <c r="AB202" s="19"/>
      <c r="AC202" s="19"/>
      <c r="AD202" s="19"/>
      <c r="AE202" s="19"/>
      <c r="AF202" s="19"/>
      <c r="AG202" s="73"/>
      <c r="AH202" s="74">
        <f t="shared" si="11"/>
        <v>0</v>
      </c>
      <c r="AI202" s="19"/>
      <c r="AJ202" s="73"/>
      <c r="AK202" s="73"/>
      <c r="AL202" s="5"/>
      <c r="AM202" s="5"/>
      <c r="AN202" s="73"/>
      <c r="AO202" s="73"/>
      <c r="AP202" s="73"/>
      <c r="AQ202" s="73"/>
      <c r="AR202" s="72"/>
      <c r="AS202" s="71"/>
      <c r="AT202" s="78"/>
    </row>
    <row r="203" spans="1:46" s="69" customFormat="1" x14ac:dyDescent="0.2">
      <c r="A203" s="73"/>
      <c r="B203" s="73"/>
      <c r="C203" s="73"/>
      <c r="D203" s="73"/>
      <c r="E203" s="73"/>
      <c r="F203" s="73"/>
      <c r="G203" s="73"/>
      <c r="H203" s="76"/>
      <c r="I203" s="76"/>
      <c r="J203" s="76"/>
      <c r="K203" s="76"/>
      <c r="L203" s="76"/>
      <c r="M203" s="76"/>
      <c r="N203" s="76"/>
      <c r="O203" s="76"/>
      <c r="P203" s="75">
        <f t="shared" si="9"/>
        <v>0</v>
      </c>
      <c r="Q203" s="73"/>
      <c r="R203" s="73"/>
      <c r="S203" s="73"/>
      <c r="T203" s="73"/>
      <c r="U203" s="73"/>
      <c r="V203" s="73"/>
      <c r="W203" s="73"/>
      <c r="X203" s="79"/>
      <c r="Y203" s="74">
        <f t="shared" si="10"/>
        <v>0</v>
      </c>
      <c r="Z203" s="19"/>
      <c r="AA203" s="19"/>
      <c r="AB203" s="19"/>
      <c r="AC203" s="19"/>
      <c r="AD203" s="19"/>
      <c r="AE203" s="19"/>
      <c r="AF203" s="19"/>
      <c r="AG203" s="73"/>
      <c r="AH203" s="74">
        <f t="shared" si="11"/>
        <v>0</v>
      </c>
      <c r="AI203" s="19"/>
      <c r="AJ203" s="73"/>
      <c r="AK203" s="73"/>
      <c r="AL203" s="5"/>
      <c r="AM203" s="5"/>
      <c r="AN203" s="73"/>
      <c r="AO203" s="73"/>
      <c r="AP203" s="73"/>
      <c r="AQ203" s="73"/>
      <c r="AR203" s="72"/>
      <c r="AS203" s="71"/>
      <c r="AT203" s="78"/>
    </row>
    <row r="204" spans="1:46" s="69" customFormat="1" x14ac:dyDescent="0.2">
      <c r="A204" s="73"/>
      <c r="B204" s="73"/>
      <c r="C204" s="73"/>
      <c r="D204" s="73"/>
      <c r="E204" s="73"/>
      <c r="F204" s="73"/>
      <c r="G204" s="73"/>
      <c r="H204" s="76"/>
      <c r="I204" s="76"/>
      <c r="J204" s="76"/>
      <c r="K204" s="76"/>
      <c r="L204" s="76"/>
      <c r="M204" s="76"/>
      <c r="N204" s="76"/>
      <c r="O204" s="76"/>
      <c r="P204" s="75">
        <f t="shared" si="9"/>
        <v>0</v>
      </c>
      <c r="Q204" s="73"/>
      <c r="R204" s="73"/>
      <c r="S204" s="73"/>
      <c r="T204" s="73"/>
      <c r="U204" s="73"/>
      <c r="V204" s="73"/>
      <c r="W204" s="73"/>
      <c r="X204" s="79"/>
      <c r="Y204" s="74">
        <f t="shared" si="10"/>
        <v>0</v>
      </c>
      <c r="Z204" s="19"/>
      <c r="AA204" s="19"/>
      <c r="AB204" s="19"/>
      <c r="AC204" s="19"/>
      <c r="AD204" s="19"/>
      <c r="AE204" s="19"/>
      <c r="AF204" s="19"/>
      <c r="AG204" s="73"/>
      <c r="AH204" s="74">
        <f t="shared" si="11"/>
        <v>0</v>
      </c>
      <c r="AI204" s="19"/>
      <c r="AJ204" s="73"/>
      <c r="AK204" s="73"/>
      <c r="AL204" s="5"/>
      <c r="AM204" s="5"/>
      <c r="AN204" s="73"/>
      <c r="AO204" s="73"/>
      <c r="AP204" s="73"/>
      <c r="AQ204" s="73"/>
      <c r="AR204" s="72"/>
      <c r="AS204" s="71"/>
      <c r="AT204" s="78"/>
    </row>
    <row r="205" spans="1:46" s="69" customFormat="1" x14ac:dyDescent="0.2">
      <c r="A205" s="73"/>
      <c r="B205" s="73"/>
      <c r="C205" s="73"/>
      <c r="D205" s="73"/>
      <c r="E205" s="73"/>
      <c r="F205" s="73"/>
      <c r="G205" s="73"/>
      <c r="H205" s="76"/>
      <c r="I205" s="76"/>
      <c r="J205" s="76"/>
      <c r="K205" s="76"/>
      <c r="L205" s="76"/>
      <c r="M205" s="76"/>
      <c r="N205" s="76"/>
      <c r="O205" s="76"/>
      <c r="P205" s="75">
        <f t="shared" ref="P205:P268" si="12">SUM(H205:N205)</f>
        <v>0</v>
      </c>
      <c r="Q205" s="73"/>
      <c r="R205" s="73"/>
      <c r="S205" s="73"/>
      <c r="T205" s="73"/>
      <c r="U205" s="73"/>
      <c r="V205" s="73"/>
      <c r="W205" s="73"/>
      <c r="X205" s="79"/>
      <c r="Y205" s="74">
        <f t="shared" ref="Y205:Y268" si="13">SUM(Q205:W205)</f>
        <v>0</v>
      </c>
      <c r="Z205" s="19"/>
      <c r="AA205" s="19"/>
      <c r="AB205" s="19"/>
      <c r="AC205" s="19"/>
      <c r="AD205" s="19"/>
      <c r="AE205" s="19"/>
      <c r="AF205" s="19"/>
      <c r="AG205" s="73"/>
      <c r="AH205" s="74">
        <f t="shared" ref="AH205:AH268" si="14">SUM(Z205:AF205)</f>
        <v>0</v>
      </c>
      <c r="AI205" s="19"/>
      <c r="AJ205" s="73"/>
      <c r="AK205" s="73"/>
      <c r="AL205" s="5"/>
      <c r="AM205" s="5"/>
      <c r="AN205" s="73"/>
      <c r="AO205" s="73"/>
      <c r="AP205" s="73"/>
      <c r="AQ205" s="73"/>
      <c r="AR205" s="72"/>
      <c r="AS205" s="71"/>
      <c r="AT205" s="78"/>
    </row>
    <row r="206" spans="1:46" s="69" customFormat="1" x14ac:dyDescent="0.2">
      <c r="A206" s="73"/>
      <c r="B206" s="73"/>
      <c r="C206" s="73"/>
      <c r="D206" s="73"/>
      <c r="E206" s="73"/>
      <c r="F206" s="73"/>
      <c r="G206" s="73"/>
      <c r="H206" s="76"/>
      <c r="I206" s="76"/>
      <c r="J206" s="76"/>
      <c r="K206" s="76"/>
      <c r="L206" s="76"/>
      <c r="M206" s="76"/>
      <c r="N206" s="76"/>
      <c r="O206" s="76"/>
      <c r="P206" s="75">
        <f t="shared" si="12"/>
        <v>0</v>
      </c>
      <c r="Q206" s="73"/>
      <c r="R206" s="73"/>
      <c r="S206" s="73"/>
      <c r="T206" s="73"/>
      <c r="U206" s="73"/>
      <c r="V206" s="73"/>
      <c r="W206" s="73"/>
      <c r="X206" s="79"/>
      <c r="Y206" s="74">
        <f t="shared" si="13"/>
        <v>0</v>
      </c>
      <c r="Z206" s="19"/>
      <c r="AA206" s="19"/>
      <c r="AB206" s="19"/>
      <c r="AC206" s="19"/>
      <c r="AD206" s="19"/>
      <c r="AE206" s="19"/>
      <c r="AF206" s="19"/>
      <c r="AG206" s="73"/>
      <c r="AH206" s="74">
        <f t="shared" si="14"/>
        <v>0</v>
      </c>
      <c r="AI206" s="19"/>
      <c r="AJ206" s="73"/>
      <c r="AK206" s="73"/>
      <c r="AL206" s="5"/>
      <c r="AM206" s="5"/>
      <c r="AN206" s="73"/>
      <c r="AO206" s="73"/>
      <c r="AP206" s="73"/>
      <c r="AQ206" s="73"/>
      <c r="AR206" s="72"/>
      <c r="AS206" s="71"/>
      <c r="AT206" s="78"/>
    </row>
    <row r="207" spans="1:46" s="69" customFormat="1" x14ac:dyDescent="0.2">
      <c r="A207" s="73"/>
      <c r="B207" s="73"/>
      <c r="C207" s="73"/>
      <c r="D207" s="73"/>
      <c r="E207" s="73"/>
      <c r="F207" s="73"/>
      <c r="G207" s="73"/>
      <c r="H207" s="76"/>
      <c r="I207" s="76"/>
      <c r="J207" s="76"/>
      <c r="K207" s="76"/>
      <c r="L207" s="76"/>
      <c r="M207" s="76"/>
      <c r="N207" s="76"/>
      <c r="O207" s="76"/>
      <c r="P207" s="75">
        <f t="shared" si="12"/>
        <v>0</v>
      </c>
      <c r="Q207" s="73"/>
      <c r="R207" s="73"/>
      <c r="S207" s="73"/>
      <c r="T207" s="73"/>
      <c r="U207" s="73"/>
      <c r="V207" s="73"/>
      <c r="W207" s="73"/>
      <c r="X207" s="79"/>
      <c r="Y207" s="74">
        <f t="shared" si="13"/>
        <v>0</v>
      </c>
      <c r="Z207" s="19"/>
      <c r="AA207" s="19"/>
      <c r="AB207" s="19"/>
      <c r="AC207" s="19"/>
      <c r="AD207" s="19"/>
      <c r="AE207" s="19"/>
      <c r="AF207" s="19"/>
      <c r="AG207" s="73"/>
      <c r="AH207" s="74">
        <f t="shared" si="14"/>
        <v>0</v>
      </c>
      <c r="AI207" s="19"/>
      <c r="AJ207" s="73"/>
      <c r="AK207" s="73"/>
      <c r="AL207" s="5"/>
      <c r="AM207" s="5"/>
      <c r="AN207" s="73"/>
      <c r="AO207" s="73"/>
      <c r="AP207" s="73"/>
      <c r="AQ207" s="73"/>
      <c r="AR207" s="72"/>
      <c r="AS207" s="71"/>
      <c r="AT207" s="78"/>
    </row>
    <row r="208" spans="1:46" s="69" customFormat="1" x14ac:dyDescent="0.2">
      <c r="A208" s="73"/>
      <c r="B208" s="73"/>
      <c r="C208" s="73"/>
      <c r="D208" s="73"/>
      <c r="E208" s="73"/>
      <c r="F208" s="73"/>
      <c r="G208" s="73"/>
      <c r="H208" s="76"/>
      <c r="I208" s="76"/>
      <c r="J208" s="76"/>
      <c r="K208" s="76"/>
      <c r="L208" s="76"/>
      <c r="M208" s="76"/>
      <c r="N208" s="76"/>
      <c r="O208" s="76"/>
      <c r="P208" s="75">
        <f t="shared" si="12"/>
        <v>0</v>
      </c>
      <c r="Q208" s="73"/>
      <c r="R208" s="73"/>
      <c r="S208" s="73"/>
      <c r="T208" s="73"/>
      <c r="U208" s="73"/>
      <c r="V208" s="73"/>
      <c r="W208" s="73"/>
      <c r="X208" s="79"/>
      <c r="Y208" s="74">
        <f t="shared" si="13"/>
        <v>0</v>
      </c>
      <c r="Z208" s="19"/>
      <c r="AA208" s="19"/>
      <c r="AB208" s="19"/>
      <c r="AC208" s="19"/>
      <c r="AD208" s="19"/>
      <c r="AE208" s="19"/>
      <c r="AF208" s="19"/>
      <c r="AG208" s="73"/>
      <c r="AH208" s="74">
        <f t="shared" si="14"/>
        <v>0</v>
      </c>
      <c r="AI208" s="19"/>
      <c r="AJ208" s="73"/>
      <c r="AK208" s="73"/>
      <c r="AL208" s="5"/>
      <c r="AM208" s="5"/>
      <c r="AN208" s="73"/>
      <c r="AO208" s="73"/>
      <c r="AP208" s="73"/>
      <c r="AQ208" s="73"/>
      <c r="AR208" s="72"/>
      <c r="AS208" s="71"/>
      <c r="AT208" s="78"/>
    </row>
    <row r="209" spans="1:46" s="69" customFormat="1" x14ac:dyDescent="0.2">
      <c r="A209" s="73"/>
      <c r="B209" s="73"/>
      <c r="C209" s="73"/>
      <c r="D209" s="73"/>
      <c r="E209" s="73"/>
      <c r="F209" s="73"/>
      <c r="G209" s="73"/>
      <c r="H209" s="76"/>
      <c r="I209" s="76"/>
      <c r="J209" s="76"/>
      <c r="K209" s="76"/>
      <c r="L209" s="76"/>
      <c r="M209" s="76"/>
      <c r="N209" s="76"/>
      <c r="O209" s="76"/>
      <c r="P209" s="75">
        <f t="shared" si="12"/>
        <v>0</v>
      </c>
      <c r="Q209" s="73"/>
      <c r="R209" s="73"/>
      <c r="S209" s="73"/>
      <c r="T209" s="73"/>
      <c r="U209" s="73"/>
      <c r="V209" s="73"/>
      <c r="W209" s="73"/>
      <c r="X209" s="79"/>
      <c r="Y209" s="74">
        <f t="shared" si="13"/>
        <v>0</v>
      </c>
      <c r="Z209" s="19"/>
      <c r="AA209" s="19"/>
      <c r="AB209" s="19"/>
      <c r="AC209" s="19"/>
      <c r="AD209" s="19"/>
      <c r="AE209" s="19"/>
      <c r="AF209" s="19"/>
      <c r="AG209" s="73"/>
      <c r="AH209" s="74">
        <f t="shared" si="14"/>
        <v>0</v>
      </c>
      <c r="AI209" s="19"/>
      <c r="AJ209" s="73"/>
      <c r="AK209" s="73"/>
      <c r="AL209" s="5"/>
      <c r="AM209" s="5"/>
      <c r="AN209" s="73"/>
      <c r="AO209" s="73"/>
      <c r="AP209" s="73"/>
      <c r="AQ209" s="73"/>
      <c r="AR209" s="72"/>
      <c r="AS209" s="71"/>
      <c r="AT209" s="78"/>
    </row>
    <row r="210" spans="1:46" s="69" customFormat="1" x14ac:dyDescent="0.2">
      <c r="A210" s="73"/>
      <c r="B210" s="73"/>
      <c r="C210" s="73"/>
      <c r="D210" s="73"/>
      <c r="E210" s="73"/>
      <c r="F210" s="73"/>
      <c r="G210" s="73"/>
      <c r="H210" s="76"/>
      <c r="I210" s="76"/>
      <c r="J210" s="76"/>
      <c r="K210" s="76"/>
      <c r="L210" s="76"/>
      <c r="M210" s="76"/>
      <c r="N210" s="76"/>
      <c r="O210" s="76"/>
      <c r="P210" s="75">
        <f t="shared" si="12"/>
        <v>0</v>
      </c>
      <c r="Q210" s="73"/>
      <c r="R210" s="73"/>
      <c r="S210" s="73"/>
      <c r="T210" s="73"/>
      <c r="U210" s="73"/>
      <c r="V210" s="73"/>
      <c r="W210" s="73"/>
      <c r="X210" s="79"/>
      <c r="Y210" s="74">
        <f t="shared" si="13"/>
        <v>0</v>
      </c>
      <c r="Z210" s="19"/>
      <c r="AA210" s="19"/>
      <c r="AB210" s="19"/>
      <c r="AC210" s="19"/>
      <c r="AD210" s="19"/>
      <c r="AE210" s="19"/>
      <c r="AF210" s="19"/>
      <c r="AG210" s="73"/>
      <c r="AH210" s="74">
        <f t="shared" si="14"/>
        <v>0</v>
      </c>
      <c r="AI210" s="19"/>
      <c r="AJ210" s="73"/>
      <c r="AK210" s="73"/>
      <c r="AL210" s="5"/>
      <c r="AM210" s="5"/>
      <c r="AN210" s="73"/>
      <c r="AO210" s="73"/>
      <c r="AP210" s="73"/>
      <c r="AQ210" s="73"/>
      <c r="AR210" s="72"/>
      <c r="AS210" s="71"/>
      <c r="AT210" s="78"/>
    </row>
    <row r="211" spans="1:46" s="69" customFormat="1" x14ac:dyDescent="0.2">
      <c r="A211" s="73"/>
      <c r="B211" s="73"/>
      <c r="C211" s="73"/>
      <c r="D211" s="73"/>
      <c r="E211" s="73"/>
      <c r="F211" s="73"/>
      <c r="G211" s="73"/>
      <c r="H211" s="76"/>
      <c r="I211" s="76"/>
      <c r="J211" s="76"/>
      <c r="K211" s="76"/>
      <c r="L211" s="76"/>
      <c r="M211" s="76"/>
      <c r="N211" s="76"/>
      <c r="O211" s="76"/>
      <c r="P211" s="75">
        <f t="shared" si="12"/>
        <v>0</v>
      </c>
      <c r="Q211" s="73"/>
      <c r="R211" s="73"/>
      <c r="S211" s="73"/>
      <c r="T211" s="73"/>
      <c r="U211" s="73"/>
      <c r="V211" s="73"/>
      <c r="W211" s="73"/>
      <c r="X211" s="79"/>
      <c r="Y211" s="74">
        <f t="shared" si="13"/>
        <v>0</v>
      </c>
      <c r="Z211" s="19"/>
      <c r="AA211" s="19"/>
      <c r="AB211" s="19"/>
      <c r="AC211" s="19"/>
      <c r="AD211" s="19"/>
      <c r="AE211" s="19"/>
      <c r="AF211" s="19"/>
      <c r="AG211" s="73"/>
      <c r="AH211" s="74">
        <f t="shared" si="14"/>
        <v>0</v>
      </c>
      <c r="AI211" s="19"/>
      <c r="AJ211" s="73"/>
      <c r="AK211" s="73"/>
      <c r="AL211" s="5"/>
      <c r="AM211" s="5"/>
      <c r="AN211" s="73"/>
      <c r="AO211" s="73"/>
      <c r="AP211" s="73"/>
      <c r="AQ211" s="73"/>
      <c r="AR211" s="72"/>
      <c r="AS211" s="71"/>
      <c r="AT211" s="78"/>
    </row>
    <row r="212" spans="1:46" s="69" customFormat="1" x14ac:dyDescent="0.2">
      <c r="A212" s="73"/>
      <c r="B212" s="73"/>
      <c r="C212" s="73"/>
      <c r="D212" s="73"/>
      <c r="E212" s="73"/>
      <c r="F212" s="73"/>
      <c r="G212" s="73"/>
      <c r="H212" s="76"/>
      <c r="I212" s="76"/>
      <c r="J212" s="76"/>
      <c r="K212" s="76"/>
      <c r="L212" s="76"/>
      <c r="M212" s="76"/>
      <c r="N212" s="76"/>
      <c r="O212" s="76"/>
      <c r="P212" s="75">
        <f t="shared" si="12"/>
        <v>0</v>
      </c>
      <c r="Q212" s="73"/>
      <c r="R212" s="73"/>
      <c r="S212" s="73"/>
      <c r="T212" s="73"/>
      <c r="U212" s="73"/>
      <c r="V212" s="73"/>
      <c r="W212" s="73"/>
      <c r="X212" s="79"/>
      <c r="Y212" s="74">
        <f t="shared" si="13"/>
        <v>0</v>
      </c>
      <c r="Z212" s="19"/>
      <c r="AA212" s="19"/>
      <c r="AB212" s="19"/>
      <c r="AC212" s="19"/>
      <c r="AD212" s="19"/>
      <c r="AE212" s="19"/>
      <c r="AF212" s="19"/>
      <c r="AG212" s="73"/>
      <c r="AH212" s="74">
        <f t="shared" si="14"/>
        <v>0</v>
      </c>
      <c r="AI212" s="19"/>
      <c r="AJ212" s="73"/>
      <c r="AK212" s="73"/>
      <c r="AL212" s="5"/>
      <c r="AM212" s="5"/>
      <c r="AN212" s="73"/>
      <c r="AO212" s="73"/>
      <c r="AP212" s="73"/>
      <c r="AQ212" s="73"/>
      <c r="AR212" s="72"/>
      <c r="AS212" s="71"/>
      <c r="AT212" s="78"/>
    </row>
    <row r="213" spans="1:46" s="69" customFormat="1" x14ac:dyDescent="0.2">
      <c r="A213" s="73"/>
      <c r="B213" s="73"/>
      <c r="C213" s="73"/>
      <c r="D213" s="73"/>
      <c r="E213" s="73"/>
      <c r="F213" s="73"/>
      <c r="G213" s="73"/>
      <c r="H213" s="76"/>
      <c r="I213" s="76"/>
      <c r="J213" s="76"/>
      <c r="K213" s="76"/>
      <c r="L213" s="76"/>
      <c r="M213" s="76"/>
      <c r="N213" s="76"/>
      <c r="O213" s="76"/>
      <c r="P213" s="75">
        <f t="shared" si="12"/>
        <v>0</v>
      </c>
      <c r="Q213" s="73"/>
      <c r="R213" s="73"/>
      <c r="S213" s="73"/>
      <c r="T213" s="73"/>
      <c r="U213" s="73"/>
      <c r="V213" s="73"/>
      <c r="W213" s="73"/>
      <c r="X213" s="79"/>
      <c r="Y213" s="74">
        <f t="shared" si="13"/>
        <v>0</v>
      </c>
      <c r="Z213" s="19"/>
      <c r="AA213" s="19"/>
      <c r="AB213" s="19"/>
      <c r="AC213" s="19"/>
      <c r="AD213" s="19"/>
      <c r="AE213" s="19"/>
      <c r="AF213" s="19"/>
      <c r="AG213" s="73"/>
      <c r="AH213" s="74">
        <f t="shared" si="14"/>
        <v>0</v>
      </c>
      <c r="AI213" s="19"/>
      <c r="AJ213" s="73"/>
      <c r="AK213" s="73"/>
      <c r="AL213" s="5"/>
      <c r="AM213" s="5"/>
      <c r="AN213" s="73"/>
      <c r="AO213" s="73"/>
      <c r="AP213" s="73"/>
      <c r="AQ213" s="73"/>
      <c r="AR213" s="72"/>
      <c r="AS213" s="71"/>
      <c r="AT213" s="78"/>
    </row>
    <row r="214" spans="1:46" s="69" customFormat="1" x14ac:dyDescent="0.2">
      <c r="A214" s="73"/>
      <c r="B214" s="73"/>
      <c r="C214" s="73"/>
      <c r="D214" s="73"/>
      <c r="E214" s="73"/>
      <c r="F214" s="73"/>
      <c r="G214" s="73"/>
      <c r="H214" s="76"/>
      <c r="I214" s="76"/>
      <c r="J214" s="76"/>
      <c r="K214" s="76"/>
      <c r="L214" s="76"/>
      <c r="M214" s="76"/>
      <c r="N214" s="76"/>
      <c r="O214" s="76"/>
      <c r="P214" s="75">
        <f t="shared" si="12"/>
        <v>0</v>
      </c>
      <c r="Q214" s="73"/>
      <c r="R214" s="73"/>
      <c r="S214" s="73"/>
      <c r="T214" s="73"/>
      <c r="U214" s="73"/>
      <c r="V214" s="73"/>
      <c r="W214" s="73"/>
      <c r="X214" s="79"/>
      <c r="Y214" s="74">
        <f t="shared" si="13"/>
        <v>0</v>
      </c>
      <c r="Z214" s="19"/>
      <c r="AA214" s="19"/>
      <c r="AB214" s="19"/>
      <c r="AC214" s="19"/>
      <c r="AD214" s="19"/>
      <c r="AE214" s="19"/>
      <c r="AF214" s="19"/>
      <c r="AG214" s="73"/>
      <c r="AH214" s="74">
        <f t="shared" si="14"/>
        <v>0</v>
      </c>
      <c r="AI214" s="19"/>
      <c r="AJ214" s="73"/>
      <c r="AK214" s="73"/>
      <c r="AL214" s="5"/>
      <c r="AM214" s="5"/>
      <c r="AN214" s="73"/>
      <c r="AO214" s="73"/>
      <c r="AP214" s="73"/>
      <c r="AQ214" s="73"/>
      <c r="AR214" s="72"/>
      <c r="AS214" s="71"/>
      <c r="AT214" s="78"/>
    </row>
    <row r="215" spans="1:46" s="69" customFormat="1" x14ac:dyDescent="0.2">
      <c r="A215" s="73"/>
      <c r="B215" s="73"/>
      <c r="C215" s="73"/>
      <c r="D215" s="73"/>
      <c r="E215" s="73"/>
      <c r="F215" s="73"/>
      <c r="G215" s="73"/>
      <c r="H215" s="76"/>
      <c r="I215" s="76"/>
      <c r="J215" s="76"/>
      <c r="K215" s="76"/>
      <c r="L215" s="76"/>
      <c r="M215" s="76"/>
      <c r="N215" s="76"/>
      <c r="O215" s="76"/>
      <c r="P215" s="75">
        <f t="shared" si="12"/>
        <v>0</v>
      </c>
      <c r="Q215" s="73"/>
      <c r="R215" s="73"/>
      <c r="S215" s="73"/>
      <c r="T215" s="73"/>
      <c r="U215" s="73"/>
      <c r="V215" s="73"/>
      <c r="W215" s="73"/>
      <c r="X215" s="79"/>
      <c r="Y215" s="74">
        <f t="shared" si="13"/>
        <v>0</v>
      </c>
      <c r="Z215" s="19"/>
      <c r="AA215" s="19"/>
      <c r="AB215" s="19"/>
      <c r="AC215" s="19"/>
      <c r="AD215" s="19"/>
      <c r="AE215" s="19"/>
      <c r="AF215" s="19"/>
      <c r="AG215" s="73"/>
      <c r="AH215" s="74">
        <f t="shared" si="14"/>
        <v>0</v>
      </c>
      <c r="AI215" s="19"/>
      <c r="AJ215" s="73"/>
      <c r="AK215" s="73"/>
      <c r="AL215" s="5"/>
      <c r="AM215" s="5"/>
      <c r="AN215" s="73"/>
      <c r="AO215" s="73"/>
      <c r="AP215" s="73"/>
      <c r="AQ215" s="73"/>
      <c r="AR215" s="72"/>
      <c r="AS215" s="71"/>
      <c r="AT215" s="78"/>
    </row>
    <row r="216" spans="1:46" s="69" customFormat="1" x14ac:dyDescent="0.2">
      <c r="A216" s="73"/>
      <c r="B216" s="73"/>
      <c r="C216" s="73"/>
      <c r="D216" s="73"/>
      <c r="E216" s="73"/>
      <c r="F216" s="73"/>
      <c r="G216" s="73"/>
      <c r="H216" s="76"/>
      <c r="I216" s="76"/>
      <c r="J216" s="76"/>
      <c r="K216" s="76"/>
      <c r="L216" s="76"/>
      <c r="M216" s="76"/>
      <c r="N216" s="76"/>
      <c r="O216" s="76"/>
      <c r="P216" s="75">
        <f t="shared" si="12"/>
        <v>0</v>
      </c>
      <c r="Q216" s="73"/>
      <c r="R216" s="73"/>
      <c r="S216" s="73"/>
      <c r="T216" s="73"/>
      <c r="U216" s="73"/>
      <c r="V216" s="73"/>
      <c r="W216" s="73"/>
      <c r="X216" s="79"/>
      <c r="Y216" s="74">
        <f t="shared" si="13"/>
        <v>0</v>
      </c>
      <c r="Z216" s="19"/>
      <c r="AA216" s="19"/>
      <c r="AB216" s="19"/>
      <c r="AC216" s="19"/>
      <c r="AD216" s="19"/>
      <c r="AE216" s="19"/>
      <c r="AF216" s="19"/>
      <c r="AG216" s="73"/>
      <c r="AH216" s="74">
        <f t="shared" si="14"/>
        <v>0</v>
      </c>
      <c r="AI216" s="19"/>
      <c r="AJ216" s="73"/>
      <c r="AK216" s="73"/>
      <c r="AL216" s="5"/>
      <c r="AM216" s="5"/>
      <c r="AN216" s="73"/>
      <c r="AO216" s="73"/>
      <c r="AP216" s="73"/>
      <c r="AQ216" s="73"/>
      <c r="AR216" s="72"/>
      <c r="AS216" s="71"/>
      <c r="AT216" s="78"/>
    </row>
    <row r="217" spans="1:46" s="69" customFormat="1" x14ac:dyDescent="0.2">
      <c r="A217" s="73"/>
      <c r="B217" s="73"/>
      <c r="C217" s="73"/>
      <c r="D217" s="73"/>
      <c r="E217" s="73"/>
      <c r="F217" s="73"/>
      <c r="G217" s="73"/>
      <c r="H217" s="76"/>
      <c r="I217" s="76"/>
      <c r="J217" s="76"/>
      <c r="K217" s="76"/>
      <c r="L217" s="76"/>
      <c r="M217" s="76"/>
      <c r="N217" s="76"/>
      <c r="O217" s="76"/>
      <c r="P217" s="75">
        <f t="shared" si="12"/>
        <v>0</v>
      </c>
      <c r="Q217" s="73"/>
      <c r="R217" s="73"/>
      <c r="S217" s="73"/>
      <c r="T217" s="73"/>
      <c r="U217" s="73"/>
      <c r="V217" s="73"/>
      <c r="W217" s="73"/>
      <c r="X217" s="79"/>
      <c r="Y217" s="74">
        <f t="shared" si="13"/>
        <v>0</v>
      </c>
      <c r="Z217" s="19"/>
      <c r="AA217" s="19"/>
      <c r="AB217" s="19"/>
      <c r="AC217" s="19"/>
      <c r="AD217" s="19"/>
      <c r="AE217" s="19"/>
      <c r="AF217" s="19"/>
      <c r="AG217" s="73"/>
      <c r="AH217" s="74">
        <f t="shared" si="14"/>
        <v>0</v>
      </c>
      <c r="AI217" s="19"/>
      <c r="AJ217" s="73"/>
      <c r="AK217" s="73"/>
      <c r="AL217" s="5"/>
      <c r="AM217" s="5"/>
      <c r="AN217" s="73"/>
      <c r="AO217" s="73"/>
      <c r="AP217" s="73"/>
      <c r="AQ217" s="73"/>
      <c r="AR217" s="72"/>
      <c r="AS217" s="71"/>
      <c r="AT217" s="78"/>
    </row>
    <row r="218" spans="1:46" s="69" customFormat="1" x14ac:dyDescent="0.2">
      <c r="A218" s="73"/>
      <c r="B218" s="73"/>
      <c r="C218" s="73"/>
      <c r="D218" s="73"/>
      <c r="E218" s="73"/>
      <c r="F218" s="73"/>
      <c r="G218" s="73"/>
      <c r="H218" s="76"/>
      <c r="I218" s="76"/>
      <c r="J218" s="76"/>
      <c r="K218" s="76"/>
      <c r="L218" s="76"/>
      <c r="M218" s="76"/>
      <c r="N218" s="76"/>
      <c r="O218" s="76"/>
      <c r="P218" s="75">
        <f t="shared" si="12"/>
        <v>0</v>
      </c>
      <c r="Q218" s="73"/>
      <c r="R218" s="73"/>
      <c r="S218" s="73"/>
      <c r="T218" s="73"/>
      <c r="U218" s="73"/>
      <c r="V218" s="73"/>
      <c r="W218" s="73"/>
      <c r="X218" s="79"/>
      <c r="Y218" s="74">
        <f t="shared" si="13"/>
        <v>0</v>
      </c>
      <c r="Z218" s="19"/>
      <c r="AA218" s="19"/>
      <c r="AB218" s="19"/>
      <c r="AC218" s="19"/>
      <c r="AD218" s="19"/>
      <c r="AE218" s="19"/>
      <c r="AF218" s="19"/>
      <c r="AG218" s="73"/>
      <c r="AH218" s="74">
        <f t="shared" si="14"/>
        <v>0</v>
      </c>
      <c r="AI218" s="19"/>
      <c r="AJ218" s="73"/>
      <c r="AK218" s="73"/>
      <c r="AL218" s="5"/>
      <c r="AM218" s="5"/>
      <c r="AN218" s="73"/>
      <c r="AO218" s="73"/>
      <c r="AP218" s="73"/>
      <c r="AQ218" s="73"/>
      <c r="AR218" s="72"/>
      <c r="AS218" s="71"/>
      <c r="AT218" s="78"/>
    </row>
    <row r="219" spans="1:46" s="69" customFormat="1" x14ac:dyDescent="0.2">
      <c r="A219" s="73"/>
      <c r="B219" s="73"/>
      <c r="C219" s="73"/>
      <c r="D219" s="73"/>
      <c r="E219" s="73"/>
      <c r="F219" s="73"/>
      <c r="G219" s="73"/>
      <c r="H219" s="76"/>
      <c r="I219" s="76"/>
      <c r="J219" s="76"/>
      <c r="K219" s="76"/>
      <c r="L219" s="76"/>
      <c r="M219" s="76"/>
      <c r="N219" s="76"/>
      <c r="O219" s="76"/>
      <c r="P219" s="75">
        <f t="shared" si="12"/>
        <v>0</v>
      </c>
      <c r="Q219" s="73"/>
      <c r="R219" s="73"/>
      <c r="S219" s="73"/>
      <c r="T219" s="73"/>
      <c r="U219" s="73"/>
      <c r="V219" s="73"/>
      <c r="W219" s="73"/>
      <c r="X219" s="79"/>
      <c r="Y219" s="74">
        <f t="shared" si="13"/>
        <v>0</v>
      </c>
      <c r="Z219" s="19"/>
      <c r="AA219" s="19"/>
      <c r="AB219" s="19"/>
      <c r="AC219" s="19"/>
      <c r="AD219" s="19"/>
      <c r="AE219" s="19"/>
      <c r="AF219" s="19"/>
      <c r="AG219" s="73"/>
      <c r="AH219" s="74">
        <f t="shared" si="14"/>
        <v>0</v>
      </c>
      <c r="AI219" s="19"/>
      <c r="AJ219" s="73"/>
      <c r="AK219" s="73"/>
      <c r="AL219" s="5"/>
      <c r="AM219" s="5"/>
      <c r="AN219" s="73"/>
      <c r="AO219" s="73"/>
      <c r="AP219" s="73"/>
      <c r="AQ219" s="73"/>
      <c r="AR219" s="72"/>
      <c r="AS219" s="71"/>
      <c r="AT219" s="78"/>
    </row>
    <row r="220" spans="1:46" s="69" customFormat="1" x14ac:dyDescent="0.2">
      <c r="A220" s="73"/>
      <c r="B220" s="73"/>
      <c r="C220" s="73"/>
      <c r="D220" s="73"/>
      <c r="E220" s="73"/>
      <c r="F220" s="73"/>
      <c r="G220" s="73"/>
      <c r="H220" s="76"/>
      <c r="I220" s="76"/>
      <c r="J220" s="76"/>
      <c r="K220" s="76"/>
      <c r="L220" s="76"/>
      <c r="M220" s="76"/>
      <c r="N220" s="76"/>
      <c r="O220" s="76"/>
      <c r="P220" s="75">
        <f t="shared" si="12"/>
        <v>0</v>
      </c>
      <c r="Q220" s="73"/>
      <c r="R220" s="73"/>
      <c r="S220" s="73"/>
      <c r="T220" s="73"/>
      <c r="U220" s="73"/>
      <c r="V220" s="73"/>
      <c r="W220" s="73"/>
      <c r="X220" s="79"/>
      <c r="Y220" s="74">
        <f t="shared" si="13"/>
        <v>0</v>
      </c>
      <c r="Z220" s="19"/>
      <c r="AA220" s="19"/>
      <c r="AB220" s="19"/>
      <c r="AC220" s="19"/>
      <c r="AD220" s="19"/>
      <c r="AE220" s="19"/>
      <c r="AF220" s="19"/>
      <c r="AG220" s="73"/>
      <c r="AH220" s="74">
        <f t="shared" si="14"/>
        <v>0</v>
      </c>
      <c r="AI220" s="19"/>
      <c r="AJ220" s="73"/>
      <c r="AK220" s="73"/>
      <c r="AL220" s="5"/>
      <c r="AM220" s="5"/>
      <c r="AN220" s="73"/>
      <c r="AO220" s="73"/>
      <c r="AP220" s="73"/>
      <c r="AQ220" s="73"/>
      <c r="AR220" s="72"/>
      <c r="AS220" s="71"/>
      <c r="AT220" s="78"/>
    </row>
    <row r="221" spans="1:46" s="69" customFormat="1" x14ac:dyDescent="0.2">
      <c r="A221" s="73"/>
      <c r="B221" s="73"/>
      <c r="C221" s="73"/>
      <c r="D221" s="73"/>
      <c r="E221" s="73"/>
      <c r="F221" s="73"/>
      <c r="G221" s="73"/>
      <c r="H221" s="76"/>
      <c r="I221" s="76"/>
      <c r="J221" s="76"/>
      <c r="K221" s="76"/>
      <c r="L221" s="76"/>
      <c r="M221" s="76"/>
      <c r="N221" s="76"/>
      <c r="O221" s="76"/>
      <c r="P221" s="75">
        <f t="shared" si="12"/>
        <v>0</v>
      </c>
      <c r="Q221" s="73"/>
      <c r="R221" s="73"/>
      <c r="S221" s="73"/>
      <c r="T221" s="73"/>
      <c r="U221" s="73"/>
      <c r="V221" s="73"/>
      <c r="W221" s="73"/>
      <c r="X221" s="79"/>
      <c r="Y221" s="74">
        <f t="shared" si="13"/>
        <v>0</v>
      </c>
      <c r="Z221" s="19"/>
      <c r="AA221" s="19"/>
      <c r="AB221" s="19"/>
      <c r="AC221" s="19"/>
      <c r="AD221" s="19"/>
      <c r="AE221" s="19"/>
      <c r="AF221" s="19"/>
      <c r="AG221" s="73"/>
      <c r="AH221" s="74">
        <f t="shared" si="14"/>
        <v>0</v>
      </c>
      <c r="AI221" s="19"/>
      <c r="AJ221" s="73"/>
      <c r="AK221" s="73"/>
      <c r="AL221" s="5"/>
      <c r="AM221" s="5"/>
      <c r="AN221" s="73"/>
      <c r="AO221" s="73"/>
      <c r="AP221" s="73"/>
      <c r="AQ221" s="73"/>
      <c r="AR221" s="72"/>
      <c r="AS221" s="71"/>
      <c r="AT221" s="78"/>
    </row>
    <row r="222" spans="1:46" s="69" customFormat="1" x14ac:dyDescent="0.2">
      <c r="A222" s="73"/>
      <c r="B222" s="73"/>
      <c r="C222" s="73"/>
      <c r="D222" s="73"/>
      <c r="E222" s="73"/>
      <c r="F222" s="73"/>
      <c r="G222" s="73"/>
      <c r="H222" s="76"/>
      <c r="I222" s="76"/>
      <c r="J222" s="76"/>
      <c r="K222" s="76"/>
      <c r="L222" s="76"/>
      <c r="M222" s="76"/>
      <c r="N222" s="76"/>
      <c r="O222" s="76"/>
      <c r="P222" s="75">
        <f t="shared" si="12"/>
        <v>0</v>
      </c>
      <c r="Q222" s="73"/>
      <c r="R222" s="73"/>
      <c r="S222" s="73"/>
      <c r="T222" s="73"/>
      <c r="U222" s="73"/>
      <c r="V222" s="73"/>
      <c r="W222" s="73"/>
      <c r="X222" s="79"/>
      <c r="Y222" s="74">
        <f t="shared" si="13"/>
        <v>0</v>
      </c>
      <c r="Z222" s="19"/>
      <c r="AA222" s="19"/>
      <c r="AB222" s="19"/>
      <c r="AC222" s="19"/>
      <c r="AD222" s="19"/>
      <c r="AE222" s="19"/>
      <c r="AF222" s="19"/>
      <c r="AG222" s="73"/>
      <c r="AH222" s="74">
        <f t="shared" si="14"/>
        <v>0</v>
      </c>
      <c r="AI222" s="19"/>
      <c r="AJ222" s="73"/>
      <c r="AK222" s="73"/>
      <c r="AL222" s="5"/>
      <c r="AM222" s="5"/>
      <c r="AN222" s="73"/>
      <c r="AO222" s="73"/>
      <c r="AP222" s="73"/>
      <c r="AQ222" s="73"/>
      <c r="AR222" s="72"/>
      <c r="AS222" s="71"/>
      <c r="AT222" s="78"/>
    </row>
    <row r="223" spans="1:46" s="69" customFormat="1" x14ac:dyDescent="0.2">
      <c r="A223" s="73"/>
      <c r="B223" s="73"/>
      <c r="C223" s="73"/>
      <c r="D223" s="73"/>
      <c r="E223" s="73"/>
      <c r="F223" s="73"/>
      <c r="G223" s="73"/>
      <c r="H223" s="76"/>
      <c r="I223" s="76"/>
      <c r="J223" s="76"/>
      <c r="K223" s="76"/>
      <c r="L223" s="76"/>
      <c r="M223" s="76"/>
      <c r="N223" s="76"/>
      <c r="O223" s="76"/>
      <c r="P223" s="75">
        <f t="shared" si="12"/>
        <v>0</v>
      </c>
      <c r="Q223" s="73"/>
      <c r="R223" s="73"/>
      <c r="S223" s="73"/>
      <c r="T223" s="73"/>
      <c r="U223" s="73"/>
      <c r="V223" s="73"/>
      <c r="W223" s="73"/>
      <c r="X223" s="79"/>
      <c r="Y223" s="74">
        <f t="shared" si="13"/>
        <v>0</v>
      </c>
      <c r="Z223" s="19"/>
      <c r="AA223" s="19"/>
      <c r="AB223" s="19"/>
      <c r="AC223" s="19"/>
      <c r="AD223" s="19"/>
      <c r="AE223" s="19"/>
      <c r="AF223" s="19"/>
      <c r="AG223" s="73"/>
      <c r="AH223" s="74">
        <f t="shared" si="14"/>
        <v>0</v>
      </c>
      <c r="AI223" s="19"/>
      <c r="AJ223" s="73"/>
      <c r="AK223" s="73"/>
      <c r="AL223" s="5"/>
      <c r="AM223" s="5"/>
      <c r="AN223" s="73"/>
      <c r="AO223" s="73"/>
      <c r="AP223" s="73"/>
      <c r="AQ223" s="73"/>
      <c r="AR223" s="72"/>
      <c r="AS223" s="71"/>
      <c r="AT223" s="78"/>
    </row>
    <row r="224" spans="1:46" s="69" customFormat="1" x14ac:dyDescent="0.2">
      <c r="A224" s="73"/>
      <c r="B224" s="73"/>
      <c r="C224" s="73"/>
      <c r="D224" s="73"/>
      <c r="E224" s="73"/>
      <c r="F224" s="73"/>
      <c r="G224" s="73"/>
      <c r="H224" s="76"/>
      <c r="I224" s="76"/>
      <c r="J224" s="76"/>
      <c r="K224" s="76"/>
      <c r="L224" s="76"/>
      <c r="M224" s="76"/>
      <c r="N224" s="76"/>
      <c r="O224" s="76"/>
      <c r="P224" s="75">
        <f t="shared" si="12"/>
        <v>0</v>
      </c>
      <c r="Q224" s="73"/>
      <c r="R224" s="73"/>
      <c r="S224" s="73"/>
      <c r="T224" s="73"/>
      <c r="U224" s="73"/>
      <c r="V224" s="73"/>
      <c r="W224" s="73"/>
      <c r="X224" s="79"/>
      <c r="Y224" s="74">
        <f t="shared" si="13"/>
        <v>0</v>
      </c>
      <c r="Z224" s="19"/>
      <c r="AA224" s="19"/>
      <c r="AB224" s="19"/>
      <c r="AC224" s="19"/>
      <c r="AD224" s="19"/>
      <c r="AE224" s="19"/>
      <c r="AF224" s="19"/>
      <c r="AG224" s="73"/>
      <c r="AH224" s="74">
        <f t="shared" si="14"/>
        <v>0</v>
      </c>
      <c r="AI224" s="19"/>
      <c r="AJ224" s="73"/>
      <c r="AK224" s="73"/>
      <c r="AL224" s="5"/>
      <c r="AM224" s="5"/>
      <c r="AN224" s="73"/>
      <c r="AO224" s="73"/>
      <c r="AP224" s="73"/>
      <c r="AQ224" s="73"/>
      <c r="AR224" s="72"/>
      <c r="AS224" s="71"/>
      <c r="AT224" s="78"/>
    </row>
    <row r="225" spans="1:46" s="69" customFormat="1" x14ac:dyDescent="0.2">
      <c r="A225" s="73"/>
      <c r="B225" s="73"/>
      <c r="C225" s="73"/>
      <c r="D225" s="73"/>
      <c r="E225" s="73"/>
      <c r="F225" s="73"/>
      <c r="G225" s="73"/>
      <c r="H225" s="76"/>
      <c r="I225" s="76"/>
      <c r="J225" s="76"/>
      <c r="K225" s="76"/>
      <c r="L225" s="76"/>
      <c r="M225" s="76"/>
      <c r="N225" s="76"/>
      <c r="O225" s="76"/>
      <c r="P225" s="75">
        <f t="shared" si="12"/>
        <v>0</v>
      </c>
      <c r="Q225" s="73"/>
      <c r="R225" s="73"/>
      <c r="S225" s="73"/>
      <c r="T225" s="73"/>
      <c r="U225" s="73"/>
      <c r="V225" s="73"/>
      <c r="W225" s="73"/>
      <c r="X225" s="79"/>
      <c r="Y225" s="74">
        <f t="shared" si="13"/>
        <v>0</v>
      </c>
      <c r="Z225" s="19"/>
      <c r="AA225" s="19"/>
      <c r="AB225" s="19"/>
      <c r="AC225" s="19"/>
      <c r="AD225" s="19"/>
      <c r="AE225" s="19"/>
      <c r="AF225" s="19"/>
      <c r="AG225" s="73"/>
      <c r="AH225" s="74">
        <f t="shared" si="14"/>
        <v>0</v>
      </c>
      <c r="AI225" s="19"/>
      <c r="AJ225" s="73"/>
      <c r="AK225" s="73"/>
      <c r="AL225" s="5"/>
      <c r="AM225" s="5"/>
      <c r="AN225" s="73"/>
      <c r="AO225" s="73"/>
      <c r="AP225" s="73"/>
      <c r="AQ225" s="73"/>
      <c r="AR225" s="72"/>
      <c r="AS225" s="71"/>
      <c r="AT225" s="78"/>
    </row>
    <row r="226" spans="1:46" s="69" customFormat="1" x14ac:dyDescent="0.2">
      <c r="A226" s="73"/>
      <c r="B226" s="73"/>
      <c r="C226" s="73"/>
      <c r="D226" s="73"/>
      <c r="E226" s="73"/>
      <c r="F226" s="73"/>
      <c r="G226" s="73"/>
      <c r="H226" s="76"/>
      <c r="I226" s="76"/>
      <c r="J226" s="76"/>
      <c r="K226" s="76"/>
      <c r="L226" s="76"/>
      <c r="M226" s="76"/>
      <c r="N226" s="76"/>
      <c r="O226" s="76"/>
      <c r="P226" s="75">
        <f t="shared" si="12"/>
        <v>0</v>
      </c>
      <c r="Q226" s="73"/>
      <c r="R226" s="73"/>
      <c r="S226" s="73"/>
      <c r="T226" s="73"/>
      <c r="U226" s="73"/>
      <c r="V226" s="73"/>
      <c r="W226" s="73"/>
      <c r="X226" s="79"/>
      <c r="Y226" s="74">
        <f t="shared" si="13"/>
        <v>0</v>
      </c>
      <c r="Z226" s="19"/>
      <c r="AA226" s="19"/>
      <c r="AB226" s="19"/>
      <c r="AC226" s="19"/>
      <c r="AD226" s="19"/>
      <c r="AE226" s="19"/>
      <c r="AF226" s="19"/>
      <c r="AG226" s="73"/>
      <c r="AH226" s="74">
        <f t="shared" si="14"/>
        <v>0</v>
      </c>
      <c r="AI226" s="19"/>
      <c r="AJ226" s="73"/>
      <c r="AK226" s="73"/>
      <c r="AL226" s="5"/>
      <c r="AM226" s="5"/>
      <c r="AN226" s="73"/>
      <c r="AO226" s="73"/>
      <c r="AP226" s="73"/>
      <c r="AQ226" s="73"/>
      <c r="AR226" s="72"/>
      <c r="AS226" s="71"/>
      <c r="AT226" s="78"/>
    </row>
    <row r="227" spans="1:46" s="69" customFormat="1" x14ac:dyDescent="0.2">
      <c r="A227" s="73"/>
      <c r="B227" s="73"/>
      <c r="C227" s="73"/>
      <c r="D227" s="73"/>
      <c r="E227" s="73"/>
      <c r="F227" s="73"/>
      <c r="G227" s="73"/>
      <c r="H227" s="76"/>
      <c r="I227" s="76"/>
      <c r="J227" s="76"/>
      <c r="K227" s="76"/>
      <c r="L227" s="76"/>
      <c r="M227" s="76"/>
      <c r="N227" s="76"/>
      <c r="O227" s="76"/>
      <c r="P227" s="75">
        <f t="shared" si="12"/>
        <v>0</v>
      </c>
      <c r="Q227" s="73"/>
      <c r="R227" s="73"/>
      <c r="S227" s="73"/>
      <c r="T227" s="73"/>
      <c r="U227" s="73"/>
      <c r="V227" s="73"/>
      <c r="W227" s="73"/>
      <c r="X227" s="79"/>
      <c r="Y227" s="74">
        <f t="shared" si="13"/>
        <v>0</v>
      </c>
      <c r="Z227" s="19"/>
      <c r="AA227" s="19"/>
      <c r="AB227" s="19"/>
      <c r="AC227" s="19"/>
      <c r="AD227" s="19"/>
      <c r="AE227" s="19"/>
      <c r="AF227" s="19"/>
      <c r="AG227" s="73"/>
      <c r="AH227" s="74">
        <f t="shared" si="14"/>
        <v>0</v>
      </c>
      <c r="AI227" s="19"/>
      <c r="AJ227" s="73"/>
      <c r="AK227" s="73"/>
      <c r="AL227" s="5"/>
      <c r="AM227" s="5"/>
      <c r="AN227" s="73"/>
      <c r="AO227" s="73"/>
      <c r="AP227" s="73"/>
      <c r="AQ227" s="73"/>
      <c r="AR227" s="72"/>
      <c r="AS227" s="71"/>
      <c r="AT227" s="78"/>
    </row>
    <row r="228" spans="1:46" s="69" customFormat="1" x14ac:dyDescent="0.2">
      <c r="A228" s="73"/>
      <c r="B228" s="73"/>
      <c r="C228" s="73"/>
      <c r="D228" s="73"/>
      <c r="E228" s="73"/>
      <c r="F228" s="73"/>
      <c r="G228" s="73"/>
      <c r="H228" s="76"/>
      <c r="I228" s="76"/>
      <c r="J228" s="76"/>
      <c r="K228" s="76"/>
      <c r="L228" s="76"/>
      <c r="M228" s="76"/>
      <c r="N228" s="76"/>
      <c r="O228" s="76"/>
      <c r="P228" s="75">
        <f t="shared" si="12"/>
        <v>0</v>
      </c>
      <c r="Q228" s="73"/>
      <c r="R228" s="73"/>
      <c r="S228" s="73"/>
      <c r="T228" s="73"/>
      <c r="U228" s="73"/>
      <c r="V228" s="73"/>
      <c r="W228" s="73"/>
      <c r="X228" s="79"/>
      <c r="Y228" s="74">
        <f t="shared" si="13"/>
        <v>0</v>
      </c>
      <c r="Z228" s="19"/>
      <c r="AA228" s="19"/>
      <c r="AB228" s="19"/>
      <c r="AC228" s="19"/>
      <c r="AD228" s="19"/>
      <c r="AE228" s="19"/>
      <c r="AF228" s="19"/>
      <c r="AG228" s="73"/>
      <c r="AH228" s="74">
        <f t="shared" si="14"/>
        <v>0</v>
      </c>
      <c r="AI228" s="19"/>
      <c r="AJ228" s="73"/>
      <c r="AK228" s="73"/>
      <c r="AL228" s="5"/>
      <c r="AM228" s="5"/>
      <c r="AN228" s="73"/>
      <c r="AO228" s="73"/>
      <c r="AP228" s="73"/>
      <c r="AQ228" s="73"/>
      <c r="AR228" s="72"/>
      <c r="AS228" s="71"/>
      <c r="AT228" s="78"/>
    </row>
    <row r="229" spans="1:46" s="69" customFormat="1" x14ac:dyDescent="0.2">
      <c r="A229" s="73"/>
      <c r="B229" s="73"/>
      <c r="C229" s="73"/>
      <c r="D229" s="73"/>
      <c r="E229" s="73"/>
      <c r="F229" s="73"/>
      <c r="G229" s="73"/>
      <c r="H229" s="76"/>
      <c r="I229" s="76"/>
      <c r="J229" s="76"/>
      <c r="K229" s="76"/>
      <c r="L229" s="76"/>
      <c r="M229" s="76"/>
      <c r="N229" s="76"/>
      <c r="O229" s="76"/>
      <c r="P229" s="75">
        <f t="shared" si="12"/>
        <v>0</v>
      </c>
      <c r="Q229" s="73"/>
      <c r="R229" s="73"/>
      <c r="S229" s="73"/>
      <c r="T229" s="73"/>
      <c r="U229" s="73"/>
      <c r="V229" s="73"/>
      <c r="W229" s="73"/>
      <c r="X229" s="79"/>
      <c r="Y229" s="74">
        <f t="shared" si="13"/>
        <v>0</v>
      </c>
      <c r="Z229" s="19"/>
      <c r="AA229" s="19"/>
      <c r="AB229" s="19"/>
      <c r="AC229" s="19"/>
      <c r="AD229" s="19"/>
      <c r="AE229" s="19"/>
      <c r="AF229" s="19"/>
      <c r="AG229" s="73"/>
      <c r="AH229" s="74">
        <f t="shared" si="14"/>
        <v>0</v>
      </c>
      <c r="AI229" s="19"/>
      <c r="AJ229" s="73"/>
      <c r="AK229" s="73"/>
      <c r="AL229" s="5"/>
      <c r="AM229" s="5"/>
      <c r="AN229" s="73"/>
      <c r="AO229" s="73"/>
      <c r="AP229" s="73"/>
      <c r="AQ229" s="73"/>
      <c r="AR229" s="72"/>
      <c r="AS229" s="71"/>
      <c r="AT229" s="78"/>
    </row>
    <row r="230" spans="1:46" s="69" customFormat="1" x14ac:dyDescent="0.2">
      <c r="A230" s="73"/>
      <c r="B230" s="73"/>
      <c r="C230" s="73"/>
      <c r="D230" s="73"/>
      <c r="E230" s="73"/>
      <c r="F230" s="73"/>
      <c r="G230" s="73"/>
      <c r="H230" s="76"/>
      <c r="I230" s="76"/>
      <c r="J230" s="76"/>
      <c r="K230" s="76"/>
      <c r="L230" s="76"/>
      <c r="M230" s="76"/>
      <c r="N230" s="76"/>
      <c r="O230" s="76"/>
      <c r="P230" s="75">
        <f t="shared" si="12"/>
        <v>0</v>
      </c>
      <c r="Q230" s="73"/>
      <c r="R230" s="73"/>
      <c r="S230" s="73"/>
      <c r="T230" s="73"/>
      <c r="U230" s="73"/>
      <c r="V230" s="73"/>
      <c r="W230" s="73"/>
      <c r="X230" s="79"/>
      <c r="Y230" s="74">
        <f t="shared" si="13"/>
        <v>0</v>
      </c>
      <c r="Z230" s="19"/>
      <c r="AA230" s="19"/>
      <c r="AB230" s="19"/>
      <c r="AC230" s="19"/>
      <c r="AD230" s="19"/>
      <c r="AE230" s="19"/>
      <c r="AF230" s="19"/>
      <c r="AG230" s="73"/>
      <c r="AH230" s="74">
        <f t="shared" si="14"/>
        <v>0</v>
      </c>
      <c r="AI230" s="19"/>
      <c r="AJ230" s="73"/>
      <c r="AK230" s="73"/>
      <c r="AL230" s="5"/>
      <c r="AM230" s="5"/>
      <c r="AN230" s="73"/>
      <c r="AO230" s="73"/>
      <c r="AP230" s="73"/>
      <c r="AQ230" s="73"/>
      <c r="AR230" s="72"/>
      <c r="AS230" s="71"/>
      <c r="AT230" s="78"/>
    </row>
    <row r="231" spans="1:46" s="69" customFormat="1" x14ac:dyDescent="0.2">
      <c r="A231" s="73"/>
      <c r="B231" s="73"/>
      <c r="C231" s="73"/>
      <c r="D231" s="73"/>
      <c r="E231" s="73"/>
      <c r="F231" s="73"/>
      <c r="G231" s="73"/>
      <c r="H231" s="76"/>
      <c r="I231" s="76"/>
      <c r="J231" s="76"/>
      <c r="K231" s="76"/>
      <c r="L231" s="76"/>
      <c r="M231" s="76"/>
      <c r="N231" s="76"/>
      <c r="O231" s="76"/>
      <c r="P231" s="75">
        <f t="shared" si="12"/>
        <v>0</v>
      </c>
      <c r="Q231" s="73"/>
      <c r="R231" s="73"/>
      <c r="S231" s="73"/>
      <c r="T231" s="73"/>
      <c r="U231" s="73"/>
      <c r="V231" s="73"/>
      <c r="W231" s="73"/>
      <c r="X231" s="79"/>
      <c r="Y231" s="74">
        <f t="shared" si="13"/>
        <v>0</v>
      </c>
      <c r="Z231" s="19"/>
      <c r="AA231" s="19"/>
      <c r="AB231" s="19"/>
      <c r="AC231" s="19"/>
      <c r="AD231" s="19"/>
      <c r="AE231" s="19"/>
      <c r="AF231" s="19"/>
      <c r="AG231" s="73"/>
      <c r="AH231" s="74">
        <f t="shared" si="14"/>
        <v>0</v>
      </c>
      <c r="AI231" s="19"/>
      <c r="AJ231" s="73"/>
      <c r="AK231" s="73"/>
      <c r="AL231" s="5"/>
      <c r="AM231" s="5"/>
      <c r="AN231" s="73"/>
      <c r="AO231" s="73"/>
      <c r="AP231" s="73"/>
      <c r="AQ231" s="73"/>
      <c r="AR231" s="72"/>
      <c r="AS231" s="71"/>
      <c r="AT231" s="78"/>
    </row>
    <row r="232" spans="1:46" s="69" customFormat="1" x14ac:dyDescent="0.2">
      <c r="A232" s="73"/>
      <c r="B232" s="73"/>
      <c r="C232" s="73"/>
      <c r="D232" s="73"/>
      <c r="E232" s="73"/>
      <c r="F232" s="73"/>
      <c r="G232" s="73"/>
      <c r="H232" s="76"/>
      <c r="I232" s="76"/>
      <c r="J232" s="76"/>
      <c r="K232" s="76"/>
      <c r="L232" s="76"/>
      <c r="M232" s="76"/>
      <c r="N232" s="76"/>
      <c r="O232" s="76"/>
      <c r="P232" s="75">
        <f t="shared" si="12"/>
        <v>0</v>
      </c>
      <c r="Q232" s="73"/>
      <c r="R232" s="73"/>
      <c r="S232" s="73"/>
      <c r="T232" s="73"/>
      <c r="U232" s="73"/>
      <c r="V232" s="73"/>
      <c r="W232" s="73"/>
      <c r="X232" s="79"/>
      <c r="Y232" s="74">
        <f t="shared" si="13"/>
        <v>0</v>
      </c>
      <c r="Z232" s="19"/>
      <c r="AA232" s="19"/>
      <c r="AB232" s="19"/>
      <c r="AC232" s="19"/>
      <c r="AD232" s="19"/>
      <c r="AE232" s="19"/>
      <c r="AF232" s="19"/>
      <c r="AG232" s="73"/>
      <c r="AH232" s="74">
        <f t="shared" si="14"/>
        <v>0</v>
      </c>
      <c r="AI232" s="19"/>
      <c r="AJ232" s="73"/>
      <c r="AK232" s="73"/>
      <c r="AL232" s="5"/>
      <c r="AM232" s="5"/>
      <c r="AN232" s="73"/>
      <c r="AO232" s="73"/>
      <c r="AP232" s="73"/>
      <c r="AQ232" s="73"/>
      <c r="AR232" s="72"/>
      <c r="AS232" s="71"/>
      <c r="AT232" s="78"/>
    </row>
    <row r="233" spans="1:46" s="69" customFormat="1" x14ac:dyDescent="0.2">
      <c r="A233" s="73"/>
      <c r="B233" s="73"/>
      <c r="C233" s="73"/>
      <c r="D233" s="73"/>
      <c r="E233" s="73"/>
      <c r="F233" s="73"/>
      <c r="G233" s="73"/>
      <c r="H233" s="76"/>
      <c r="I233" s="76"/>
      <c r="J233" s="76"/>
      <c r="K233" s="76"/>
      <c r="L233" s="76"/>
      <c r="M233" s="76"/>
      <c r="N233" s="76"/>
      <c r="O233" s="76"/>
      <c r="P233" s="75">
        <f t="shared" si="12"/>
        <v>0</v>
      </c>
      <c r="Q233" s="73"/>
      <c r="R233" s="73"/>
      <c r="S233" s="73"/>
      <c r="T233" s="73"/>
      <c r="U233" s="73"/>
      <c r="V233" s="73"/>
      <c r="W233" s="73"/>
      <c r="X233" s="79"/>
      <c r="Y233" s="74">
        <f t="shared" si="13"/>
        <v>0</v>
      </c>
      <c r="Z233" s="19"/>
      <c r="AA233" s="19"/>
      <c r="AB233" s="19"/>
      <c r="AC233" s="19"/>
      <c r="AD233" s="19"/>
      <c r="AE233" s="19"/>
      <c r="AF233" s="19"/>
      <c r="AG233" s="73"/>
      <c r="AH233" s="74">
        <f t="shared" si="14"/>
        <v>0</v>
      </c>
      <c r="AI233" s="19"/>
      <c r="AJ233" s="73"/>
      <c r="AK233" s="73"/>
      <c r="AL233" s="5"/>
      <c r="AM233" s="5"/>
      <c r="AN233" s="73"/>
      <c r="AO233" s="73"/>
      <c r="AP233" s="73"/>
      <c r="AQ233" s="73"/>
      <c r="AR233" s="72"/>
      <c r="AS233" s="71"/>
      <c r="AT233" s="78"/>
    </row>
    <row r="234" spans="1:46" s="69" customFormat="1" x14ac:dyDescent="0.2">
      <c r="A234" s="73"/>
      <c r="B234" s="73"/>
      <c r="C234" s="73"/>
      <c r="D234" s="73"/>
      <c r="E234" s="73"/>
      <c r="F234" s="73"/>
      <c r="G234" s="73"/>
      <c r="H234" s="76"/>
      <c r="I234" s="76"/>
      <c r="J234" s="76"/>
      <c r="K234" s="76"/>
      <c r="L234" s="76"/>
      <c r="M234" s="76"/>
      <c r="N234" s="76"/>
      <c r="O234" s="76"/>
      <c r="P234" s="75">
        <f t="shared" si="12"/>
        <v>0</v>
      </c>
      <c r="Q234" s="73"/>
      <c r="R234" s="73"/>
      <c r="S234" s="73"/>
      <c r="T234" s="73"/>
      <c r="U234" s="73"/>
      <c r="V234" s="73"/>
      <c r="W234" s="73"/>
      <c r="X234" s="79"/>
      <c r="Y234" s="74">
        <f t="shared" si="13"/>
        <v>0</v>
      </c>
      <c r="Z234" s="19"/>
      <c r="AA234" s="19"/>
      <c r="AB234" s="19"/>
      <c r="AC234" s="19"/>
      <c r="AD234" s="19"/>
      <c r="AE234" s="19"/>
      <c r="AF234" s="19"/>
      <c r="AG234" s="73"/>
      <c r="AH234" s="74">
        <f t="shared" si="14"/>
        <v>0</v>
      </c>
      <c r="AI234" s="19"/>
      <c r="AJ234" s="73"/>
      <c r="AK234" s="73"/>
      <c r="AL234" s="5"/>
      <c r="AM234" s="5"/>
      <c r="AN234" s="73"/>
      <c r="AO234" s="73"/>
      <c r="AP234" s="73"/>
      <c r="AQ234" s="73"/>
      <c r="AR234" s="72"/>
      <c r="AS234" s="71"/>
      <c r="AT234" s="78"/>
    </row>
    <row r="235" spans="1:46" s="69" customFormat="1" x14ac:dyDescent="0.2">
      <c r="A235" s="73"/>
      <c r="B235" s="73"/>
      <c r="C235" s="73"/>
      <c r="D235" s="73"/>
      <c r="E235" s="73"/>
      <c r="F235" s="73"/>
      <c r="G235" s="73"/>
      <c r="H235" s="76"/>
      <c r="I235" s="76"/>
      <c r="J235" s="76"/>
      <c r="K235" s="76"/>
      <c r="L235" s="76"/>
      <c r="M235" s="76"/>
      <c r="N235" s="76"/>
      <c r="O235" s="76"/>
      <c r="P235" s="75">
        <f t="shared" si="12"/>
        <v>0</v>
      </c>
      <c r="Q235" s="73"/>
      <c r="R235" s="73"/>
      <c r="S235" s="73"/>
      <c r="T235" s="73"/>
      <c r="U235" s="73"/>
      <c r="V235" s="73"/>
      <c r="W235" s="73"/>
      <c r="X235" s="79"/>
      <c r="Y235" s="74">
        <f t="shared" si="13"/>
        <v>0</v>
      </c>
      <c r="Z235" s="19"/>
      <c r="AA235" s="19"/>
      <c r="AB235" s="19"/>
      <c r="AC235" s="19"/>
      <c r="AD235" s="19"/>
      <c r="AE235" s="19"/>
      <c r="AF235" s="19"/>
      <c r="AG235" s="73"/>
      <c r="AH235" s="74">
        <f t="shared" si="14"/>
        <v>0</v>
      </c>
      <c r="AI235" s="19"/>
      <c r="AJ235" s="73"/>
      <c r="AK235" s="73"/>
      <c r="AL235" s="5"/>
      <c r="AM235" s="5"/>
      <c r="AN235" s="73"/>
      <c r="AO235" s="73"/>
      <c r="AP235" s="73"/>
      <c r="AQ235" s="73"/>
      <c r="AR235" s="72"/>
      <c r="AS235" s="71"/>
      <c r="AT235" s="78"/>
    </row>
    <row r="236" spans="1:46" s="69" customFormat="1" x14ac:dyDescent="0.2">
      <c r="A236" s="73"/>
      <c r="B236" s="73"/>
      <c r="C236" s="73"/>
      <c r="D236" s="73"/>
      <c r="E236" s="73"/>
      <c r="F236" s="73"/>
      <c r="G236" s="73"/>
      <c r="H236" s="76"/>
      <c r="I236" s="76"/>
      <c r="J236" s="76"/>
      <c r="K236" s="76"/>
      <c r="L236" s="76"/>
      <c r="M236" s="76"/>
      <c r="N236" s="76"/>
      <c r="O236" s="76"/>
      <c r="P236" s="75">
        <f t="shared" si="12"/>
        <v>0</v>
      </c>
      <c r="Q236" s="73"/>
      <c r="R236" s="73"/>
      <c r="S236" s="73"/>
      <c r="T236" s="73"/>
      <c r="U236" s="73"/>
      <c r="V236" s="73"/>
      <c r="W236" s="73"/>
      <c r="X236" s="79"/>
      <c r="Y236" s="74">
        <f t="shared" si="13"/>
        <v>0</v>
      </c>
      <c r="Z236" s="19"/>
      <c r="AA236" s="19"/>
      <c r="AB236" s="19"/>
      <c r="AC236" s="19"/>
      <c r="AD236" s="19"/>
      <c r="AE236" s="19"/>
      <c r="AF236" s="19"/>
      <c r="AG236" s="73"/>
      <c r="AH236" s="74">
        <f t="shared" si="14"/>
        <v>0</v>
      </c>
      <c r="AI236" s="19"/>
      <c r="AJ236" s="73"/>
      <c r="AK236" s="73"/>
      <c r="AL236" s="5"/>
      <c r="AM236" s="5"/>
      <c r="AN236" s="73"/>
      <c r="AO236" s="73"/>
      <c r="AP236" s="73"/>
      <c r="AQ236" s="73"/>
      <c r="AR236" s="72"/>
      <c r="AS236" s="71"/>
      <c r="AT236" s="78"/>
    </row>
    <row r="237" spans="1:46" s="69" customFormat="1" x14ac:dyDescent="0.2">
      <c r="A237" s="73"/>
      <c r="B237" s="73"/>
      <c r="C237" s="73"/>
      <c r="D237" s="73"/>
      <c r="E237" s="73"/>
      <c r="F237" s="73"/>
      <c r="G237" s="73"/>
      <c r="H237" s="76"/>
      <c r="I237" s="76"/>
      <c r="J237" s="76"/>
      <c r="K237" s="76"/>
      <c r="L237" s="76"/>
      <c r="M237" s="76"/>
      <c r="N237" s="76"/>
      <c r="O237" s="76"/>
      <c r="P237" s="75">
        <f t="shared" si="12"/>
        <v>0</v>
      </c>
      <c r="Q237" s="73"/>
      <c r="R237" s="73"/>
      <c r="S237" s="73"/>
      <c r="T237" s="73"/>
      <c r="U237" s="73"/>
      <c r="V237" s="73"/>
      <c r="W237" s="73"/>
      <c r="X237" s="79"/>
      <c r="Y237" s="74">
        <f t="shared" si="13"/>
        <v>0</v>
      </c>
      <c r="Z237" s="19"/>
      <c r="AA237" s="19"/>
      <c r="AB237" s="19"/>
      <c r="AC237" s="19"/>
      <c r="AD237" s="19"/>
      <c r="AE237" s="19"/>
      <c r="AF237" s="19"/>
      <c r="AG237" s="73"/>
      <c r="AH237" s="74">
        <f t="shared" si="14"/>
        <v>0</v>
      </c>
      <c r="AI237" s="19"/>
      <c r="AJ237" s="73"/>
      <c r="AK237" s="73"/>
      <c r="AL237" s="5"/>
      <c r="AM237" s="5"/>
      <c r="AN237" s="73"/>
      <c r="AO237" s="73"/>
      <c r="AP237" s="73"/>
      <c r="AQ237" s="73"/>
      <c r="AR237" s="72"/>
      <c r="AS237" s="71"/>
      <c r="AT237" s="78"/>
    </row>
    <row r="238" spans="1:46" s="69" customFormat="1" x14ac:dyDescent="0.2">
      <c r="A238" s="73"/>
      <c r="B238" s="73"/>
      <c r="C238" s="73"/>
      <c r="D238" s="73"/>
      <c r="E238" s="73"/>
      <c r="F238" s="73"/>
      <c r="G238" s="73"/>
      <c r="H238" s="76"/>
      <c r="I238" s="76"/>
      <c r="J238" s="76"/>
      <c r="K238" s="76"/>
      <c r="L238" s="76"/>
      <c r="M238" s="76"/>
      <c r="N238" s="76"/>
      <c r="O238" s="76"/>
      <c r="P238" s="75">
        <f t="shared" si="12"/>
        <v>0</v>
      </c>
      <c r="Q238" s="73"/>
      <c r="R238" s="73"/>
      <c r="S238" s="73"/>
      <c r="T238" s="73"/>
      <c r="U238" s="73"/>
      <c r="V238" s="73"/>
      <c r="W238" s="73"/>
      <c r="X238" s="79"/>
      <c r="Y238" s="74">
        <f t="shared" si="13"/>
        <v>0</v>
      </c>
      <c r="Z238" s="19"/>
      <c r="AA238" s="19"/>
      <c r="AB238" s="19"/>
      <c r="AC238" s="19"/>
      <c r="AD238" s="19"/>
      <c r="AE238" s="19"/>
      <c r="AF238" s="19"/>
      <c r="AG238" s="73"/>
      <c r="AH238" s="74">
        <f t="shared" si="14"/>
        <v>0</v>
      </c>
      <c r="AI238" s="19"/>
      <c r="AJ238" s="73"/>
      <c r="AK238" s="73"/>
      <c r="AL238" s="5"/>
      <c r="AM238" s="5"/>
      <c r="AN238" s="73"/>
      <c r="AO238" s="73"/>
      <c r="AP238" s="73"/>
      <c r="AQ238" s="73"/>
      <c r="AR238" s="72"/>
      <c r="AS238" s="71"/>
      <c r="AT238" s="78"/>
    </row>
    <row r="239" spans="1:46" s="69" customFormat="1" x14ac:dyDescent="0.2">
      <c r="A239" s="73"/>
      <c r="B239" s="73"/>
      <c r="C239" s="73"/>
      <c r="D239" s="73"/>
      <c r="E239" s="73"/>
      <c r="F239" s="73"/>
      <c r="G239" s="73"/>
      <c r="H239" s="76"/>
      <c r="I239" s="76"/>
      <c r="J239" s="76"/>
      <c r="K239" s="76"/>
      <c r="L239" s="76"/>
      <c r="M239" s="76"/>
      <c r="N239" s="76"/>
      <c r="O239" s="76"/>
      <c r="P239" s="75">
        <f t="shared" si="12"/>
        <v>0</v>
      </c>
      <c r="Q239" s="73"/>
      <c r="R239" s="73"/>
      <c r="S239" s="73"/>
      <c r="T239" s="73"/>
      <c r="U239" s="73"/>
      <c r="V239" s="73"/>
      <c r="W239" s="73"/>
      <c r="X239" s="79"/>
      <c r="Y239" s="74">
        <f t="shared" si="13"/>
        <v>0</v>
      </c>
      <c r="Z239" s="19"/>
      <c r="AA239" s="19"/>
      <c r="AB239" s="19"/>
      <c r="AC239" s="19"/>
      <c r="AD239" s="19"/>
      <c r="AE239" s="19"/>
      <c r="AF239" s="19"/>
      <c r="AG239" s="73"/>
      <c r="AH239" s="74">
        <f t="shared" si="14"/>
        <v>0</v>
      </c>
      <c r="AI239" s="19"/>
      <c r="AJ239" s="73"/>
      <c r="AK239" s="73"/>
      <c r="AL239" s="5"/>
      <c r="AM239" s="5"/>
      <c r="AN239" s="73"/>
      <c r="AO239" s="73"/>
      <c r="AP239" s="73"/>
      <c r="AQ239" s="73"/>
      <c r="AR239" s="72"/>
      <c r="AS239" s="71"/>
      <c r="AT239" s="78"/>
    </row>
    <row r="240" spans="1:46" s="69" customFormat="1" x14ac:dyDescent="0.2">
      <c r="A240" s="73"/>
      <c r="B240" s="73"/>
      <c r="C240" s="73"/>
      <c r="D240" s="73"/>
      <c r="E240" s="73"/>
      <c r="F240" s="73"/>
      <c r="G240" s="73"/>
      <c r="H240" s="76"/>
      <c r="I240" s="76"/>
      <c r="J240" s="76"/>
      <c r="K240" s="76"/>
      <c r="L240" s="76"/>
      <c r="M240" s="76"/>
      <c r="N240" s="76"/>
      <c r="O240" s="76"/>
      <c r="P240" s="75">
        <f t="shared" si="12"/>
        <v>0</v>
      </c>
      <c r="Q240" s="73"/>
      <c r="R240" s="73"/>
      <c r="S240" s="73"/>
      <c r="T240" s="73"/>
      <c r="U240" s="73"/>
      <c r="V240" s="73"/>
      <c r="W240" s="73"/>
      <c r="X240" s="79"/>
      <c r="Y240" s="74">
        <f t="shared" si="13"/>
        <v>0</v>
      </c>
      <c r="Z240" s="19"/>
      <c r="AA240" s="19"/>
      <c r="AB240" s="19"/>
      <c r="AC240" s="19"/>
      <c r="AD240" s="19"/>
      <c r="AE240" s="19"/>
      <c r="AF240" s="19"/>
      <c r="AG240" s="73"/>
      <c r="AH240" s="74">
        <f t="shared" si="14"/>
        <v>0</v>
      </c>
      <c r="AI240" s="19"/>
      <c r="AJ240" s="73"/>
      <c r="AK240" s="73"/>
      <c r="AL240" s="5"/>
      <c r="AM240" s="5"/>
      <c r="AN240" s="73"/>
      <c r="AO240" s="73"/>
      <c r="AP240" s="73"/>
      <c r="AQ240" s="73"/>
      <c r="AR240" s="72"/>
      <c r="AS240" s="71"/>
      <c r="AT240" s="78"/>
    </row>
    <row r="241" spans="1:46" s="69" customFormat="1" x14ac:dyDescent="0.2">
      <c r="A241" s="73"/>
      <c r="B241" s="73"/>
      <c r="C241" s="73"/>
      <c r="D241" s="73"/>
      <c r="E241" s="73"/>
      <c r="F241" s="73"/>
      <c r="G241" s="73"/>
      <c r="H241" s="76"/>
      <c r="I241" s="76"/>
      <c r="J241" s="76"/>
      <c r="K241" s="76"/>
      <c r="L241" s="76"/>
      <c r="M241" s="76"/>
      <c r="N241" s="76"/>
      <c r="O241" s="76"/>
      <c r="P241" s="75">
        <f t="shared" si="12"/>
        <v>0</v>
      </c>
      <c r="Q241" s="73"/>
      <c r="R241" s="73"/>
      <c r="S241" s="73"/>
      <c r="T241" s="73"/>
      <c r="U241" s="73"/>
      <c r="V241" s="73"/>
      <c r="W241" s="73"/>
      <c r="X241" s="79"/>
      <c r="Y241" s="74">
        <f t="shared" si="13"/>
        <v>0</v>
      </c>
      <c r="Z241" s="19"/>
      <c r="AA241" s="19"/>
      <c r="AB241" s="19"/>
      <c r="AC241" s="19"/>
      <c r="AD241" s="19"/>
      <c r="AE241" s="19"/>
      <c r="AF241" s="19"/>
      <c r="AG241" s="73"/>
      <c r="AH241" s="74">
        <f t="shared" si="14"/>
        <v>0</v>
      </c>
      <c r="AI241" s="19"/>
      <c r="AJ241" s="73"/>
      <c r="AK241" s="73"/>
      <c r="AL241" s="5"/>
      <c r="AM241" s="5"/>
      <c r="AN241" s="73"/>
      <c r="AO241" s="73"/>
      <c r="AP241" s="73"/>
      <c r="AQ241" s="73"/>
      <c r="AR241" s="72"/>
      <c r="AS241" s="71"/>
      <c r="AT241" s="78"/>
    </row>
    <row r="242" spans="1:46" s="69" customFormat="1" x14ac:dyDescent="0.2">
      <c r="A242" s="73"/>
      <c r="B242" s="73"/>
      <c r="C242" s="73"/>
      <c r="D242" s="73"/>
      <c r="E242" s="73"/>
      <c r="F242" s="73"/>
      <c r="G242" s="73"/>
      <c r="H242" s="76"/>
      <c r="I242" s="76"/>
      <c r="J242" s="76"/>
      <c r="K242" s="76"/>
      <c r="L242" s="76"/>
      <c r="M242" s="76"/>
      <c r="N242" s="76"/>
      <c r="O242" s="76"/>
      <c r="P242" s="75">
        <f t="shared" si="12"/>
        <v>0</v>
      </c>
      <c r="Q242" s="73"/>
      <c r="R242" s="73"/>
      <c r="S242" s="73"/>
      <c r="T242" s="73"/>
      <c r="U242" s="73"/>
      <c r="V242" s="73"/>
      <c r="W242" s="73"/>
      <c r="X242" s="79"/>
      <c r="Y242" s="74">
        <f t="shared" si="13"/>
        <v>0</v>
      </c>
      <c r="Z242" s="19"/>
      <c r="AA242" s="19"/>
      <c r="AB242" s="19"/>
      <c r="AC242" s="19"/>
      <c r="AD242" s="19"/>
      <c r="AE242" s="19"/>
      <c r="AF242" s="19"/>
      <c r="AG242" s="73"/>
      <c r="AH242" s="74">
        <f t="shared" si="14"/>
        <v>0</v>
      </c>
      <c r="AI242" s="19"/>
      <c r="AJ242" s="73"/>
      <c r="AK242" s="73"/>
      <c r="AL242" s="5"/>
      <c r="AM242" s="5"/>
      <c r="AN242" s="73"/>
      <c r="AO242" s="73"/>
      <c r="AP242" s="73"/>
      <c r="AQ242" s="73"/>
      <c r="AR242" s="72"/>
      <c r="AS242" s="71"/>
      <c r="AT242" s="78"/>
    </row>
    <row r="243" spans="1:46" s="69" customFormat="1" x14ac:dyDescent="0.2">
      <c r="A243" s="73"/>
      <c r="B243" s="73"/>
      <c r="C243" s="73"/>
      <c r="D243" s="73"/>
      <c r="E243" s="73"/>
      <c r="F243" s="73"/>
      <c r="G243" s="73"/>
      <c r="H243" s="76"/>
      <c r="I243" s="76"/>
      <c r="J243" s="76"/>
      <c r="K243" s="76"/>
      <c r="L243" s="76"/>
      <c r="M243" s="76"/>
      <c r="N243" s="76"/>
      <c r="O243" s="76"/>
      <c r="P243" s="75">
        <f t="shared" si="12"/>
        <v>0</v>
      </c>
      <c r="Q243" s="73"/>
      <c r="R243" s="73"/>
      <c r="S243" s="73"/>
      <c r="T243" s="73"/>
      <c r="U243" s="73"/>
      <c r="V243" s="73"/>
      <c r="W243" s="73"/>
      <c r="X243" s="79"/>
      <c r="Y243" s="74">
        <f t="shared" si="13"/>
        <v>0</v>
      </c>
      <c r="Z243" s="19"/>
      <c r="AA243" s="19"/>
      <c r="AB243" s="19"/>
      <c r="AC243" s="19"/>
      <c r="AD243" s="19"/>
      <c r="AE243" s="19"/>
      <c r="AF243" s="19"/>
      <c r="AG243" s="73"/>
      <c r="AH243" s="74">
        <f t="shared" si="14"/>
        <v>0</v>
      </c>
      <c r="AI243" s="19"/>
      <c r="AJ243" s="73"/>
      <c r="AK243" s="73"/>
      <c r="AL243" s="5"/>
      <c r="AM243" s="5"/>
      <c r="AN243" s="73"/>
      <c r="AO243" s="73"/>
      <c r="AP243" s="73"/>
      <c r="AQ243" s="73"/>
      <c r="AR243" s="72"/>
      <c r="AS243" s="71"/>
      <c r="AT243" s="78"/>
    </row>
    <row r="244" spans="1:46" s="69" customFormat="1" x14ac:dyDescent="0.2">
      <c r="A244" s="73"/>
      <c r="B244" s="73"/>
      <c r="C244" s="73"/>
      <c r="D244" s="73"/>
      <c r="E244" s="73"/>
      <c r="F244" s="73"/>
      <c r="G244" s="73"/>
      <c r="H244" s="76"/>
      <c r="I244" s="76"/>
      <c r="J244" s="76"/>
      <c r="K244" s="76"/>
      <c r="L244" s="76"/>
      <c r="M244" s="76"/>
      <c r="N244" s="76"/>
      <c r="O244" s="76"/>
      <c r="P244" s="75">
        <f t="shared" si="12"/>
        <v>0</v>
      </c>
      <c r="Q244" s="73"/>
      <c r="R244" s="73"/>
      <c r="S244" s="73"/>
      <c r="T244" s="73"/>
      <c r="U244" s="73"/>
      <c r="V244" s="73"/>
      <c r="W244" s="73"/>
      <c r="X244" s="79"/>
      <c r="Y244" s="74">
        <f t="shared" si="13"/>
        <v>0</v>
      </c>
      <c r="Z244" s="19"/>
      <c r="AA244" s="19"/>
      <c r="AB244" s="19"/>
      <c r="AC244" s="19"/>
      <c r="AD244" s="19"/>
      <c r="AE244" s="19"/>
      <c r="AF244" s="19"/>
      <c r="AG244" s="73"/>
      <c r="AH244" s="74">
        <f t="shared" si="14"/>
        <v>0</v>
      </c>
      <c r="AI244" s="19"/>
      <c r="AJ244" s="73"/>
      <c r="AK244" s="73"/>
      <c r="AL244" s="5"/>
      <c r="AM244" s="5"/>
      <c r="AN244" s="73"/>
      <c r="AO244" s="73"/>
      <c r="AP244" s="73"/>
      <c r="AQ244" s="73"/>
      <c r="AR244" s="72"/>
      <c r="AS244" s="71"/>
      <c r="AT244" s="78"/>
    </row>
    <row r="245" spans="1:46" s="69" customFormat="1" x14ac:dyDescent="0.2">
      <c r="A245" s="73"/>
      <c r="B245" s="73"/>
      <c r="C245" s="73"/>
      <c r="D245" s="73"/>
      <c r="E245" s="73"/>
      <c r="F245" s="73"/>
      <c r="G245" s="73"/>
      <c r="H245" s="76"/>
      <c r="I245" s="76"/>
      <c r="J245" s="76"/>
      <c r="K245" s="76"/>
      <c r="L245" s="76"/>
      <c r="M245" s="76"/>
      <c r="N245" s="76"/>
      <c r="O245" s="76"/>
      <c r="P245" s="75">
        <f t="shared" si="12"/>
        <v>0</v>
      </c>
      <c r="Q245" s="73"/>
      <c r="R245" s="73"/>
      <c r="S245" s="73"/>
      <c r="T245" s="73"/>
      <c r="U245" s="73"/>
      <c r="V245" s="73"/>
      <c r="W245" s="73"/>
      <c r="X245" s="79"/>
      <c r="Y245" s="74">
        <f t="shared" si="13"/>
        <v>0</v>
      </c>
      <c r="Z245" s="19"/>
      <c r="AA245" s="19"/>
      <c r="AB245" s="19"/>
      <c r="AC245" s="19"/>
      <c r="AD245" s="19"/>
      <c r="AE245" s="19"/>
      <c r="AF245" s="19"/>
      <c r="AG245" s="73"/>
      <c r="AH245" s="74">
        <f t="shared" si="14"/>
        <v>0</v>
      </c>
      <c r="AI245" s="19"/>
      <c r="AJ245" s="73"/>
      <c r="AK245" s="73"/>
      <c r="AL245" s="5"/>
      <c r="AM245" s="5"/>
      <c r="AN245" s="73"/>
      <c r="AO245" s="73"/>
      <c r="AP245" s="73"/>
      <c r="AQ245" s="73"/>
      <c r="AR245" s="72"/>
      <c r="AS245" s="71"/>
      <c r="AT245" s="78"/>
    </row>
    <row r="246" spans="1:46" s="69" customFormat="1" x14ac:dyDescent="0.2">
      <c r="A246" s="73"/>
      <c r="B246" s="73"/>
      <c r="C246" s="73"/>
      <c r="D246" s="73"/>
      <c r="E246" s="73"/>
      <c r="F246" s="73"/>
      <c r="G246" s="73"/>
      <c r="H246" s="76"/>
      <c r="I246" s="76"/>
      <c r="J246" s="76"/>
      <c r="K246" s="76"/>
      <c r="L246" s="76"/>
      <c r="M246" s="76"/>
      <c r="N246" s="76"/>
      <c r="O246" s="76"/>
      <c r="P246" s="75">
        <f t="shared" si="12"/>
        <v>0</v>
      </c>
      <c r="Q246" s="73"/>
      <c r="R246" s="73"/>
      <c r="S246" s="73"/>
      <c r="T246" s="73"/>
      <c r="U246" s="73"/>
      <c r="V246" s="73"/>
      <c r="W246" s="73"/>
      <c r="X246" s="79"/>
      <c r="Y246" s="74">
        <f t="shared" si="13"/>
        <v>0</v>
      </c>
      <c r="Z246" s="19"/>
      <c r="AA246" s="19"/>
      <c r="AB246" s="19"/>
      <c r="AC246" s="19"/>
      <c r="AD246" s="19"/>
      <c r="AE246" s="19"/>
      <c r="AF246" s="19"/>
      <c r="AG246" s="73"/>
      <c r="AH246" s="74">
        <f t="shared" si="14"/>
        <v>0</v>
      </c>
      <c r="AI246" s="19"/>
      <c r="AJ246" s="73"/>
      <c r="AK246" s="73"/>
      <c r="AL246" s="5"/>
      <c r="AM246" s="5"/>
      <c r="AN246" s="73"/>
      <c r="AO246" s="73"/>
      <c r="AP246" s="73"/>
      <c r="AQ246" s="73"/>
      <c r="AR246" s="72"/>
      <c r="AS246" s="71"/>
      <c r="AT246" s="78"/>
    </row>
    <row r="247" spans="1:46" s="69" customFormat="1" x14ac:dyDescent="0.2">
      <c r="A247" s="73"/>
      <c r="B247" s="73"/>
      <c r="C247" s="73"/>
      <c r="D247" s="73"/>
      <c r="E247" s="73"/>
      <c r="F247" s="73"/>
      <c r="G247" s="73"/>
      <c r="H247" s="76"/>
      <c r="I247" s="76"/>
      <c r="J247" s="76"/>
      <c r="K247" s="76"/>
      <c r="L247" s="76"/>
      <c r="M247" s="76"/>
      <c r="N247" s="76"/>
      <c r="O247" s="76"/>
      <c r="P247" s="75">
        <f t="shared" si="12"/>
        <v>0</v>
      </c>
      <c r="Q247" s="73"/>
      <c r="R247" s="73"/>
      <c r="S247" s="73"/>
      <c r="T247" s="73"/>
      <c r="U247" s="73"/>
      <c r="V247" s="73"/>
      <c r="W247" s="73"/>
      <c r="X247" s="79"/>
      <c r="Y247" s="74">
        <f t="shared" si="13"/>
        <v>0</v>
      </c>
      <c r="Z247" s="19"/>
      <c r="AA247" s="19"/>
      <c r="AB247" s="19"/>
      <c r="AC247" s="19"/>
      <c r="AD247" s="19"/>
      <c r="AE247" s="19"/>
      <c r="AF247" s="19"/>
      <c r="AG247" s="73"/>
      <c r="AH247" s="74">
        <f t="shared" si="14"/>
        <v>0</v>
      </c>
      <c r="AI247" s="19"/>
      <c r="AJ247" s="73"/>
      <c r="AK247" s="73"/>
      <c r="AL247" s="5"/>
      <c r="AM247" s="5"/>
      <c r="AN247" s="73"/>
      <c r="AO247" s="73"/>
      <c r="AP247" s="73"/>
      <c r="AQ247" s="73"/>
      <c r="AR247" s="72"/>
      <c r="AS247" s="71"/>
      <c r="AT247" s="78"/>
    </row>
    <row r="248" spans="1:46" s="69" customFormat="1" x14ac:dyDescent="0.2">
      <c r="A248" s="73"/>
      <c r="B248" s="73"/>
      <c r="C248" s="73"/>
      <c r="D248" s="73"/>
      <c r="E248" s="73"/>
      <c r="F248" s="73"/>
      <c r="G248" s="73"/>
      <c r="H248" s="76"/>
      <c r="I248" s="76"/>
      <c r="J248" s="76"/>
      <c r="K248" s="76"/>
      <c r="L248" s="76"/>
      <c r="M248" s="76"/>
      <c r="N248" s="76"/>
      <c r="O248" s="76"/>
      <c r="P248" s="75">
        <f t="shared" si="12"/>
        <v>0</v>
      </c>
      <c r="Q248" s="73"/>
      <c r="R248" s="73"/>
      <c r="S248" s="73"/>
      <c r="T248" s="73"/>
      <c r="U248" s="73"/>
      <c r="V248" s="73"/>
      <c r="W248" s="73"/>
      <c r="X248" s="79"/>
      <c r="Y248" s="74">
        <f t="shared" si="13"/>
        <v>0</v>
      </c>
      <c r="Z248" s="19"/>
      <c r="AA248" s="19"/>
      <c r="AB248" s="19"/>
      <c r="AC248" s="19"/>
      <c r="AD248" s="19"/>
      <c r="AE248" s="19"/>
      <c r="AF248" s="19"/>
      <c r="AG248" s="73"/>
      <c r="AH248" s="74">
        <f t="shared" si="14"/>
        <v>0</v>
      </c>
      <c r="AI248" s="19"/>
      <c r="AJ248" s="73"/>
      <c r="AK248" s="73"/>
      <c r="AL248" s="5"/>
      <c r="AM248" s="5"/>
      <c r="AN248" s="73"/>
      <c r="AO248" s="73"/>
      <c r="AP248" s="73"/>
      <c r="AQ248" s="73"/>
      <c r="AR248" s="72"/>
      <c r="AS248" s="71"/>
      <c r="AT248" s="78"/>
    </row>
    <row r="249" spans="1:46" s="69" customFormat="1" x14ac:dyDescent="0.2">
      <c r="A249" s="73"/>
      <c r="B249" s="73"/>
      <c r="C249" s="73"/>
      <c r="D249" s="73"/>
      <c r="E249" s="73"/>
      <c r="F249" s="73"/>
      <c r="G249" s="73"/>
      <c r="H249" s="76"/>
      <c r="I249" s="76"/>
      <c r="J249" s="76"/>
      <c r="K249" s="76"/>
      <c r="L249" s="76"/>
      <c r="M249" s="76"/>
      <c r="N249" s="76"/>
      <c r="O249" s="76"/>
      <c r="P249" s="75">
        <f t="shared" si="12"/>
        <v>0</v>
      </c>
      <c r="Q249" s="73"/>
      <c r="R249" s="73"/>
      <c r="S249" s="73"/>
      <c r="T249" s="73"/>
      <c r="U249" s="73"/>
      <c r="V249" s="73"/>
      <c r="W249" s="73"/>
      <c r="X249" s="79"/>
      <c r="Y249" s="74">
        <f t="shared" si="13"/>
        <v>0</v>
      </c>
      <c r="Z249" s="19"/>
      <c r="AA249" s="19"/>
      <c r="AB249" s="19"/>
      <c r="AC249" s="19"/>
      <c r="AD249" s="19"/>
      <c r="AE249" s="19"/>
      <c r="AF249" s="19"/>
      <c r="AG249" s="73"/>
      <c r="AH249" s="74">
        <f t="shared" si="14"/>
        <v>0</v>
      </c>
      <c r="AI249" s="19"/>
      <c r="AJ249" s="73"/>
      <c r="AK249" s="73"/>
      <c r="AL249" s="5"/>
      <c r="AM249" s="5"/>
      <c r="AN249" s="73"/>
      <c r="AO249" s="73"/>
      <c r="AP249" s="73"/>
      <c r="AQ249" s="73"/>
      <c r="AR249" s="72"/>
      <c r="AS249" s="71"/>
      <c r="AT249" s="78"/>
    </row>
    <row r="250" spans="1:46" s="69" customFormat="1" x14ac:dyDescent="0.2">
      <c r="A250" s="73"/>
      <c r="B250" s="73"/>
      <c r="C250" s="73"/>
      <c r="D250" s="73"/>
      <c r="E250" s="73"/>
      <c r="F250" s="73"/>
      <c r="G250" s="73"/>
      <c r="H250" s="76"/>
      <c r="I250" s="76"/>
      <c r="J250" s="76"/>
      <c r="K250" s="76"/>
      <c r="L250" s="76"/>
      <c r="M250" s="76"/>
      <c r="N250" s="76"/>
      <c r="O250" s="76"/>
      <c r="P250" s="75">
        <f t="shared" si="12"/>
        <v>0</v>
      </c>
      <c r="Q250" s="73"/>
      <c r="R250" s="73"/>
      <c r="S250" s="73"/>
      <c r="T250" s="73"/>
      <c r="U250" s="73"/>
      <c r="V250" s="73"/>
      <c r="W250" s="73"/>
      <c r="X250" s="79"/>
      <c r="Y250" s="74">
        <f t="shared" si="13"/>
        <v>0</v>
      </c>
      <c r="Z250" s="19"/>
      <c r="AA250" s="19"/>
      <c r="AB250" s="19"/>
      <c r="AC250" s="19"/>
      <c r="AD250" s="19"/>
      <c r="AE250" s="19"/>
      <c r="AF250" s="19"/>
      <c r="AG250" s="73"/>
      <c r="AH250" s="74">
        <f t="shared" si="14"/>
        <v>0</v>
      </c>
      <c r="AI250" s="19"/>
      <c r="AJ250" s="73"/>
      <c r="AK250" s="73"/>
      <c r="AL250" s="5"/>
      <c r="AM250" s="5"/>
      <c r="AN250" s="73"/>
      <c r="AO250" s="73"/>
      <c r="AP250" s="73"/>
      <c r="AQ250" s="73"/>
      <c r="AR250" s="72"/>
      <c r="AS250" s="71"/>
      <c r="AT250" s="78"/>
    </row>
    <row r="251" spans="1:46" s="69" customFormat="1" x14ac:dyDescent="0.2">
      <c r="A251" s="73"/>
      <c r="B251" s="73"/>
      <c r="C251" s="73"/>
      <c r="D251" s="73"/>
      <c r="E251" s="73"/>
      <c r="F251" s="73"/>
      <c r="G251" s="73"/>
      <c r="H251" s="76"/>
      <c r="I251" s="76"/>
      <c r="J251" s="76"/>
      <c r="K251" s="76"/>
      <c r="L251" s="76"/>
      <c r="M251" s="76"/>
      <c r="N251" s="76"/>
      <c r="O251" s="76"/>
      <c r="P251" s="75">
        <f t="shared" si="12"/>
        <v>0</v>
      </c>
      <c r="Q251" s="73"/>
      <c r="R251" s="73"/>
      <c r="S251" s="73"/>
      <c r="T251" s="73"/>
      <c r="U251" s="73"/>
      <c r="V251" s="73"/>
      <c r="W251" s="73"/>
      <c r="X251" s="79"/>
      <c r="Y251" s="74">
        <f t="shared" si="13"/>
        <v>0</v>
      </c>
      <c r="Z251" s="19"/>
      <c r="AA251" s="19"/>
      <c r="AB251" s="19"/>
      <c r="AC251" s="19"/>
      <c r="AD251" s="19"/>
      <c r="AE251" s="19"/>
      <c r="AF251" s="19"/>
      <c r="AG251" s="73"/>
      <c r="AH251" s="74">
        <f t="shared" si="14"/>
        <v>0</v>
      </c>
      <c r="AI251" s="19"/>
      <c r="AJ251" s="73"/>
      <c r="AK251" s="73"/>
      <c r="AL251" s="5"/>
      <c r="AM251" s="5"/>
      <c r="AN251" s="73"/>
      <c r="AO251" s="73"/>
      <c r="AP251" s="73"/>
      <c r="AQ251" s="73"/>
      <c r="AR251" s="72"/>
      <c r="AS251" s="71"/>
      <c r="AT251" s="78"/>
    </row>
    <row r="252" spans="1:46" s="69" customFormat="1" x14ac:dyDescent="0.2">
      <c r="A252" s="73"/>
      <c r="B252" s="73"/>
      <c r="C252" s="73"/>
      <c r="D252" s="73"/>
      <c r="E252" s="73"/>
      <c r="F252" s="73"/>
      <c r="G252" s="73"/>
      <c r="H252" s="76"/>
      <c r="I252" s="76"/>
      <c r="J252" s="76"/>
      <c r="K252" s="76"/>
      <c r="L252" s="76"/>
      <c r="M252" s="76"/>
      <c r="N252" s="76"/>
      <c r="O252" s="76"/>
      <c r="P252" s="75">
        <f t="shared" si="12"/>
        <v>0</v>
      </c>
      <c r="Q252" s="73"/>
      <c r="R252" s="73"/>
      <c r="S252" s="73"/>
      <c r="T252" s="73"/>
      <c r="U252" s="73"/>
      <c r="V252" s="73"/>
      <c r="W252" s="73"/>
      <c r="X252" s="79"/>
      <c r="Y252" s="74">
        <f t="shared" si="13"/>
        <v>0</v>
      </c>
      <c r="Z252" s="19"/>
      <c r="AA252" s="19"/>
      <c r="AB252" s="19"/>
      <c r="AC252" s="19"/>
      <c r="AD252" s="19"/>
      <c r="AE252" s="19"/>
      <c r="AF252" s="19"/>
      <c r="AG252" s="73"/>
      <c r="AH252" s="74">
        <f t="shared" si="14"/>
        <v>0</v>
      </c>
      <c r="AI252" s="19"/>
      <c r="AJ252" s="73"/>
      <c r="AK252" s="73"/>
      <c r="AL252" s="5"/>
      <c r="AM252" s="5"/>
      <c r="AN252" s="73"/>
      <c r="AO252" s="73"/>
      <c r="AP252" s="73"/>
      <c r="AQ252" s="73"/>
      <c r="AR252" s="72"/>
      <c r="AS252" s="71"/>
      <c r="AT252" s="78"/>
    </row>
    <row r="253" spans="1:46" s="69" customFormat="1" x14ac:dyDescent="0.2">
      <c r="A253" s="73"/>
      <c r="B253" s="73"/>
      <c r="C253" s="73"/>
      <c r="D253" s="73"/>
      <c r="E253" s="73"/>
      <c r="F253" s="73"/>
      <c r="G253" s="73"/>
      <c r="H253" s="76"/>
      <c r="I253" s="76"/>
      <c r="J253" s="76"/>
      <c r="K253" s="76"/>
      <c r="L253" s="76"/>
      <c r="M253" s="76"/>
      <c r="N253" s="76"/>
      <c r="O253" s="76"/>
      <c r="P253" s="75">
        <f t="shared" si="12"/>
        <v>0</v>
      </c>
      <c r="Q253" s="73"/>
      <c r="R253" s="73"/>
      <c r="S253" s="73"/>
      <c r="T253" s="73"/>
      <c r="U253" s="73"/>
      <c r="V253" s="73"/>
      <c r="W253" s="73"/>
      <c r="X253" s="79"/>
      <c r="Y253" s="74">
        <f t="shared" si="13"/>
        <v>0</v>
      </c>
      <c r="Z253" s="19"/>
      <c r="AA253" s="19"/>
      <c r="AB253" s="19"/>
      <c r="AC253" s="19"/>
      <c r="AD253" s="19"/>
      <c r="AE253" s="19"/>
      <c r="AF253" s="19"/>
      <c r="AG253" s="73"/>
      <c r="AH253" s="74">
        <f t="shared" si="14"/>
        <v>0</v>
      </c>
      <c r="AI253" s="19"/>
      <c r="AJ253" s="73"/>
      <c r="AK253" s="73"/>
      <c r="AL253" s="5"/>
      <c r="AM253" s="5"/>
      <c r="AN253" s="73"/>
      <c r="AO253" s="73"/>
      <c r="AP253" s="73"/>
      <c r="AQ253" s="73"/>
      <c r="AR253" s="72"/>
      <c r="AS253" s="71"/>
      <c r="AT253" s="78"/>
    </row>
    <row r="254" spans="1:46" s="69" customFormat="1" x14ac:dyDescent="0.2">
      <c r="A254" s="73"/>
      <c r="B254" s="73"/>
      <c r="C254" s="73"/>
      <c r="D254" s="73"/>
      <c r="E254" s="73"/>
      <c r="F254" s="73"/>
      <c r="G254" s="73"/>
      <c r="H254" s="76"/>
      <c r="I254" s="76"/>
      <c r="J254" s="76"/>
      <c r="K254" s="76"/>
      <c r="L254" s="76"/>
      <c r="M254" s="76"/>
      <c r="N254" s="76"/>
      <c r="O254" s="76"/>
      <c r="P254" s="75">
        <f t="shared" si="12"/>
        <v>0</v>
      </c>
      <c r="Q254" s="73"/>
      <c r="R254" s="73"/>
      <c r="S254" s="73"/>
      <c r="T254" s="73"/>
      <c r="U254" s="73"/>
      <c r="V254" s="73"/>
      <c r="W254" s="73"/>
      <c r="X254" s="79"/>
      <c r="Y254" s="74">
        <f t="shared" si="13"/>
        <v>0</v>
      </c>
      <c r="Z254" s="19"/>
      <c r="AA254" s="19"/>
      <c r="AB254" s="19"/>
      <c r="AC254" s="19"/>
      <c r="AD254" s="19"/>
      <c r="AE254" s="19"/>
      <c r="AF254" s="19"/>
      <c r="AG254" s="73"/>
      <c r="AH254" s="74">
        <f t="shared" si="14"/>
        <v>0</v>
      </c>
      <c r="AI254" s="19"/>
      <c r="AJ254" s="73"/>
      <c r="AK254" s="73"/>
      <c r="AL254" s="5"/>
      <c r="AM254" s="5"/>
      <c r="AN254" s="73"/>
      <c r="AO254" s="73"/>
      <c r="AP254" s="73"/>
      <c r="AQ254" s="73"/>
      <c r="AR254" s="72"/>
      <c r="AS254" s="71"/>
      <c r="AT254" s="78"/>
    </row>
    <row r="255" spans="1:46" s="69" customFormat="1" x14ac:dyDescent="0.2">
      <c r="A255" s="73"/>
      <c r="B255" s="73"/>
      <c r="C255" s="73"/>
      <c r="D255" s="73"/>
      <c r="E255" s="73"/>
      <c r="F255" s="73"/>
      <c r="G255" s="73"/>
      <c r="H255" s="76"/>
      <c r="I255" s="76"/>
      <c r="J255" s="76"/>
      <c r="K255" s="76"/>
      <c r="L255" s="76"/>
      <c r="M255" s="76"/>
      <c r="N255" s="76"/>
      <c r="O255" s="76"/>
      <c r="P255" s="75">
        <f t="shared" si="12"/>
        <v>0</v>
      </c>
      <c r="Q255" s="73"/>
      <c r="R255" s="73"/>
      <c r="S255" s="73"/>
      <c r="T255" s="73"/>
      <c r="U255" s="73"/>
      <c r="V255" s="73"/>
      <c r="W255" s="73"/>
      <c r="X255" s="79"/>
      <c r="Y255" s="74">
        <f t="shared" si="13"/>
        <v>0</v>
      </c>
      <c r="Z255" s="19"/>
      <c r="AA255" s="19"/>
      <c r="AB255" s="19"/>
      <c r="AC255" s="19"/>
      <c r="AD255" s="19"/>
      <c r="AE255" s="19"/>
      <c r="AF255" s="19"/>
      <c r="AG255" s="73"/>
      <c r="AH255" s="74">
        <f t="shared" si="14"/>
        <v>0</v>
      </c>
      <c r="AI255" s="19"/>
      <c r="AJ255" s="73"/>
      <c r="AK255" s="73"/>
      <c r="AL255" s="5"/>
      <c r="AM255" s="5"/>
      <c r="AN255" s="73"/>
      <c r="AO255" s="73"/>
      <c r="AP255" s="73"/>
      <c r="AQ255" s="73"/>
      <c r="AR255" s="72"/>
      <c r="AS255" s="71"/>
      <c r="AT255" s="78"/>
    </row>
    <row r="256" spans="1:46" s="69" customFormat="1" x14ac:dyDescent="0.2">
      <c r="A256" s="73"/>
      <c r="B256" s="73"/>
      <c r="C256" s="73"/>
      <c r="D256" s="73"/>
      <c r="E256" s="73"/>
      <c r="F256" s="73"/>
      <c r="G256" s="73"/>
      <c r="H256" s="76"/>
      <c r="I256" s="76"/>
      <c r="J256" s="76"/>
      <c r="K256" s="76"/>
      <c r="L256" s="76"/>
      <c r="M256" s="76"/>
      <c r="N256" s="76"/>
      <c r="O256" s="76"/>
      <c r="P256" s="75">
        <f t="shared" si="12"/>
        <v>0</v>
      </c>
      <c r="Q256" s="73"/>
      <c r="R256" s="73"/>
      <c r="S256" s="73"/>
      <c r="T256" s="73"/>
      <c r="U256" s="73"/>
      <c r="V256" s="73"/>
      <c r="W256" s="73"/>
      <c r="X256" s="79"/>
      <c r="Y256" s="74">
        <f t="shared" si="13"/>
        <v>0</v>
      </c>
      <c r="Z256" s="19"/>
      <c r="AA256" s="19"/>
      <c r="AB256" s="19"/>
      <c r="AC256" s="19"/>
      <c r="AD256" s="19"/>
      <c r="AE256" s="19"/>
      <c r="AF256" s="19"/>
      <c r="AG256" s="73"/>
      <c r="AH256" s="74">
        <f t="shared" si="14"/>
        <v>0</v>
      </c>
      <c r="AI256" s="19"/>
      <c r="AJ256" s="73"/>
      <c r="AK256" s="73"/>
      <c r="AL256" s="5"/>
      <c r="AM256" s="5"/>
      <c r="AN256" s="73"/>
      <c r="AO256" s="73"/>
      <c r="AP256" s="73"/>
      <c r="AQ256" s="73"/>
      <c r="AR256" s="72"/>
      <c r="AS256" s="71"/>
      <c r="AT256" s="78"/>
    </row>
    <row r="257" spans="1:46" s="69" customFormat="1" x14ac:dyDescent="0.2">
      <c r="A257" s="73"/>
      <c r="B257" s="73"/>
      <c r="C257" s="73"/>
      <c r="D257" s="73"/>
      <c r="E257" s="73"/>
      <c r="F257" s="73"/>
      <c r="G257" s="73"/>
      <c r="H257" s="76"/>
      <c r="I257" s="76"/>
      <c r="J257" s="76"/>
      <c r="K257" s="76"/>
      <c r="L257" s="76"/>
      <c r="M257" s="76"/>
      <c r="N257" s="76"/>
      <c r="O257" s="76"/>
      <c r="P257" s="75">
        <f t="shared" si="12"/>
        <v>0</v>
      </c>
      <c r="Q257" s="73"/>
      <c r="R257" s="73"/>
      <c r="S257" s="73"/>
      <c r="T257" s="73"/>
      <c r="U257" s="73"/>
      <c r="V257" s="73"/>
      <c r="W257" s="73"/>
      <c r="X257" s="79"/>
      <c r="Y257" s="74">
        <f t="shared" si="13"/>
        <v>0</v>
      </c>
      <c r="Z257" s="19"/>
      <c r="AA257" s="19"/>
      <c r="AB257" s="19"/>
      <c r="AC257" s="19"/>
      <c r="AD257" s="19"/>
      <c r="AE257" s="19"/>
      <c r="AF257" s="19"/>
      <c r="AG257" s="73"/>
      <c r="AH257" s="74">
        <f t="shared" si="14"/>
        <v>0</v>
      </c>
      <c r="AI257" s="19"/>
      <c r="AJ257" s="73"/>
      <c r="AK257" s="73"/>
      <c r="AL257" s="5"/>
      <c r="AM257" s="5"/>
      <c r="AN257" s="73"/>
      <c r="AO257" s="73"/>
      <c r="AP257" s="73"/>
      <c r="AQ257" s="73"/>
      <c r="AR257" s="72"/>
      <c r="AS257" s="71"/>
      <c r="AT257" s="78"/>
    </row>
    <row r="258" spans="1:46" s="69" customFormat="1" x14ac:dyDescent="0.2">
      <c r="A258" s="73"/>
      <c r="B258" s="73"/>
      <c r="C258" s="73"/>
      <c r="D258" s="73"/>
      <c r="E258" s="73"/>
      <c r="F258" s="73"/>
      <c r="G258" s="73"/>
      <c r="H258" s="76"/>
      <c r="I258" s="76"/>
      <c r="J258" s="76"/>
      <c r="K258" s="76"/>
      <c r="L258" s="76"/>
      <c r="M258" s="76"/>
      <c r="N258" s="76"/>
      <c r="O258" s="76"/>
      <c r="P258" s="75">
        <f t="shared" si="12"/>
        <v>0</v>
      </c>
      <c r="Q258" s="73"/>
      <c r="R258" s="73"/>
      <c r="S258" s="73"/>
      <c r="T258" s="73"/>
      <c r="U258" s="73"/>
      <c r="V258" s="73"/>
      <c r="W258" s="73"/>
      <c r="X258" s="79"/>
      <c r="Y258" s="74">
        <f t="shared" si="13"/>
        <v>0</v>
      </c>
      <c r="Z258" s="19"/>
      <c r="AA258" s="19"/>
      <c r="AB258" s="19"/>
      <c r="AC258" s="19"/>
      <c r="AD258" s="19"/>
      <c r="AE258" s="19"/>
      <c r="AF258" s="19"/>
      <c r="AG258" s="73"/>
      <c r="AH258" s="74">
        <f t="shared" si="14"/>
        <v>0</v>
      </c>
      <c r="AI258" s="19"/>
      <c r="AJ258" s="73"/>
      <c r="AK258" s="73"/>
      <c r="AL258" s="5"/>
      <c r="AM258" s="5"/>
      <c r="AN258" s="73"/>
      <c r="AO258" s="73"/>
      <c r="AP258" s="73"/>
      <c r="AQ258" s="73"/>
      <c r="AR258" s="72"/>
      <c r="AS258" s="71"/>
      <c r="AT258" s="78"/>
    </row>
    <row r="259" spans="1:46" s="69" customFormat="1" x14ac:dyDescent="0.2">
      <c r="A259" s="73"/>
      <c r="B259" s="73"/>
      <c r="C259" s="73"/>
      <c r="D259" s="73"/>
      <c r="E259" s="73"/>
      <c r="F259" s="73"/>
      <c r="G259" s="73"/>
      <c r="H259" s="76"/>
      <c r="I259" s="76"/>
      <c r="J259" s="76"/>
      <c r="K259" s="76"/>
      <c r="L259" s="76"/>
      <c r="M259" s="76"/>
      <c r="N259" s="76"/>
      <c r="O259" s="76"/>
      <c r="P259" s="75">
        <f t="shared" si="12"/>
        <v>0</v>
      </c>
      <c r="Q259" s="73"/>
      <c r="R259" s="73"/>
      <c r="S259" s="73"/>
      <c r="T259" s="73"/>
      <c r="U259" s="73"/>
      <c r="V259" s="73"/>
      <c r="W259" s="73"/>
      <c r="X259" s="79"/>
      <c r="Y259" s="74">
        <f t="shared" si="13"/>
        <v>0</v>
      </c>
      <c r="Z259" s="19"/>
      <c r="AA259" s="19"/>
      <c r="AB259" s="19"/>
      <c r="AC259" s="19"/>
      <c r="AD259" s="19"/>
      <c r="AE259" s="19"/>
      <c r="AF259" s="19"/>
      <c r="AG259" s="73"/>
      <c r="AH259" s="74">
        <f t="shared" si="14"/>
        <v>0</v>
      </c>
      <c r="AI259" s="19"/>
      <c r="AJ259" s="73"/>
      <c r="AK259" s="73"/>
      <c r="AL259" s="5"/>
      <c r="AM259" s="5"/>
      <c r="AN259" s="73"/>
      <c r="AO259" s="73"/>
      <c r="AP259" s="73"/>
      <c r="AQ259" s="73"/>
      <c r="AR259" s="72"/>
      <c r="AS259" s="71"/>
      <c r="AT259" s="78"/>
    </row>
    <row r="260" spans="1:46" s="69" customFormat="1" x14ac:dyDescent="0.2">
      <c r="A260" s="73"/>
      <c r="B260" s="73"/>
      <c r="C260" s="73"/>
      <c r="D260" s="73"/>
      <c r="E260" s="73"/>
      <c r="F260" s="73"/>
      <c r="G260" s="73"/>
      <c r="H260" s="76"/>
      <c r="I260" s="76"/>
      <c r="J260" s="76"/>
      <c r="K260" s="76"/>
      <c r="L260" s="76"/>
      <c r="M260" s="76"/>
      <c r="N260" s="76"/>
      <c r="O260" s="76"/>
      <c r="P260" s="75">
        <f t="shared" si="12"/>
        <v>0</v>
      </c>
      <c r="Q260" s="73"/>
      <c r="R260" s="73"/>
      <c r="S260" s="73"/>
      <c r="T260" s="73"/>
      <c r="U260" s="73"/>
      <c r="V260" s="73"/>
      <c r="W260" s="73"/>
      <c r="X260" s="79"/>
      <c r="Y260" s="74">
        <f t="shared" si="13"/>
        <v>0</v>
      </c>
      <c r="Z260" s="19"/>
      <c r="AA260" s="19"/>
      <c r="AB260" s="19"/>
      <c r="AC260" s="19"/>
      <c r="AD260" s="19"/>
      <c r="AE260" s="19"/>
      <c r="AF260" s="19"/>
      <c r="AG260" s="73"/>
      <c r="AH260" s="74">
        <f t="shared" si="14"/>
        <v>0</v>
      </c>
      <c r="AI260" s="19"/>
      <c r="AJ260" s="73"/>
      <c r="AK260" s="73"/>
      <c r="AL260" s="5"/>
      <c r="AM260" s="5"/>
      <c r="AN260" s="73"/>
      <c r="AO260" s="73"/>
      <c r="AP260" s="73"/>
      <c r="AQ260" s="73"/>
      <c r="AR260" s="72"/>
      <c r="AS260" s="71"/>
      <c r="AT260" s="78"/>
    </row>
    <row r="261" spans="1:46" s="69" customFormat="1" x14ac:dyDescent="0.2">
      <c r="A261" s="73"/>
      <c r="B261" s="73"/>
      <c r="C261" s="73"/>
      <c r="D261" s="73"/>
      <c r="E261" s="73"/>
      <c r="F261" s="73"/>
      <c r="G261" s="73"/>
      <c r="H261" s="76"/>
      <c r="I261" s="76"/>
      <c r="J261" s="76"/>
      <c r="K261" s="76"/>
      <c r="L261" s="76"/>
      <c r="M261" s="76"/>
      <c r="N261" s="76"/>
      <c r="O261" s="76"/>
      <c r="P261" s="75">
        <f t="shared" si="12"/>
        <v>0</v>
      </c>
      <c r="Q261" s="73"/>
      <c r="R261" s="73"/>
      <c r="S261" s="73"/>
      <c r="T261" s="73"/>
      <c r="U261" s="73"/>
      <c r="V261" s="73"/>
      <c r="W261" s="73"/>
      <c r="X261" s="79"/>
      <c r="Y261" s="74">
        <f t="shared" si="13"/>
        <v>0</v>
      </c>
      <c r="Z261" s="19"/>
      <c r="AA261" s="19"/>
      <c r="AB261" s="19"/>
      <c r="AC261" s="19"/>
      <c r="AD261" s="19"/>
      <c r="AE261" s="19"/>
      <c r="AF261" s="19"/>
      <c r="AG261" s="73"/>
      <c r="AH261" s="74">
        <f t="shared" si="14"/>
        <v>0</v>
      </c>
      <c r="AI261" s="19"/>
      <c r="AJ261" s="73"/>
      <c r="AK261" s="73"/>
      <c r="AL261" s="5"/>
      <c r="AM261" s="5"/>
      <c r="AN261" s="73"/>
      <c r="AO261" s="73"/>
      <c r="AP261" s="73"/>
      <c r="AQ261" s="73"/>
      <c r="AR261" s="72"/>
      <c r="AS261" s="71"/>
      <c r="AT261" s="78"/>
    </row>
    <row r="262" spans="1:46" s="69" customFormat="1" x14ac:dyDescent="0.2">
      <c r="A262" s="73"/>
      <c r="B262" s="73"/>
      <c r="C262" s="73"/>
      <c r="D262" s="73"/>
      <c r="E262" s="73"/>
      <c r="F262" s="73"/>
      <c r="G262" s="73"/>
      <c r="H262" s="76"/>
      <c r="I262" s="76"/>
      <c r="J262" s="76"/>
      <c r="K262" s="76"/>
      <c r="L262" s="76"/>
      <c r="M262" s="76"/>
      <c r="N262" s="76"/>
      <c r="O262" s="76"/>
      <c r="P262" s="75">
        <f t="shared" si="12"/>
        <v>0</v>
      </c>
      <c r="Q262" s="73"/>
      <c r="R262" s="73"/>
      <c r="S262" s="73"/>
      <c r="T262" s="73"/>
      <c r="U262" s="73"/>
      <c r="V262" s="73"/>
      <c r="W262" s="73"/>
      <c r="X262" s="79"/>
      <c r="Y262" s="74">
        <f t="shared" si="13"/>
        <v>0</v>
      </c>
      <c r="Z262" s="19"/>
      <c r="AA262" s="19"/>
      <c r="AB262" s="19"/>
      <c r="AC262" s="19"/>
      <c r="AD262" s="19"/>
      <c r="AE262" s="19"/>
      <c r="AF262" s="19"/>
      <c r="AG262" s="73"/>
      <c r="AH262" s="74">
        <f t="shared" si="14"/>
        <v>0</v>
      </c>
      <c r="AI262" s="19"/>
      <c r="AJ262" s="73"/>
      <c r="AK262" s="73"/>
      <c r="AL262" s="5"/>
      <c r="AM262" s="5"/>
      <c r="AN262" s="73"/>
      <c r="AO262" s="73"/>
      <c r="AP262" s="73"/>
      <c r="AQ262" s="73"/>
      <c r="AR262" s="72"/>
      <c r="AS262" s="71"/>
      <c r="AT262" s="78"/>
    </row>
    <row r="263" spans="1:46" s="69" customFormat="1" x14ac:dyDescent="0.2">
      <c r="A263" s="73"/>
      <c r="B263" s="73"/>
      <c r="C263" s="73"/>
      <c r="D263" s="73"/>
      <c r="E263" s="73"/>
      <c r="F263" s="73"/>
      <c r="G263" s="73"/>
      <c r="H263" s="76"/>
      <c r="I263" s="76"/>
      <c r="J263" s="76"/>
      <c r="K263" s="76"/>
      <c r="L263" s="76"/>
      <c r="M263" s="76"/>
      <c r="N263" s="76"/>
      <c r="O263" s="76"/>
      <c r="P263" s="75">
        <f t="shared" si="12"/>
        <v>0</v>
      </c>
      <c r="Q263" s="73"/>
      <c r="R263" s="73"/>
      <c r="S263" s="73"/>
      <c r="T263" s="73"/>
      <c r="U263" s="73"/>
      <c r="V263" s="73"/>
      <c r="W263" s="73"/>
      <c r="X263" s="79"/>
      <c r="Y263" s="74">
        <f t="shared" si="13"/>
        <v>0</v>
      </c>
      <c r="Z263" s="19"/>
      <c r="AA263" s="19"/>
      <c r="AB263" s="19"/>
      <c r="AC263" s="19"/>
      <c r="AD263" s="19"/>
      <c r="AE263" s="19"/>
      <c r="AF263" s="19"/>
      <c r="AG263" s="73"/>
      <c r="AH263" s="74">
        <f t="shared" si="14"/>
        <v>0</v>
      </c>
      <c r="AI263" s="19"/>
      <c r="AJ263" s="73"/>
      <c r="AK263" s="73"/>
      <c r="AL263" s="5"/>
      <c r="AM263" s="5"/>
      <c r="AN263" s="73"/>
      <c r="AO263" s="73"/>
      <c r="AP263" s="73"/>
      <c r="AQ263" s="73"/>
      <c r="AR263" s="72"/>
      <c r="AS263" s="71"/>
      <c r="AT263" s="78"/>
    </row>
    <row r="264" spans="1:46" s="69" customFormat="1" x14ac:dyDescent="0.2">
      <c r="A264" s="73"/>
      <c r="B264" s="73"/>
      <c r="C264" s="73"/>
      <c r="D264" s="73"/>
      <c r="E264" s="73"/>
      <c r="F264" s="73"/>
      <c r="G264" s="73"/>
      <c r="H264" s="76"/>
      <c r="I264" s="76"/>
      <c r="J264" s="76"/>
      <c r="K264" s="76"/>
      <c r="L264" s="76"/>
      <c r="M264" s="76"/>
      <c r="N264" s="76"/>
      <c r="O264" s="76"/>
      <c r="P264" s="75">
        <f t="shared" si="12"/>
        <v>0</v>
      </c>
      <c r="Q264" s="73"/>
      <c r="R264" s="73"/>
      <c r="S264" s="73"/>
      <c r="T264" s="73"/>
      <c r="U264" s="73"/>
      <c r="V264" s="73"/>
      <c r="W264" s="73"/>
      <c r="X264" s="79"/>
      <c r="Y264" s="74">
        <f t="shared" si="13"/>
        <v>0</v>
      </c>
      <c r="Z264" s="19"/>
      <c r="AA264" s="19"/>
      <c r="AB264" s="19"/>
      <c r="AC264" s="19"/>
      <c r="AD264" s="19"/>
      <c r="AE264" s="19"/>
      <c r="AF264" s="19"/>
      <c r="AG264" s="73"/>
      <c r="AH264" s="74">
        <f t="shared" si="14"/>
        <v>0</v>
      </c>
      <c r="AI264" s="19"/>
      <c r="AJ264" s="73"/>
      <c r="AK264" s="73"/>
      <c r="AL264" s="5"/>
      <c r="AM264" s="5"/>
      <c r="AN264" s="73"/>
      <c r="AO264" s="73"/>
      <c r="AP264" s="73"/>
      <c r="AQ264" s="73"/>
      <c r="AR264" s="72"/>
      <c r="AS264" s="71"/>
      <c r="AT264" s="78"/>
    </row>
    <row r="265" spans="1:46" s="69" customFormat="1" x14ac:dyDescent="0.2">
      <c r="A265" s="73"/>
      <c r="B265" s="73"/>
      <c r="C265" s="73"/>
      <c r="D265" s="73"/>
      <c r="E265" s="73"/>
      <c r="F265" s="73"/>
      <c r="G265" s="73"/>
      <c r="H265" s="76"/>
      <c r="I265" s="76"/>
      <c r="J265" s="76"/>
      <c r="K265" s="76"/>
      <c r="L265" s="76"/>
      <c r="M265" s="76"/>
      <c r="N265" s="76"/>
      <c r="O265" s="76"/>
      <c r="P265" s="75">
        <f t="shared" si="12"/>
        <v>0</v>
      </c>
      <c r="Q265" s="73"/>
      <c r="R265" s="73"/>
      <c r="S265" s="73"/>
      <c r="T265" s="73"/>
      <c r="U265" s="73"/>
      <c r="V265" s="73"/>
      <c r="W265" s="73"/>
      <c r="X265" s="79"/>
      <c r="Y265" s="74">
        <f t="shared" si="13"/>
        <v>0</v>
      </c>
      <c r="Z265" s="19"/>
      <c r="AA265" s="19"/>
      <c r="AB265" s="19"/>
      <c r="AC265" s="19"/>
      <c r="AD265" s="19"/>
      <c r="AE265" s="19"/>
      <c r="AF265" s="19"/>
      <c r="AG265" s="73"/>
      <c r="AH265" s="74">
        <f t="shared" si="14"/>
        <v>0</v>
      </c>
      <c r="AI265" s="19"/>
      <c r="AJ265" s="73"/>
      <c r="AK265" s="73"/>
      <c r="AL265" s="5"/>
      <c r="AM265" s="5"/>
      <c r="AN265" s="73"/>
      <c r="AO265" s="73"/>
      <c r="AP265" s="73"/>
      <c r="AQ265" s="73"/>
      <c r="AR265" s="72"/>
      <c r="AS265" s="71"/>
      <c r="AT265" s="78"/>
    </row>
    <row r="266" spans="1:46" s="69" customFormat="1" x14ac:dyDescent="0.2">
      <c r="A266" s="73"/>
      <c r="B266" s="73"/>
      <c r="C266" s="73"/>
      <c r="D266" s="73"/>
      <c r="E266" s="73"/>
      <c r="F266" s="73"/>
      <c r="G266" s="73"/>
      <c r="H266" s="76"/>
      <c r="I266" s="76"/>
      <c r="J266" s="76"/>
      <c r="K266" s="76"/>
      <c r="L266" s="76"/>
      <c r="M266" s="76"/>
      <c r="N266" s="76"/>
      <c r="O266" s="76"/>
      <c r="P266" s="75">
        <f t="shared" si="12"/>
        <v>0</v>
      </c>
      <c r="Q266" s="73"/>
      <c r="R266" s="73"/>
      <c r="S266" s="73"/>
      <c r="T266" s="73"/>
      <c r="U266" s="73"/>
      <c r="V266" s="73"/>
      <c r="W266" s="73"/>
      <c r="X266" s="79"/>
      <c r="Y266" s="74">
        <f t="shared" si="13"/>
        <v>0</v>
      </c>
      <c r="Z266" s="19"/>
      <c r="AA266" s="19"/>
      <c r="AB266" s="19"/>
      <c r="AC266" s="19"/>
      <c r="AD266" s="19"/>
      <c r="AE266" s="19"/>
      <c r="AF266" s="19"/>
      <c r="AG266" s="73"/>
      <c r="AH266" s="74">
        <f t="shared" si="14"/>
        <v>0</v>
      </c>
      <c r="AI266" s="19"/>
      <c r="AJ266" s="73"/>
      <c r="AK266" s="73"/>
      <c r="AL266" s="5"/>
      <c r="AM266" s="5"/>
      <c r="AN266" s="73"/>
      <c r="AO266" s="73"/>
      <c r="AP266" s="73"/>
      <c r="AQ266" s="73"/>
      <c r="AR266" s="72"/>
      <c r="AS266" s="71"/>
      <c r="AT266" s="78"/>
    </row>
    <row r="267" spans="1:46" s="69" customFormat="1" x14ac:dyDescent="0.2">
      <c r="A267" s="73"/>
      <c r="B267" s="73"/>
      <c r="C267" s="73"/>
      <c r="D267" s="73"/>
      <c r="E267" s="73"/>
      <c r="F267" s="73"/>
      <c r="G267" s="73"/>
      <c r="H267" s="76"/>
      <c r="I267" s="76"/>
      <c r="J267" s="76"/>
      <c r="K267" s="76"/>
      <c r="L267" s="76"/>
      <c r="M267" s="76"/>
      <c r="N267" s="76"/>
      <c r="O267" s="76"/>
      <c r="P267" s="75">
        <f t="shared" si="12"/>
        <v>0</v>
      </c>
      <c r="Q267" s="73"/>
      <c r="R267" s="73"/>
      <c r="S267" s="73"/>
      <c r="T267" s="73"/>
      <c r="U267" s="73"/>
      <c r="V267" s="73"/>
      <c r="W267" s="73"/>
      <c r="X267" s="79"/>
      <c r="Y267" s="74">
        <f t="shared" si="13"/>
        <v>0</v>
      </c>
      <c r="Z267" s="19"/>
      <c r="AA267" s="19"/>
      <c r="AB267" s="19"/>
      <c r="AC267" s="19"/>
      <c r="AD267" s="19"/>
      <c r="AE267" s="19"/>
      <c r="AF267" s="19"/>
      <c r="AG267" s="73"/>
      <c r="AH267" s="74">
        <f t="shared" si="14"/>
        <v>0</v>
      </c>
      <c r="AI267" s="19"/>
      <c r="AJ267" s="73"/>
      <c r="AK267" s="73"/>
      <c r="AL267" s="5"/>
      <c r="AM267" s="5"/>
      <c r="AN267" s="73"/>
      <c r="AO267" s="73"/>
      <c r="AP267" s="73"/>
      <c r="AQ267" s="73"/>
      <c r="AR267" s="72"/>
      <c r="AS267" s="71"/>
      <c r="AT267" s="78"/>
    </row>
    <row r="268" spans="1:46" s="69" customFormat="1" x14ac:dyDescent="0.2">
      <c r="A268" s="73"/>
      <c r="B268" s="73"/>
      <c r="C268" s="73"/>
      <c r="D268" s="73"/>
      <c r="E268" s="73"/>
      <c r="F268" s="73"/>
      <c r="G268" s="73"/>
      <c r="H268" s="76"/>
      <c r="I268" s="76"/>
      <c r="J268" s="76"/>
      <c r="K268" s="76"/>
      <c r="L268" s="76"/>
      <c r="M268" s="76"/>
      <c r="N268" s="76"/>
      <c r="O268" s="76"/>
      <c r="P268" s="75">
        <f t="shared" si="12"/>
        <v>0</v>
      </c>
      <c r="Q268" s="73"/>
      <c r="R268" s="73"/>
      <c r="S268" s="73"/>
      <c r="T268" s="73"/>
      <c r="U268" s="73"/>
      <c r="V268" s="73"/>
      <c r="W268" s="73"/>
      <c r="X268" s="79"/>
      <c r="Y268" s="74">
        <f t="shared" si="13"/>
        <v>0</v>
      </c>
      <c r="Z268" s="19"/>
      <c r="AA268" s="19"/>
      <c r="AB268" s="19"/>
      <c r="AC268" s="19"/>
      <c r="AD268" s="19"/>
      <c r="AE268" s="19"/>
      <c r="AF268" s="19"/>
      <c r="AG268" s="73"/>
      <c r="AH268" s="74">
        <f t="shared" si="14"/>
        <v>0</v>
      </c>
      <c r="AI268" s="19"/>
      <c r="AJ268" s="73"/>
      <c r="AK268" s="73"/>
      <c r="AL268" s="5"/>
      <c r="AM268" s="5"/>
      <c r="AN268" s="73"/>
      <c r="AO268" s="73"/>
      <c r="AP268" s="73"/>
      <c r="AQ268" s="73"/>
      <c r="AR268" s="72"/>
      <c r="AS268" s="71"/>
      <c r="AT268" s="78"/>
    </row>
    <row r="269" spans="1:46" s="69" customFormat="1" x14ac:dyDescent="0.2">
      <c r="A269" s="73"/>
      <c r="B269" s="73"/>
      <c r="C269" s="73"/>
      <c r="D269" s="73"/>
      <c r="E269" s="73"/>
      <c r="F269" s="73"/>
      <c r="G269" s="73"/>
      <c r="H269" s="76"/>
      <c r="I269" s="76"/>
      <c r="J269" s="76"/>
      <c r="K269" s="76"/>
      <c r="L269" s="76"/>
      <c r="M269" s="76"/>
      <c r="N269" s="76"/>
      <c r="O269" s="76"/>
      <c r="P269" s="75">
        <f t="shared" ref="P269:P332" si="15">SUM(H269:N269)</f>
        <v>0</v>
      </c>
      <c r="Q269" s="73"/>
      <c r="R269" s="73"/>
      <c r="S269" s="73"/>
      <c r="T269" s="73"/>
      <c r="U269" s="73"/>
      <c r="V269" s="73"/>
      <c r="W269" s="73"/>
      <c r="X269" s="79"/>
      <c r="Y269" s="74">
        <f t="shared" ref="Y269:Y332" si="16">SUM(Q269:W269)</f>
        <v>0</v>
      </c>
      <c r="Z269" s="19"/>
      <c r="AA269" s="19"/>
      <c r="AB269" s="19"/>
      <c r="AC269" s="19"/>
      <c r="AD269" s="19"/>
      <c r="AE269" s="19"/>
      <c r="AF269" s="19"/>
      <c r="AG269" s="73"/>
      <c r="AH269" s="74">
        <f t="shared" ref="AH269:AH332" si="17">SUM(Z269:AF269)</f>
        <v>0</v>
      </c>
      <c r="AI269" s="19"/>
      <c r="AJ269" s="73"/>
      <c r="AK269" s="73"/>
      <c r="AL269" s="5"/>
      <c r="AM269" s="5"/>
      <c r="AN269" s="73"/>
      <c r="AO269" s="73"/>
      <c r="AP269" s="73"/>
      <c r="AQ269" s="73"/>
      <c r="AR269" s="72"/>
      <c r="AS269" s="71"/>
      <c r="AT269" s="78"/>
    </row>
    <row r="270" spans="1:46" s="69" customFormat="1" x14ac:dyDescent="0.2">
      <c r="A270" s="73"/>
      <c r="B270" s="73"/>
      <c r="C270" s="73"/>
      <c r="D270" s="73"/>
      <c r="E270" s="73"/>
      <c r="F270" s="73"/>
      <c r="G270" s="73"/>
      <c r="H270" s="76"/>
      <c r="I270" s="76"/>
      <c r="J270" s="76"/>
      <c r="K270" s="76"/>
      <c r="L270" s="76"/>
      <c r="M270" s="76"/>
      <c r="N270" s="76"/>
      <c r="O270" s="76"/>
      <c r="P270" s="75">
        <f t="shared" si="15"/>
        <v>0</v>
      </c>
      <c r="Q270" s="73"/>
      <c r="R270" s="73"/>
      <c r="S270" s="73"/>
      <c r="T270" s="73"/>
      <c r="U270" s="73"/>
      <c r="V270" s="73"/>
      <c r="W270" s="73"/>
      <c r="X270" s="79"/>
      <c r="Y270" s="74">
        <f t="shared" si="16"/>
        <v>0</v>
      </c>
      <c r="Z270" s="19"/>
      <c r="AA270" s="19"/>
      <c r="AB270" s="19"/>
      <c r="AC270" s="19"/>
      <c r="AD270" s="19"/>
      <c r="AE270" s="19"/>
      <c r="AF270" s="19"/>
      <c r="AG270" s="73"/>
      <c r="AH270" s="74">
        <f t="shared" si="17"/>
        <v>0</v>
      </c>
      <c r="AI270" s="19"/>
      <c r="AJ270" s="73"/>
      <c r="AK270" s="73"/>
      <c r="AL270" s="5"/>
      <c r="AM270" s="5"/>
      <c r="AN270" s="73"/>
      <c r="AO270" s="73"/>
      <c r="AP270" s="73"/>
      <c r="AQ270" s="73"/>
      <c r="AR270" s="72"/>
      <c r="AS270" s="71"/>
      <c r="AT270" s="78"/>
    </row>
    <row r="271" spans="1:46" s="69" customFormat="1" x14ac:dyDescent="0.2">
      <c r="A271" s="73"/>
      <c r="B271" s="73"/>
      <c r="C271" s="73"/>
      <c r="D271" s="73"/>
      <c r="E271" s="73"/>
      <c r="F271" s="73"/>
      <c r="G271" s="73"/>
      <c r="H271" s="76"/>
      <c r="I271" s="76"/>
      <c r="J271" s="76"/>
      <c r="K271" s="76"/>
      <c r="L271" s="76"/>
      <c r="M271" s="76"/>
      <c r="N271" s="76"/>
      <c r="O271" s="76"/>
      <c r="P271" s="75">
        <f t="shared" si="15"/>
        <v>0</v>
      </c>
      <c r="Q271" s="73"/>
      <c r="R271" s="73"/>
      <c r="S271" s="73"/>
      <c r="T271" s="73"/>
      <c r="U271" s="73"/>
      <c r="V271" s="73"/>
      <c r="W271" s="73"/>
      <c r="X271" s="79"/>
      <c r="Y271" s="74">
        <f t="shared" si="16"/>
        <v>0</v>
      </c>
      <c r="Z271" s="19"/>
      <c r="AA271" s="19"/>
      <c r="AB271" s="19"/>
      <c r="AC271" s="19"/>
      <c r="AD271" s="19"/>
      <c r="AE271" s="19"/>
      <c r="AF271" s="19"/>
      <c r="AG271" s="73"/>
      <c r="AH271" s="74">
        <f t="shared" si="17"/>
        <v>0</v>
      </c>
      <c r="AI271" s="19"/>
      <c r="AJ271" s="73"/>
      <c r="AK271" s="73"/>
      <c r="AL271" s="5"/>
      <c r="AM271" s="5"/>
      <c r="AN271" s="73"/>
      <c r="AO271" s="73"/>
      <c r="AP271" s="73"/>
      <c r="AQ271" s="73"/>
      <c r="AR271" s="72"/>
      <c r="AS271" s="71"/>
      <c r="AT271" s="78"/>
    </row>
    <row r="272" spans="1:46" s="69" customFormat="1" x14ac:dyDescent="0.2">
      <c r="A272" s="73"/>
      <c r="B272" s="73"/>
      <c r="C272" s="73"/>
      <c r="D272" s="73"/>
      <c r="E272" s="73"/>
      <c r="F272" s="73"/>
      <c r="G272" s="73"/>
      <c r="H272" s="76"/>
      <c r="I272" s="76"/>
      <c r="J272" s="76"/>
      <c r="K272" s="76"/>
      <c r="L272" s="76"/>
      <c r="M272" s="76"/>
      <c r="N272" s="76"/>
      <c r="O272" s="76"/>
      <c r="P272" s="75">
        <f t="shared" si="15"/>
        <v>0</v>
      </c>
      <c r="Q272" s="73"/>
      <c r="R272" s="73"/>
      <c r="S272" s="73"/>
      <c r="T272" s="73"/>
      <c r="U272" s="73"/>
      <c r="V272" s="73"/>
      <c r="W272" s="73"/>
      <c r="X272" s="79"/>
      <c r="Y272" s="74">
        <f t="shared" si="16"/>
        <v>0</v>
      </c>
      <c r="Z272" s="19"/>
      <c r="AA272" s="19"/>
      <c r="AB272" s="19"/>
      <c r="AC272" s="19"/>
      <c r="AD272" s="19"/>
      <c r="AE272" s="19"/>
      <c r="AF272" s="19"/>
      <c r="AG272" s="73"/>
      <c r="AH272" s="74">
        <f t="shared" si="17"/>
        <v>0</v>
      </c>
      <c r="AI272" s="19"/>
      <c r="AJ272" s="73"/>
      <c r="AK272" s="73"/>
      <c r="AL272" s="5"/>
      <c r="AM272" s="5"/>
      <c r="AN272" s="73"/>
      <c r="AO272" s="73"/>
      <c r="AP272" s="73"/>
      <c r="AQ272" s="73"/>
      <c r="AR272" s="72"/>
      <c r="AS272" s="71"/>
      <c r="AT272" s="78"/>
    </row>
    <row r="273" spans="1:46" s="69" customFormat="1" x14ac:dyDescent="0.2">
      <c r="A273" s="73"/>
      <c r="B273" s="73"/>
      <c r="C273" s="73"/>
      <c r="D273" s="73"/>
      <c r="E273" s="73"/>
      <c r="F273" s="73"/>
      <c r="G273" s="73"/>
      <c r="H273" s="76"/>
      <c r="I273" s="76"/>
      <c r="J273" s="76"/>
      <c r="K273" s="76"/>
      <c r="L273" s="76"/>
      <c r="M273" s="76"/>
      <c r="N273" s="76"/>
      <c r="O273" s="76"/>
      <c r="P273" s="75">
        <f t="shared" si="15"/>
        <v>0</v>
      </c>
      <c r="Q273" s="73"/>
      <c r="R273" s="73"/>
      <c r="S273" s="73"/>
      <c r="T273" s="73"/>
      <c r="U273" s="73"/>
      <c r="V273" s="73"/>
      <c r="W273" s="73"/>
      <c r="X273" s="79"/>
      <c r="Y273" s="74">
        <f t="shared" si="16"/>
        <v>0</v>
      </c>
      <c r="Z273" s="19"/>
      <c r="AA273" s="19"/>
      <c r="AB273" s="19"/>
      <c r="AC273" s="19"/>
      <c r="AD273" s="19"/>
      <c r="AE273" s="19"/>
      <c r="AF273" s="19"/>
      <c r="AG273" s="73"/>
      <c r="AH273" s="74">
        <f t="shared" si="17"/>
        <v>0</v>
      </c>
      <c r="AI273" s="19"/>
      <c r="AJ273" s="73"/>
      <c r="AK273" s="73"/>
      <c r="AL273" s="5"/>
      <c r="AM273" s="5"/>
      <c r="AN273" s="73"/>
      <c r="AO273" s="73"/>
      <c r="AP273" s="73"/>
      <c r="AQ273" s="73"/>
      <c r="AR273" s="72"/>
      <c r="AS273" s="71"/>
      <c r="AT273" s="78"/>
    </row>
    <row r="274" spans="1:46" s="69" customFormat="1" x14ac:dyDescent="0.2">
      <c r="A274" s="73"/>
      <c r="B274" s="73"/>
      <c r="C274" s="73"/>
      <c r="D274" s="73"/>
      <c r="E274" s="73"/>
      <c r="F274" s="73"/>
      <c r="G274" s="73"/>
      <c r="H274" s="76"/>
      <c r="I274" s="76"/>
      <c r="J274" s="76"/>
      <c r="K274" s="76"/>
      <c r="L274" s="76"/>
      <c r="M274" s="76"/>
      <c r="N274" s="76"/>
      <c r="O274" s="76"/>
      <c r="P274" s="75">
        <f t="shared" si="15"/>
        <v>0</v>
      </c>
      <c r="Q274" s="73"/>
      <c r="R274" s="73"/>
      <c r="S274" s="73"/>
      <c r="T274" s="73"/>
      <c r="U274" s="73"/>
      <c r="V274" s="73"/>
      <c r="W274" s="73"/>
      <c r="X274" s="79"/>
      <c r="Y274" s="74">
        <f t="shared" si="16"/>
        <v>0</v>
      </c>
      <c r="Z274" s="19"/>
      <c r="AA274" s="19"/>
      <c r="AB274" s="19"/>
      <c r="AC274" s="19"/>
      <c r="AD274" s="19"/>
      <c r="AE274" s="19"/>
      <c r="AF274" s="19"/>
      <c r="AG274" s="73"/>
      <c r="AH274" s="74">
        <f t="shared" si="17"/>
        <v>0</v>
      </c>
      <c r="AI274" s="19"/>
      <c r="AJ274" s="73"/>
      <c r="AK274" s="73"/>
      <c r="AL274" s="5"/>
      <c r="AM274" s="5"/>
      <c r="AN274" s="73"/>
      <c r="AO274" s="73"/>
      <c r="AP274" s="73"/>
      <c r="AQ274" s="73"/>
      <c r="AR274" s="72"/>
      <c r="AS274" s="71"/>
      <c r="AT274" s="78"/>
    </row>
    <row r="275" spans="1:46" s="69" customFormat="1" x14ac:dyDescent="0.2">
      <c r="A275" s="73"/>
      <c r="B275" s="73"/>
      <c r="C275" s="73"/>
      <c r="D275" s="73"/>
      <c r="E275" s="73"/>
      <c r="F275" s="73"/>
      <c r="G275" s="73"/>
      <c r="H275" s="76"/>
      <c r="I275" s="76"/>
      <c r="J275" s="76"/>
      <c r="K275" s="76"/>
      <c r="L275" s="76"/>
      <c r="M275" s="76"/>
      <c r="N275" s="76"/>
      <c r="O275" s="76"/>
      <c r="P275" s="75">
        <f t="shared" si="15"/>
        <v>0</v>
      </c>
      <c r="Q275" s="73"/>
      <c r="R275" s="73"/>
      <c r="S275" s="73"/>
      <c r="T275" s="73"/>
      <c r="U275" s="73"/>
      <c r="V275" s="73"/>
      <c r="W275" s="73"/>
      <c r="X275" s="79"/>
      <c r="Y275" s="74">
        <f t="shared" si="16"/>
        <v>0</v>
      </c>
      <c r="Z275" s="19"/>
      <c r="AA275" s="19"/>
      <c r="AB275" s="19"/>
      <c r="AC275" s="19"/>
      <c r="AD275" s="19"/>
      <c r="AE275" s="19"/>
      <c r="AF275" s="19"/>
      <c r="AG275" s="73"/>
      <c r="AH275" s="74">
        <f t="shared" si="17"/>
        <v>0</v>
      </c>
      <c r="AI275" s="19"/>
      <c r="AJ275" s="73"/>
      <c r="AK275" s="73"/>
      <c r="AL275" s="5"/>
      <c r="AM275" s="5"/>
      <c r="AN275" s="73"/>
      <c r="AO275" s="73"/>
      <c r="AP275" s="73"/>
      <c r="AQ275" s="73"/>
      <c r="AR275" s="72"/>
      <c r="AS275" s="71"/>
      <c r="AT275" s="78"/>
    </row>
    <row r="276" spans="1:46" s="69" customFormat="1" x14ac:dyDescent="0.2">
      <c r="A276" s="73"/>
      <c r="B276" s="73"/>
      <c r="C276" s="73"/>
      <c r="D276" s="73"/>
      <c r="E276" s="73"/>
      <c r="F276" s="73"/>
      <c r="G276" s="73"/>
      <c r="H276" s="76"/>
      <c r="I276" s="76"/>
      <c r="J276" s="76"/>
      <c r="K276" s="76"/>
      <c r="L276" s="76"/>
      <c r="M276" s="76"/>
      <c r="N276" s="76"/>
      <c r="O276" s="76"/>
      <c r="P276" s="75">
        <f t="shared" si="15"/>
        <v>0</v>
      </c>
      <c r="Q276" s="73"/>
      <c r="R276" s="73"/>
      <c r="S276" s="73"/>
      <c r="T276" s="73"/>
      <c r="U276" s="73"/>
      <c r="V276" s="73"/>
      <c r="W276" s="73"/>
      <c r="X276" s="79"/>
      <c r="Y276" s="74">
        <f t="shared" si="16"/>
        <v>0</v>
      </c>
      <c r="Z276" s="19"/>
      <c r="AA276" s="19"/>
      <c r="AB276" s="19"/>
      <c r="AC276" s="19"/>
      <c r="AD276" s="19"/>
      <c r="AE276" s="19"/>
      <c r="AF276" s="19"/>
      <c r="AG276" s="73"/>
      <c r="AH276" s="74">
        <f t="shared" si="17"/>
        <v>0</v>
      </c>
      <c r="AI276" s="19"/>
      <c r="AJ276" s="73"/>
      <c r="AK276" s="73"/>
      <c r="AL276" s="5"/>
      <c r="AM276" s="5"/>
      <c r="AN276" s="73"/>
      <c r="AO276" s="73"/>
      <c r="AP276" s="73"/>
      <c r="AQ276" s="73"/>
      <c r="AR276" s="72"/>
      <c r="AS276" s="71"/>
      <c r="AT276" s="78"/>
    </row>
    <row r="277" spans="1:46" s="69" customFormat="1" x14ac:dyDescent="0.2">
      <c r="A277" s="73"/>
      <c r="B277" s="73"/>
      <c r="C277" s="73"/>
      <c r="D277" s="73"/>
      <c r="E277" s="73"/>
      <c r="F277" s="73"/>
      <c r="G277" s="73"/>
      <c r="H277" s="76"/>
      <c r="I277" s="76"/>
      <c r="J277" s="76"/>
      <c r="K277" s="76"/>
      <c r="L277" s="76"/>
      <c r="M277" s="76"/>
      <c r="N277" s="76"/>
      <c r="O277" s="76"/>
      <c r="P277" s="75">
        <f t="shared" si="15"/>
        <v>0</v>
      </c>
      <c r="Q277" s="73"/>
      <c r="R277" s="73"/>
      <c r="S277" s="73"/>
      <c r="T277" s="73"/>
      <c r="U277" s="73"/>
      <c r="V277" s="73"/>
      <c r="W277" s="73"/>
      <c r="X277" s="79"/>
      <c r="Y277" s="74">
        <f t="shared" si="16"/>
        <v>0</v>
      </c>
      <c r="Z277" s="19"/>
      <c r="AA277" s="19"/>
      <c r="AB277" s="19"/>
      <c r="AC277" s="19"/>
      <c r="AD277" s="19"/>
      <c r="AE277" s="19"/>
      <c r="AF277" s="19"/>
      <c r="AG277" s="73"/>
      <c r="AH277" s="74">
        <f t="shared" si="17"/>
        <v>0</v>
      </c>
      <c r="AI277" s="19"/>
      <c r="AJ277" s="73"/>
      <c r="AK277" s="73"/>
      <c r="AL277" s="5"/>
      <c r="AM277" s="5"/>
      <c r="AN277" s="73"/>
      <c r="AO277" s="73"/>
      <c r="AP277" s="73"/>
      <c r="AQ277" s="73"/>
      <c r="AR277" s="72"/>
      <c r="AS277" s="71"/>
      <c r="AT277" s="78"/>
    </row>
    <row r="278" spans="1:46" s="69" customFormat="1" x14ac:dyDescent="0.2">
      <c r="A278" s="73"/>
      <c r="B278" s="73"/>
      <c r="C278" s="73"/>
      <c r="D278" s="73"/>
      <c r="E278" s="73"/>
      <c r="F278" s="73"/>
      <c r="G278" s="73"/>
      <c r="H278" s="76"/>
      <c r="I278" s="76"/>
      <c r="J278" s="76"/>
      <c r="K278" s="76"/>
      <c r="L278" s="76"/>
      <c r="M278" s="76"/>
      <c r="N278" s="76"/>
      <c r="O278" s="76"/>
      <c r="P278" s="75">
        <f t="shared" si="15"/>
        <v>0</v>
      </c>
      <c r="Q278" s="73"/>
      <c r="R278" s="73"/>
      <c r="S278" s="73"/>
      <c r="T278" s="73"/>
      <c r="U278" s="73"/>
      <c r="V278" s="73"/>
      <c r="W278" s="73"/>
      <c r="X278" s="79"/>
      <c r="Y278" s="74">
        <f t="shared" si="16"/>
        <v>0</v>
      </c>
      <c r="Z278" s="19"/>
      <c r="AA278" s="19"/>
      <c r="AB278" s="19"/>
      <c r="AC278" s="19"/>
      <c r="AD278" s="19"/>
      <c r="AE278" s="19"/>
      <c r="AF278" s="19"/>
      <c r="AG278" s="73"/>
      <c r="AH278" s="74">
        <f t="shared" si="17"/>
        <v>0</v>
      </c>
      <c r="AI278" s="19"/>
      <c r="AJ278" s="73"/>
      <c r="AK278" s="73"/>
      <c r="AL278" s="5"/>
      <c r="AM278" s="5"/>
      <c r="AN278" s="73"/>
      <c r="AO278" s="73"/>
      <c r="AP278" s="73"/>
      <c r="AQ278" s="73"/>
      <c r="AR278" s="72"/>
      <c r="AS278" s="71"/>
      <c r="AT278" s="78"/>
    </row>
    <row r="279" spans="1:46" s="69" customFormat="1" x14ac:dyDescent="0.2">
      <c r="A279" s="73"/>
      <c r="B279" s="73"/>
      <c r="C279" s="73"/>
      <c r="D279" s="73"/>
      <c r="E279" s="73"/>
      <c r="F279" s="73"/>
      <c r="G279" s="73"/>
      <c r="H279" s="76"/>
      <c r="I279" s="76"/>
      <c r="J279" s="76"/>
      <c r="K279" s="76"/>
      <c r="L279" s="76"/>
      <c r="M279" s="76"/>
      <c r="N279" s="76"/>
      <c r="O279" s="76"/>
      <c r="P279" s="75">
        <f t="shared" si="15"/>
        <v>0</v>
      </c>
      <c r="Q279" s="73"/>
      <c r="R279" s="73"/>
      <c r="S279" s="73"/>
      <c r="T279" s="73"/>
      <c r="U279" s="73"/>
      <c r="V279" s="73"/>
      <c r="W279" s="73"/>
      <c r="X279" s="79"/>
      <c r="Y279" s="74">
        <f t="shared" si="16"/>
        <v>0</v>
      </c>
      <c r="Z279" s="19"/>
      <c r="AA279" s="19"/>
      <c r="AB279" s="19"/>
      <c r="AC279" s="19"/>
      <c r="AD279" s="19"/>
      <c r="AE279" s="19"/>
      <c r="AF279" s="19"/>
      <c r="AG279" s="73"/>
      <c r="AH279" s="74">
        <f t="shared" si="17"/>
        <v>0</v>
      </c>
      <c r="AI279" s="19"/>
      <c r="AJ279" s="73"/>
      <c r="AK279" s="73"/>
      <c r="AL279" s="5"/>
      <c r="AM279" s="5"/>
      <c r="AN279" s="73"/>
      <c r="AO279" s="73"/>
      <c r="AP279" s="73"/>
      <c r="AQ279" s="73"/>
      <c r="AR279" s="72"/>
      <c r="AS279" s="71"/>
      <c r="AT279" s="78"/>
    </row>
    <row r="280" spans="1:46" s="69" customFormat="1" x14ac:dyDescent="0.2">
      <c r="A280" s="73"/>
      <c r="B280" s="73"/>
      <c r="C280" s="73"/>
      <c r="D280" s="73"/>
      <c r="E280" s="73"/>
      <c r="F280" s="73"/>
      <c r="G280" s="73"/>
      <c r="H280" s="76"/>
      <c r="I280" s="76"/>
      <c r="J280" s="76"/>
      <c r="K280" s="76"/>
      <c r="L280" s="76"/>
      <c r="M280" s="76"/>
      <c r="N280" s="76"/>
      <c r="O280" s="76"/>
      <c r="P280" s="75">
        <f t="shared" si="15"/>
        <v>0</v>
      </c>
      <c r="Q280" s="73"/>
      <c r="R280" s="73"/>
      <c r="S280" s="73"/>
      <c r="T280" s="73"/>
      <c r="U280" s="73"/>
      <c r="V280" s="73"/>
      <c r="W280" s="73"/>
      <c r="X280" s="79"/>
      <c r="Y280" s="74">
        <f t="shared" si="16"/>
        <v>0</v>
      </c>
      <c r="Z280" s="19"/>
      <c r="AA280" s="19"/>
      <c r="AB280" s="19"/>
      <c r="AC280" s="19"/>
      <c r="AD280" s="19"/>
      <c r="AE280" s="19"/>
      <c r="AF280" s="19"/>
      <c r="AG280" s="73"/>
      <c r="AH280" s="74">
        <f t="shared" si="17"/>
        <v>0</v>
      </c>
      <c r="AI280" s="19"/>
      <c r="AJ280" s="73"/>
      <c r="AK280" s="73"/>
      <c r="AL280" s="5"/>
      <c r="AM280" s="5"/>
      <c r="AN280" s="73"/>
      <c r="AO280" s="73"/>
      <c r="AP280" s="73"/>
      <c r="AQ280" s="73"/>
      <c r="AR280" s="72"/>
      <c r="AS280" s="71"/>
      <c r="AT280" s="78"/>
    </row>
    <row r="281" spans="1:46" s="69" customFormat="1" x14ac:dyDescent="0.2">
      <c r="A281" s="73"/>
      <c r="B281" s="73"/>
      <c r="C281" s="73"/>
      <c r="D281" s="73"/>
      <c r="E281" s="73"/>
      <c r="F281" s="73"/>
      <c r="G281" s="73"/>
      <c r="H281" s="76"/>
      <c r="I281" s="76"/>
      <c r="J281" s="76"/>
      <c r="K281" s="76"/>
      <c r="L281" s="76"/>
      <c r="M281" s="76"/>
      <c r="N281" s="76"/>
      <c r="O281" s="76"/>
      <c r="P281" s="75">
        <f t="shared" si="15"/>
        <v>0</v>
      </c>
      <c r="Q281" s="73"/>
      <c r="R281" s="73"/>
      <c r="S281" s="73"/>
      <c r="T281" s="73"/>
      <c r="U281" s="73"/>
      <c r="V281" s="73"/>
      <c r="W281" s="73"/>
      <c r="X281" s="79"/>
      <c r="Y281" s="74">
        <f t="shared" si="16"/>
        <v>0</v>
      </c>
      <c r="Z281" s="19"/>
      <c r="AA281" s="19"/>
      <c r="AB281" s="19"/>
      <c r="AC281" s="19"/>
      <c r="AD281" s="19"/>
      <c r="AE281" s="19"/>
      <c r="AF281" s="19"/>
      <c r="AG281" s="73"/>
      <c r="AH281" s="74">
        <f t="shared" si="17"/>
        <v>0</v>
      </c>
      <c r="AI281" s="19"/>
      <c r="AJ281" s="73"/>
      <c r="AK281" s="73"/>
      <c r="AL281" s="5"/>
      <c r="AM281" s="5"/>
      <c r="AN281" s="73"/>
      <c r="AO281" s="73"/>
      <c r="AP281" s="73"/>
      <c r="AQ281" s="73"/>
      <c r="AR281" s="72"/>
      <c r="AS281" s="71"/>
      <c r="AT281" s="78"/>
    </row>
    <row r="282" spans="1:46" s="69" customFormat="1" x14ac:dyDescent="0.2">
      <c r="A282" s="73"/>
      <c r="B282" s="73"/>
      <c r="C282" s="73"/>
      <c r="D282" s="73"/>
      <c r="E282" s="73"/>
      <c r="F282" s="73"/>
      <c r="G282" s="73"/>
      <c r="H282" s="76"/>
      <c r="I282" s="76"/>
      <c r="J282" s="76"/>
      <c r="K282" s="76"/>
      <c r="L282" s="76"/>
      <c r="M282" s="76"/>
      <c r="N282" s="76"/>
      <c r="O282" s="76"/>
      <c r="P282" s="75">
        <f t="shared" si="15"/>
        <v>0</v>
      </c>
      <c r="Q282" s="73"/>
      <c r="R282" s="73"/>
      <c r="S282" s="73"/>
      <c r="T282" s="73"/>
      <c r="U282" s="73"/>
      <c r="V282" s="73"/>
      <c r="W282" s="73"/>
      <c r="X282" s="79"/>
      <c r="Y282" s="74">
        <f t="shared" si="16"/>
        <v>0</v>
      </c>
      <c r="Z282" s="19"/>
      <c r="AA282" s="19"/>
      <c r="AB282" s="19"/>
      <c r="AC282" s="19"/>
      <c r="AD282" s="19"/>
      <c r="AE282" s="19"/>
      <c r="AF282" s="19"/>
      <c r="AG282" s="73"/>
      <c r="AH282" s="74">
        <f t="shared" si="17"/>
        <v>0</v>
      </c>
      <c r="AI282" s="19"/>
      <c r="AJ282" s="73"/>
      <c r="AK282" s="73"/>
      <c r="AL282" s="5"/>
      <c r="AM282" s="5"/>
      <c r="AN282" s="73"/>
      <c r="AO282" s="73"/>
      <c r="AP282" s="73"/>
      <c r="AQ282" s="73"/>
      <c r="AR282" s="72"/>
      <c r="AS282" s="71"/>
      <c r="AT282" s="78"/>
    </row>
    <row r="283" spans="1:46" s="69" customFormat="1" x14ac:dyDescent="0.2">
      <c r="A283" s="73"/>
      <c r="B283" s="73"/>
      <c r="C283" s="73"/>
      <c r="D283" s="73"/>
      <c r="E283" s="73"/>
      <c r="F283" s="73"/>
      <c r="G283" s="73"/>
      <c r="H283" s="76"/>
      <c r="I283" s="76"/>
      <c r="J283" s="76"/>
      <c r="K283" s="76"/>
      <c r="L283" s="76"/>
      <c r="M283" s="76"/>
      <c r="N283" s="76"/>
      <c r="O283" s="76"/>
      <c r="P283" s="75">
        <f t="shared" si="15"/>
        <v>0</v>
      </c>
      <c r="Q283" s="73"/>
      <c r="R283" s="73"/>
      <c r="S283" s="73"/>
      <c r="T283" s="73"/>
      <c r="U283" s="73"/>
      <c r="V283" s="73"/>
      <c r="W283" s="73"/>
      <c r="X283" s="79"/>
      <c r="Y283" s="74">
        <f t="shared" si="16"/>
        <v>0</v>
      </c>
      <c r="Z283" s="19"/>
      <c r="AA283" s="19"/>
      <c r="AB283" s="19"/>
      <c r="AC283" s="19"/>
      <c r="AD283" s="19"/>
      <c r="AE283" s="19"/>
      <c r="AF283" s="19"/>
      <c r="AG283" s="73"/>
      <c r="AH283" s="74">
        <f t="shared" si="17"/>
        <v>0</v>
      </c>
      <c r="AI283" s="19"/>
      <c r="AJ283" s="73"/>
      <c r="AK283" s="73"/>
      <c r="AL283" s="5"/>
      <c r="AM283" s="5"/>
      <c r="AN283" s="73"/>
      <c r="AO283" s="73"/>
      <c r="AP283" s="73"/>
      <c r="AQ283" s="73"/>
      <c r="AR283" s="72"/>
      <c r="AS283" s="71"/>
      <c r="AT283" s="78"/>
    </row>
    <row r="284" spans="1:46" s="69" customFormat="1" x14ac:dyDescent="0.2">
      <c r="A284" s="73"/>
      <c r="B284" s="73"/>
      <c r="C284" s="73"/>
      <c r="D284" s="73"/>
      <c r="E284" s="73"/>
      <c r="F284" s="73"/>
      <c r="G284" s="73"/>
      <c r="H284" s="76"/>
      <c r="I284" s="76"/>
      <c r="J284" s="76"/>
      <c r="K284" s="76"/>
      <c r="L284" s="76"/>
      <c r="M284" s="76"/>
      <c r="N284" s="76"/>
      <c r="O284" s="76"/>
      <c r="P284" s="75">
        <f t="shared" si="15"/>
        <v>0</v>
      </c>
      <c r="Q284" s="73"/>
      <c r="R284" s="73"/>
      <c r="S284" s="73"/>
      <c r="T284" s="73"/>
      <c r="U284" s="73"/>
      <c r="V284" s="73"/>
      <c r="W284" s="73"/>
      <c r="X284" s="79"/>
      <c r="Y284" s="74">
        <f t="shared" si="16"/>
        <v>0</v>
      </c>
      <c r="Z284" s="19"/>
      <c r="AA284" s="19"/>
      <c r="AB284" s="19"/>
      <c r="AC284" s="19"/>
      <c r="AD284" s="19"/>
      <c r="AE284" s="19"/>
      <c r="AF284" s="19"/>
      <c r="AG284" s="73"/>
      <c r="AH284" s="74">
        <f t="shared" si="17"/>
        <v>0</v>
      </c>
      <c r="AI284" s="19"/>
      <c r="AJ284" s="73"/>
      <c r="AK284" s="73"/>
      <c r="AL284" s="5"/>
      <c r="AM284" s="5"/>
      <c r="AN284" s="73"/>
      <c r="AO284" s="73"/>
      <c r="AP284" s="73"/>
      <c r="AQ284" s="73"/>
      <c r="AR284" s="72"/>
      <c r="AS284" s="71"/>
      <c r="AT284" s="78"/>
    </row>
    <row r="285" spans="1:46" s="69" customFormat="1" x14ac:dyDescent="0.2">
      <c r="A285" s="73"/>
      <c r="B285" s="73"/>
      <c r="C285" s="73"/>
      <c r="D285" s="73"/>
      <c r="E285" s="73"/>
      <c r="F285" s="73"/>
      <c r="G285" s="73"/>
      <c r="H285" s="76"/>
      <c r="I285" s="76"/>
      <c r="J285" s="76"/>
      <c r="K285" s="76"/>
      <c r="L285" s="76"/>
      <c r="M285" s="76"/>
      <c r="N285" s="76"/>
      <c r="O285" s="76"/>
      <c r="P285" s="75">
        <f t="shared" si="15"/>
        <v>0</v>
      </c>
      <c r="Q285" s="73"/>
      <c r="R285" s="73"/>
      <c r="S285" s="73"/>
      <c r="T285" s="73"/>
      <c r="U285" s="73"/>
      <c r="V285" s="73"/>
      <c r="W285" s="73"/>
      <c r="X285" s="79"/>
      <c r="Y285" s="74">
        <f t="shared" si="16"/>
        <v>0</v>
      </c>
      <c r="Z285" s="19"/>
      <c r="AA285" s="19"/>
      <c r="AB285" s="19"/>
      <c r="AC285" s="19"/>
      <c r="AD285" s="19"/>
      <c r="AE285" s="19"/>
      <c r="AF285" s="19"/>
      <c r="AG285" s="73"/>
      <c r="AH285" s="74">
        <f t="shared" si="17"/>
        <v>0</v>
      </c>
      <c r="AI285" s="19"/>
      <c r="AJ285" s="73"/>
      <c r="AK285" s="73"/>
      <c r="AL285" s="5"/>
      <c r="AM285" s="5"/>
      <c r="AN285" s="73"/>
      <c r="AO285" s="73"/>
      <c r="AP285" s="73"/>
      <c r="AQ285" s="73"/>
      <c r="AR285" s="72"/>
      <c r="AS285" s="71"/>
      <c r="AT285" s="78"/>
    </row>
    <row r="286" spans="1:46" s="69" customFormat="1" x14ac:dyDescent="0.2">
      <c r="A286" s="73"/>
      <c r="B286" s="73"/>
      <c r="C286" s="73"/>
      <c r="D286" s="73"/>
      <c r="E286" s="73"/>
      <c r="F286" s="73"/>
      <c r="G286" s="73"/>
      <c r="H286" s="76"/>
      <c r="I286" s="76"/>
      <c r="J286" s="76"/>
      <c r="K286" s="76"/>
      <c r="L286" s="76"/>
      <c r="M286" s="76"/>
      <c r="N286" s="76"/>
      <c r="O286" s="76"/>
      <c r="P286" s="75">
        <f t="shared" si="15"/>
        <v>0</v>
      </c>
      <c r="Q286" s="73"/>
      <c r="R286" s="73"/>
      <c r="S286" s="73"/>
      <c r="T286" s="73"/>
      <c r="U286" s="73"/>
      <c r="V286" s="73"/>
      <c r="W286" s="73"/>
      <c r="X286" s="79"/>
      <c r="Y286" s="74">
        <f t="shared" si="16"/>
        <v>0</v>
      </c>
      <c r="Z286" s="19"/>
      <c r="AA286" s="19"/>
      <c r="AB286" s="19"/>
      <c r="AC286" s="19"/>
      <c r="AD286" s="19"/>
      <c r="AE286" s="19"/>
      <c r="AF286" s="19"/>
      <c r="AG286" s="73"/>
      <c r="AH286" s="74">
        <f t="shared" si="17"/>
        <v>0</v>
      </c>
      <c r="AI286" s="19"/>
      <c r="AJ286" s="73"/>
      <c r="AK286" s="73"/>
      <c r="AL286" s="5"/>
      <c r="AM286" s="5"/>
      <c r="AN286" s="73"/>
      <c r="AO286" s="73"/>
      <c r="AP286" s="73"/>
      <c r="AQ286" s="73"/>
      <c r="AR286" s="72"/>
      <c r="AS286" s="71"/>
      <c r="AT286" s="78"/>
    </row>
    <row r="287" spans="1:46" s="69" customFormat="1" x14ac:dyDescent="0.2">
      <c r="A287" s="73"/>
      <c r="B287" s="73"/>
      <c r="C287" s="73"/>
      <c r="D287" s="73"/>
      <c r="E287" s="73"/>
      <c r="F287" s="73"/>
      <c r="G287" s="73"/>
      <c r="H287" s="76"/>
      <c r="I287" s="76"/>
      <c r="J287" s="76"/>
      <c r="K287" s="76"/>
      <c r="L287" s="76"/>
      <c r="M287" s="76"/>
      <c r="N287" s="76"/>
      <c r="O287" s="76"/>
      <c r="P287" s="75">
        <f t="shared" si="15"/>
        <v>0</v>
      </c>
      <c r="Q287" s="73"/>
      <c r="R287" s="73"/>
      <c r="S287" s="73"/>
      <c r="T287" s="73"/>
      <c r="U287" s="73"/>
      <c r="V287" s="73"/>
      <c r="W287" s="73"/>
      <c r="X287" s="79"/>
      <c r="Y287" s="74">
        <f t="shared" si="16"/>
        <v>0</v>
      </c>
      <c r="Z287" s="19"/>
      <c r="AA287" s="19"/>
      <c r="AB287" s="19"/>
      <c r="AC287" s="19"/>
      <c r="AD287" s="19"/>
      <c r="AE287" s="19"/>
      <c r="AF287" s="19"/>
      <c r="AG287" s="73"/>
      <c r="AH287" s="74">
        <f t="shared" si="17"/>
        <v>0</v>
      </c>
      <c r="AI287" s="19"/>
      <c r="AJ287" s="73"/>
      <c r="AK287" s="73"/>
      <c r="AL287" s="5"/>
      <c r="AM287" s="5"/>
      <c r="AN287" s="73"/>
      <c r="AO287" s="73"/>
      <c r="AP287" s="73"/>
      <c r="AQ287" s="73"/>
      <c r="AR287" s="72"/>
      <c r="AS287" s="71"/>
      <c r="AT287" s="78"/>
    </row>
    <row r="288" spans="1:46" s="69" customFormat="1" x14ac:dyDescent="0.2">
      <c r="A288" s="73"/>
      <c r="B288" s="73"/>
      <c r="C288" s="73"/>
      <c r="D288" s="73"/>
      <c r="E288" s="73"/>
      <c r="F288" s="73"/>
      <c r="G288" s="73"/>
      <c r="H288" s="76"/>
      <c r="I288" s="76"/>
      <c r="J288" s="76"/>
      <c r="K288" s="76"/>
      <c r="L288" s="76"/>
      <c r="M288" s="76"/>
      <c r="N288" s="76"/>
      <c r="O288" s="76"/>
      <c r="P288" s="75">
        <f t="shared" si="15"/>
        <v>0</v>
      </c>
      <c r="Q288" s="73"/>
      <c r="R288" s="73"/>
      <c r="S288" s="73"/>
      <c r="T288" s="73"/>
      <c r="U288" s="73"/>
      <c r="V288" s="73"/>
      <c r="W288" s="73"/>
      <c r="X288" s="79"/>
      <c r="Y288" s="74">
        <f t="shared" si="16"/>
        <v>0</v>
      </c>
      <c r="Z288" s="19"/>
      <c r="AA288" s="19"/>
      <c r="AB288" s="19"/>
      <c r="AC288" s="19"/>
      <c r="AD288" s="19"/>
      <c r="AE288" s="19"/>
      <c r="AF288" s="19"/>
      <c r="AG288" s="73"/>
      <c r="AH288" s="74">
        <f t="shared" si="17"/>
        <v>0</v>
      </c>
      <c r="AI288" s="19"/>
      <c r="AJ288" s="73"/>
      <c r="AK288" s="73"/>
      <c r="AL288" s="5"/>
      <c r="AM288" s="5"/>
      <c r="AN288" s="73"/>
      <c r="AO288" s="73"/>
      <c r="AP288" s="73"/>
      <c r="AQ288" s="73"/>
      <c r="AR288" s="72"/>
      <c r="AS288" s="71"/>
      <c r="AT288" s="78"/>
    </row>
    <row r="289" spans="1:46" s="69" customFormat="1" x14ac:dyDescent="0.2">
      <c r="A289" s="73"/>
      <c r="B289" s="73"/>
      <c r="C289" s="73"/>
      <c r="D289" s="73"/>
      <c r="E289" s="73"/>
      <c r="F289" s="73"/>
      <c r="G289" s="73"/>
      <c r="H289" s="76"/>
      <c r="I289" s="76"/>
      <c r="J289" s="76"/>
      <c r="K289" s="76"/>
      <c r="L289" s="76"/>
      <c r="M289" s="76"/>
      <c r="N289" s="76"/>
      <c r="O289" s="76"/>
      <c r="P289" s="75">
        <f t="shared" si="15"/>
        <v>0</v>
      </c>
      <c r="Q289" s="73"/>
      <c r="R289" s="73"/>
      <c r="S289" s="73"/>
      <c r="T289" s="73"/>
      <c r="U289" s="73"/>
      <c r="V289" s="73"/>
      <c r="W289" s="73"/>
      <c r="X289" s="79"/>
      <c r="Y289" s="74">
        <f t="shared" si="16"/>
        <v>0</v>
      </c>
      <c r="Z289" s="19"/>
      <c r="AA289" s="19"/>
      <c r="AB289" s="19"/>
      <c r="AC289" s="19"/>
      <c r="AD289" s="19"/>
      <c r="AE289" s="19"/>
      <c r="AF289" s="19"/>
      <c r="AG289" s="73"/>
      <c r="AH289" s="74">
        <f t="shared" si="17"/>
        <v>0</v>
      </c>
      <c r="AI289" s="19"/>
      <c r="AJ289" s="73"/>
      <c r="AK289" s="73"/>
      <c r="AL289" s="5"/>
      <c r="AM289" s="5"/>
      <c r="AN289" s="73"/>
      <c r="AO289" s="73"/>
      <c r="AP289" s="73"/>
      <c r="AQ289" s="73"/>
      <c r="AR289" s="72"/>
      <c r="AS289" s="71"/>
      <c r="AT289" s="78"/>
    </row>
    <row r="290" spans="1:46" s="69" customFormat="1" x14ac:dyDescent="0.2">
      <c r="A290" s="73"/>
      <c r="B290" s="73"/>
      <c r="C290" s="73"/>
      <c r="D290" s="73"/>
      <c r="E290" s="73"/>
      <c r="F290" s="73"/>
      <c r="G290" s="73"/>
      <c r="H290" s="76"/>
      <c r="I290" s="76"/>
      <c r="J290" s="76"/>
      <c r="K290" s="76"/>
      <c r="L290" s="76"/>
      <c r="M290" s="76"/>
      <c r="N290" s="76"/>
      <c r="O290" s="76"/>
      <c r="P290" s="75">
        <f t="shared" si="15"/>
        <v>0</v>
      </c>
      <c r="Q290" s="73"/>
      <c r="R290" s="73"/>
      <c r="S290" s="73"/>
      <c r="T290" s="73"/>
      <c r="U290" s="73"/>
      <c r="V290" s="73"/>
      <c r="W290" s="73"/>
      <c r="X290" s="79"/>
      <c r="Y290" s="74">
        <f t="shared" si="16"/>
        <v>0</v>
      </c>
      <c r="Z290" s="19"/>
      <c r="AA290" s="19"/>
      <c r="AB290" s="19"/>
      <c r="AC290" s="19"/>
      <c r="AD290" s="19"/>
      <c r="AE290" s="19"/>
      <c r="AF290" s="19"/>
      <c r="AG290" s="73"/>
      <c r="AH290" s="74">
        <f t="shared" si="17"/>
        <v>0</v>
      </c>
      <c r="AI290" s="19"/>
      <c r="AJ290" s="73"/>
      <c r="AK290" s="73"/>
      <c r="AL290" s="5"/>
      <c r="AM290" s="5"/>
      <c r="AN290" s="73"/>
      <c r="AO290" s="73"/>
      <c r="AP290" s="73"/>
      <c r="AQ290" s="73"/>
      <c r="AR290" s="72"/>
      <c r="AS290" s="71"/>
      <c r="AT290" s="78"/>
    </row>
    <row r="291" spans="1:46" s="69" customFormat="1" x14ac:dyDescent="0.2">
      <c r="A291" s="73"/>
      <c r="B291" s="73"/>
      <c r="C291" s="73"/>
      <c r="D291" s="73"/>
      <c r="E291" s="73"/>
      <c r="F291" s="73"/>
      <c r="G291" s="73"/>
      <c r="H291" s="76"/>
      <c r="I291" s="76"/>
      <c r="J291" s="76"/>
      <c r="K291" s="76"/>
      <c r="L291" s="76"/>
      <c r="M291" s="76"/>
      <c r="N291" s="76"/>
      <c r="O291" s="76"/>
      <c r="P291" s="75">
        <f t="shared" si="15"/>
        <v>0</v>
      </c>
      <c r="Q291" s="73"/>
      <c r="R291" s="73"/>
      <c r="S291" s="73"/>
      <c r="T291" s="73"/>
      <c r="U291" s="73"/>
      <c r="V291" s="73"/>
      <c r="W291" s="73"/>
      <c r="X291" s="79"/>
      <c r="Y291" s="74">
        <f t="shared" si="16"/>
        <v>0</v>
      </c>
      <c r="Z291" s="19"/>
      <c r="AA291" s="19"/>
      <c r="AB291" s="19"/>
      <c r="AC291" s="19"/>
      <c r="AD291" s="19"/>
      <c r="AE291" s="19"/>
      <c r="AF291" s="19"/>
      <c r="AG291" s="73"/>
      <c r="AH291" s="74">
        <f t="shared" si="17"/>
        <v>0</v>
      </c>
      <c r="AI291" s="19"/>
      <c r="AJ291" s="73"/>
      <c r="AK291" s="73"/>
      <c r="AL291" s="5"/>
      <c r="AM291" s="5"/>
      <c r="AN291" s="73"/>
      <c r="AO291" s="73"/>
      <c r="AP291" s="73"/>
      <c r="AQ291" s="73"/>
      <c r="AR291" s="72"/>
      <c r="AS291" s="71"/>
      <c r="AT291" s="78"/>
    </row>
    <row r="292" spans="1:46" s="69" customFormat="1" x14ac:dyDescent="0.2">
      <c r="A292" s="73"/>
      <c r="B292" s="73"/>
      <c r="C292" s="73"/>
      <c r="D292" s="73"/>
      <c r="E292" s="73"/>
      <c r="F292" s="73"/>
      <c r="G292" s="73"/>
      <c r="H292" s="76"/>
      <c r="I292" s="76"/>
      <c r="J292" s="76"/>
      <c r="K292" s="76"/>
      <c r="L292" s="76"/>
      <c r="M292" s="76"/>
      <c r="N292" s="76"/>
      <c r="O292" s="76"/>
      <c r="P292" s="75">
        <f t="shared" si="15"/>
        <v>0</v>
      </c>
      <c r="Q292" s="73"/>
      <c r="R292" s="73"/>
      <c r="S292" s="73"/>
      <c r="T292" s="73"/>
      <c r="U292" s="73"/>
      <c r="V292" s="73"/>
      <c r="W292" s="73"/>
      <c r="X292" s="79"/>
      <c r="Y292" s="74">
        <f t="shared" si="16"/>
        <v>0</v>
      </c>
      <c r="Z292" s="19"/>
      <c r="AA292" s="19"/>
      <c r="AB292" s="19"/>
      <c r="AC292" s="19"/>
      <c r="AD292" s="19"/>
      <c r="AE292" s="19"/>
      <c r="AF292" s="19"/>
      <c r="AG292" s="73"/>
      <c r="AH292" s="74">
        <f t="shared" si="17"/>
        <v>0</v>
      </c>
      <c r="AI292" s="19"/>
      <c r="AJ292" s="73"/>
      <c r="AK292" s="73"/>
      <c r="AL292" s="5"/>
      <c r="AM292" s="5"/>
      <c r="AN292" s="73"/>
      <c r="AO292" s="73"/>
      <c r="AP292" s="73"/>
      <c r="AQ292" s="73"/>
      <c r="AR292" s="72"/>
      <c r="AS292" s="71"/>
      <c r="AT292" s="78"/>
    </row>
    <row r="293" spans="1:46" s="69" customFormat="1" x14ac:dyDescent="0.2">
      <c r="A293" s="73"/>
      <c r="B293" s="73"/>
      <c r="C293" s="73"/>
      <c r="D293" s="73"/>
      <c r="E293" s="73"/>
      <c r="F293" s="73"/>
      <c r="G293" s="73"/>
      <c r="H293" s="76"/>
      <c r="I293" s="76"/>
      <c r="J293" s="76"/>
      <c r="K293" s="76"/>
      <c r="L293" s="76"/>
      <c r="M293" s="76"/>
      <c r="N293" s="76"/>
      <c r="O293" s="76"/>
      <c r="P293" s="75">
        <f t="shared" si="15"/>
        <v>0</v>
      </c>
      <c r="Q293" s="73"/>
      <c r="R293" s="73"/>
      <c r="S293" s="73"/>
      <c r="T293" s="73"/>
      <c r="U293" s="73"/>
      <c r="V293" s="73"/>
      <c r="W293" s="73"/>
      <c r="X293" s="79"/>
      <c r="Y293" s="74">
        <f t="shared" si="16"/>
        <v>0</v>
      </c>
      <c r="Z293" s="19"/>
      <c r="AA293" s="19"/>
      <c r="AB293" s="19"/>
      <c r="AC293" s="19"/>
      <c r="AD293" s="19"/>
      <c r="AE293" s="19"/>
      <c r="AF293" s="19"/>
      <c r="AG293" s="73"/>
      <c r="AH293" s="74">
        <f t="shared" si="17"/>
        <v>0</v>
      </c>
      <c r="AI293" s="19"/>
      <c r="AJ293" s="73"/>
      <c r="AK293" s="73"/>
      <c r="AL293" s="5"/>
      <c r="AM293" s="5"/>
      <c r="AN293" s="73"/>
      <c r="AO293" s="73"/>
      <c r="AP293" s="73"/>
      <c r="AQ293" s="73"/>
      <c r="AR293" s="72"/>
      <c r="AS293" s="71"/>
      <c r="AT293" s="78"/>
    </row>
    <row r="294" spans="1:46" s="69" customFormat="1" x14ac:dyDescent="0.2">
      <c r="A294" s="73"/>
      <c r="B294" s="73"/>
      <c r="C294" s="73"/>
      <c r="D294" s="73"/>
      <c r="E294" s="73"/>
      <c r="F294" s="73"/>
      <c r="G294" s="73"/>
      <c r="H294" s="76"/>
      <c r="I294" s="76"/>
      <c r="J294" s="76"/>
      <c r="K294" s="76"/>
      <c r="L294" s="76"/>
      <c r="M294" s="76"/>
      <c r="N294" s="76"/>
      <c r="O294" s="76"/>
      <c r="P294" s="75">
        <f t="shared" si="15"/>
        <v>0</v>
      </c>
      <c r="Q294" s="73"/>
      <c r="R294" s="73"/>
      <c r="S294" s="73"/>
      <c r="T294" s="73"/>
      <c r="U294" s="73"/>
      <c r="V294" s="73"/>
      <c r="W294" s="73"/>
      <c r="X294" s="79"/>
      <c r="Y294" s="74">
        <f t="shared" si="16"/>
        <v>0</v>
      </c>
      <c r="Z294" s="19"/>
      <c r="AA294" s="19"/>
      <c r="AB294" s="19"/>
      <c r="AC294" s="19"/>
      <c r="AD294" s="19"/>
      <c r="AE294" s="19"/>
      <c r="AF294" s="19"/>
      <c r="AG294" s="73"/>
      <c r="AH294" s="74">
        <f t="shared" si="17"/>
        <v>0</v>
      </c>
      <c r="AI294" s="19"/>
      <c r="AJ294" s="73"/>
      <c r="AK294" s="73"/>
      <c r="AL294" s="5"/>
      <c r="AM294" s="5"/>
      <c r="AN294" s="73"/>
      <c r="AO294" s="73"/>
      <c r="AP294" s="73"/>
      <c r="AQ294" s="73"/>
      <c r="AR294" s="72"/>
      <c r="AS294" s="71"/>
      <c r="AT294" s="78"/>
    </row>
    <row r="295" spans="1:46" s="69" customFormat="1" x14ac:dyDescent="0.2">
      <c r="A295" s="73"/>
      <c r="B295" s="73"/>
      <c r="C295" s="73"/>
      <c r="D295" s="73"/>
      <c r="E295" s="73"/>
      <c r="F295" s="73"/>
      <c r="G295" s="73"/>
      <c r="H295" s="76"/>
      <c r="I295" s="76"/>
      <c r="J295" s="76"/>
      <c r="K295" s="76"/>
      <c r="L295" s="76"/>
      <c r="M295" s="76"/>
      <c r="N295" s="76"/>
      <c r="O295" s="76"/>
      <c r="P295" s="75">
        <f t="shared" si="15"/>
        <v>0</v>
      </c>
      <c r="Q295" s="73"/>
      <c r="R295" s="73"/>
      <c r="S295" s="73"/>
      <c r="T295" s="73"/>
      <c r="U295" s="73"/>
      <c r="V295" s="73"/>
      <c r="W295" s="73"/>
      <c r="X295" s="79"/>
      <c r="Y295" s="74">
        <f t="shared" si="16"/>
        <v>0</v>
      </c>
      <c r="Z295" s="19"/>
      <c r="AA295" s="19"/>
      <c r="AB295" s="19"/>
      <c r="AC295" s="19"/>
      <c r="AD295" s="19"/>
      <c r="AE295" s="19"/>
      <c r="AF295" s="19"/>
      <c r="AG295" s="73"/>
      <c r="AH295" s="74">
        <f t="shared" si="17"/>
        <v>0</v>
      </c>
      <c r="AI295" s="19"/>
      <c r="AJ295" s="73"/>
      <c r="AK295" s="73"/>
      <c r="AL295" s="5"/>
      <c r="AM295" s="5"/>
      <c r="AN295" s="73"/>
      <c r="AO295" s="73"/>
      <c r="AP295" s="73"/>
      <c r="AQ295" s="73"/>
      <c r="AR295" s="72"/>
      <c r="AS295" s="71"/>
      <c r="AT295" s="78"/>
    </row>
    <row r="296" spans="1:46" s="69" customFormat="1" x14ac:dyDescent="0.2">
      <c r="A296" s="73"/>
      <c r="B296" s="73"/>
      <c r="C296" s="73"/>
      <c r="D296" s="73"/>
      <c r="E296" s="73"/>
      <c r="F296" s="73"/>
      <c r="G296" s="73"/>
      <c r="H296" s="76"/>
      <c r="I296" s="76"/>
      <c r="J296" s="76"/>
      <c r="K296" s="76"/>
      <c r="L296" s="76"/>
      <c r="M296" s="76"/>
      <c r="N296" s="76"/>
      <c r="O296" s="76"/>
      <c r="P296" s="75">
        <f t="shared" si="15"/>
        <v>0</v>
      </c>
      <c r="Q296" s="73"/>
      <c r="R296" s="73"/>
      <c r="S296" s="73"/>
      <c r="T296" s="73"/>
      <c r="U296" s="73"/>
      <c r="V296" s="73"/>
      <c r="W296" s="73"/>
      <c r="X296" s="79"/>
      <c r="Y296" s="74">
        <f t="shared" si="16"/>
        <v>0</v>
      </c>
      <c r="Z296" s="19"/>
      <c r="AA296" s="19"/>
      <c r="AB296" s="19"/>
      <c r="AC296" s="19"/>
      <c r="AD296" s="19"/>
      <c r="AE296" s="19"/>
      <c r="AF296" s="19"/>
      <c r="AG296" s="73"/>
      <c r="AH296" s="74">
        <f t="shared" si="17"/>
        <v>0</v>
      </c>
      <c r="AI296" s="19"/>
      <c r="AJ296" s="73"/>
      <c r="AK296" s="73"/>
      <c r="AL296" s="5"/>
      <c r="AM296" s="5"/>
      <c r="AN296" s="73"/>
      <c r="AO296" s="73"/>
      <c r="AP296" s="73"/>
      <c r="AQ296" s="73"/>
      <c r="AR296" s="72"/>
      <c r="AS296" s="71"/>
      <c r="AT296" s="78"/>
    </row>
    <row r="297" spans="1:46" s="69" customFormat="1" x14ac:dyDescent="0.2">
      <c r="A297" s="73"/>
      <c r="B297" s="73"/>
      <c r="C297" s="73"/>
      <c r="D297" s="73"/>
      <c r="E297" s="73"/>
      <c r="F297" s="73"/>
      <c r="G297" s="73"/>
      <c r="H297" s="76"/>
      <c r="I297" s="76"/>
      <c r="J297" s="76"/>
      <c r="K297" s="76"/>
      <c r="L297" s="76"/>
      <c r="M297" s="76"/>
      <c r="N297" s="76"/>
      <c r="O297" s="76"/>
      <c r="P297" s="75">
        <f t="shared" si="15"/>
        <v>0</v>
      </c>
      <c r="Q297" s="73"/>
      <c r="R297" s="73"/>
      <c r="S297" s="73"/>
      <c r="T297" s="73"/>
      <c r="U297" s="73"/>
      <c r="V297" s="73"/>
      <c r="W297" s="73"/>
      <c r="X297" s="79"/>
      <c r="Y297" s="74">
        <f t="shared" si="16"/>
        <v>0</v>
      </c>
      <c r="Z297" s="19"/>
      <c r="AA297" s="19"/>
      <c r="AB297" s="19"/>
      <c r="AC297" s="19"/>
      <c r="AD297" s="19"/>
      <c r="AE297" s="19"/>
      <c r="AF297" s="19"/>
      <c r="AG297" s="73"/>
      <c r="AH297" s="74">
        <f t="shared" si="17"/>
        <v>0</v>
      </c>
      <c r="AI297" s="19"/>
      <c r="AJ297" s="73"/>
      <c r="AK297" s="73"/>
      <c r="AL297" s="5"/>
      <c r="AM297" s="5"/>
      <c r="AN297" s="73"/>
      <c r="AO297" s="73"/>
      <c r="AP297" s="73"/>
      <c r="AQ297" s="73"/>
      <c r="AR297" s="72"/>
      <c r="AS297" s="71"/>
      <c r="AT297" s="78"/>
    </row>
    <row r="298" spans="1:46" s="69" customFormat="1" x14ac:dyDescent="0.2">
      <c r="A298" s="73"/>
      <c r="B298" s="73"/>
      <c r="C298" s="73"/>
      <c r="D298" s="73"/>
      <c r="E298" s="73"/>
      <c r="F298" s="73"/>
      <c r="G298" s="73"/>
      <c r="H298" s="76"/>
      <c r="I298" s="76"/>
      <c r="J298" s="76"/>
      <c r="K298" s="76"/>
      <c r="L298" s="76"/>
      <c r="M298" s="76"/>
      <c r="N298" s="76"/>
      <c r="O298" s="76"/>
      <c r="P298" s="75">
        <f t="shared" si="15"/>
        <v>0</v>
      </c>
      <c r="Q298" s="73"/>
      <c r="R298" s="73"/>
      <c r="S298" s="73"/>
      <c r="T298" s="73"/>
      <c r="U298" s="73"/>
      <c r="V298" s="73"/>
      <c r="W298" s="73"/>
      <c r="X298" s="79"/>
      <c r="Y298" s="74">
        <f t="shared" si="16"/>
        <v>0</v>
      </c>
      <c r="Z298" s="19"/>
      <c r="AA298" s="19"/>
      <c r="AB298" s="19"/>
      <c r="AC298" s="19"/>
      <c r="AD298" s="19"/>
      <c r="AE298" s="19"/>
      <c r="AF298" s="19"/>
      <c r="AG298" s="73"/>
      <c r="AH298" s="74">
        <f t="shared" si="17"/>
        <v>0</v>
      </c>
      <c r="AI298" s="19"/>
      <c r="AJ298" s="73"/>
      <c r="AK298" s="73"/>
      <c r="AL298" s="5"/>
      <c r="AM298" s="5"/>
      <c r="AN298" s="73"/>
      <c r="AO298" s="73"/>
      <c r="AP298" s="73"/>
      <c r="AQ298" s="73"/>
      <c r="AR298" s="72"/>
      <c r="AS298" s="71"/>
      <c r="AT298" s="78"/>
    </row>
    <row r="299" spans="1:46" s="69" customFormat="1" x14ac:dyDescent="0.2">
      <c r="A299" s="73"/>
      <c r="B299" s="73"/>
      <c r="C299" s="73"/>
      <c r="D299" s="73"/>
      <c r="E299" s="73"/>
      <c r="F299" s="73"/>
      <c r="G299" s="73"/>
      <c r="H299" s="76"/>
      <c r="I299" s="76"/>
      <c r="J299" s="76"/>
      <c r="K299" s="76"/>
      <c r="L299" s="76"/>
      <c r="M299" s="76"/>
      <c r="N299" s="76"/>
      <c r="O299" s="76"/>
      <c r="P299" s="75">
        <f t="shared" si="15"/>
        <v>0</v>
      </c>
      <c r="Q299" s="73"/>
      <c r="R299" s="73"/>
      <c r="S299" s="73"/>
      <c r="T299" s="73"/>
      <c r="U299" s="73"/>
      <c r="V299" s="73"/>
      <c r="W299" s="73"/>
      <c r="X299" s="79"/>
      <c r="Y299" s="74">
        <f t="shared" si="16"/>
        <v>0</v>
      </c>
      <c r="Z299" s="19"/>
      <c r="AA299" s="19"/>
      <c r="AB299" s="19"/>
      <c r="AC299" s="19"/>
      <c r="AD299" s="19"/>
      <c r="AE299" s="19"/>
      <c r="AF299" s="19"/>
      <c r="AG299" s="73"/>
      <c r="AH299" s="74">
        <f t="shared" si="17"/>
        <v>0</v>
      </c>
      <c r="AI299" s="19"/>
      <c r="AJ299" s="73"/>
      <c r="AK299" s="73"/>
      <c r="AL299" s="5"/>
      <c r="AM299" s="5"/>
      <c r="AN299" s="73"/>
      <c r="AO299" s="73"/>
      <c r="AP299" s="73"/>
      <c r="AQ299" s="73"/>
      <c r="AR299" s="72"/>
      <c r="AS299" s="71"/>
      <c r="AT299" s="78"/>
    </row>
    <row r="300" spans="1:46" s="69" customFormat="1" x14ac:dyDescent="0.2">
      <c r="A300" s="73"/>
      <c r="B300" s="73"/>
      <c r="C300" s="73"/>
      <c r="D300" s="73"/>
      <c r="E300" s="73"/>
      <c r="F300" s="73"/>
      <c r="G300" s="73"/>
      <c r="H300" s="76"/>
      <c r="I300" s="76"/>
      <c r="J300" s="76"/>
      <c r="K300" s="76"/>
      <c r="L300" s="76"/>
      <c r="M300" s="76"/>
      <c r="N300" s="76"/>
      <c r="O300" s="76"/>
      <c r="P300" s="75">
        <f t="shared" si="15"/>
        <v>0</v>
      </c>
      <c r="Q300" s="73"/>
      <c r="R300" s="73"/>
      <c r="S300" s="73"/>
      <c r="T300" s="73"/>
      <c r="U300" s="73"/>
      <c r="V300" s="73"/>
      <c r="W300" s="73"/>
      <c r="X300" s="79"/>
      <c r="Y300" s="74">
        <f t="shared" si="16"/>
        <v>0</v>
      </c>
      <c r="Z300" s="19"/>
      <c r="AA300" s="19"/>
      <c r="AB300" s="19"/>
      <c r="AC300" s="19"/>
      <c r="AD300" s="19"/>
      <c r="AE300" s="19"/>
      <c r="AF300" s="19"/>
      <c r="AG300" s="73"/>
      <c r="AH300" s="74">
        <f t="shared" si="17"/>
        <v>0</v>
      </c>
      <c r="AI300" s="19"/>
      <c r="AJ300" s="73"/>
      <c r="AK300" s="73"/>
      <c r="AL300" s="5"/>
      <c r="AM300" s="5"/>
      <c r="AN300" s="73"/>
      <c r="AO300" s="73"/>
      <c r="AP300" s="73"/>
      <c r="AQ300" s="73"/>
      <c r="AR300" s="72"/>
      <c r="AS300" s="71"/>
      <c r="AT300" s="78"/>
    </row>
    <row r="301" spans="1:46" s="69" customFormat="1" x14ac:dyDescent="0.2">
      <c r="A301" s="73"/>
      <c r="B301" s="73"/>
      <c r="C301" s="73"/>
      <c r="D301" s="73"/>
      <c r="E301" s="73"/>
      <c r="F301" s="73"/>
      <c r="G301" s="73"/>
      <c r="H301" s="76"/>
      <c r="I301" s="76"/>
      <c r="J301" s="76"/>
      <c r="K301" s="76"/>
      <c r="L301" s="76"/>
      <c r="M301" s="76"/>
      <c r="N301" s="76"/>
      <c r="O301" s="76"/>
      <c r="P301" s="75">
        <f t="shared" si="15"/>
        <v>0</v>
      </c>
      <c r="Q301" s="73"/>
      <c r="R301" s="73"/>
      <c r="S301" s="73"/>
      <c r="T301" s="73"/>
      <c r="U301" s="73"/>
      <c r="V301" s="73"/>
      <c r="W301" s="73"/>
      <c r="X301" s="79"/>
      <c r="Y301" s="74">
        <f t="shared" si="16"/>
        <v>0</v>
      </c>
      <c r="Z301" s="19"/>
      <c r="AA301" s="19"/>
      <c r="AB301" s="19"/>
      <c r="AC301" s="19"/>
      <c r="AD301" s="19"/>
      <c r="AE301" s="19"/>
      <c r="AF301" s="19"/>
      <c r="AG301" s="73"/>
      <c r="AH301" s="74">
        <f t="shared" si="17"/>
        <v>0</v>
      </c>
      <c r="AI301" s="19"/>
      <c r="AJ301" s="73"/>
      <c r="AK301" s="73"/>
      <c r="AL301" s="5"/>
      <c r="AM301" s="5"/>
      <c r="AN301" s="73"/>
      <c r="AO301" s="73"/>
      <c r="AP301" s="73"/>
      <c r="AQ301" s="73"/>
      <c r="AR301" s="72"/>
      <c r="AS301" s="71"/>
      <c r="AT301" s="78"/>
    </row>
    <row r="302" spans="1:46" s="69" customFormat="1" x14ac:dyDescent="0.2">
      <c r="A302" s="73"/>
      <c r="B302" s="73"/>
      <c r="C302" s="73"/>
      <c r="D302" s="73"/>
      <c r="E302" s="73"/>
      <c r="F302" s="73"/>
      <c r="G302" s="73"/>
      <c r="H302" s="76"/>
      <c r="I302" s="76"/>
      <c r="J302" s="76"/>
      <c r="K302" s="76"/>
      <c r="L302" s="76"/>
      <c r="M302" s="76"/>
      <c r="N302" s="76"/>
      <c r="O302" s="76"/>
      <c r="P302" s="75">
        <f t="shared" si="15"/>
        <v>0</v>
      </c>
      <c r="Q302" s="73"/>
      <c r="R302" s="73"/>
      <c r="S302" s="73"/>
      <c r="T302" s="73"/>
      <c r="U302" s="73"/>
      <c r="V302" s="73"/>
      <c r="W302" s="73"/>
      <c r="X302" s="79"/>
      <c r="Y302" s="74">
        <f t="shared" si="16"/>
        <v>0</v>
      </c>
      <c r="Z302" s="19"/>
      <c r="AA302" s="19"/>
      <c r="AB302" s="19"/>
      <c r="AC302" s="19"/>
      <c r="AD302" s="19"/>
      <c r="AE302" s="19"/>
      <c r="AF302" s="19"/>
      <c r="AG302" s="73"/>
      <c r="AH302" s="74">
        <f t="shared" si="17"/>
        <v>0</v>
      </c>
      <c r="AI302" s="19"/>
      <c r="AJ302" s="73"/>
      <c r="AK302" s="73"/>
      <c r="AL302" s="5"/>
      <c r="AM302" s="5"/>
      <c r="AN302" s="73"/>
      <c r="AO302" s="73"/>
      <c r="AP302" s="73"/>
      <c r="AQ302" s="73"/>
      <c r="AR302" s="72"/>
      <c r="AS302" s="71"/>
      <c r="AT302" s="78"/>
    </row>
    <row r="303" spans="1:46" s="69" customFormat="1" x14ac:dyDescent="0.2">
      <c r="A303" s="73"/>
      <c r="B303" s="73"/>
      <c r="C303" s="73"/>
      <c r="D303" s="73"/>
      <c r="E303" s="73"/>
      <c r="F303" s="73"/>
      <c r="G303" s="73"/>
      <c r="H303" s="76"/>
      <c r="I303" s="76"/>
      <c r="J303" s="76"/>
      <c r="K303" s="76"/>
      <c r="L303" s="76"/>
      <c r="M303" s="76"/>
      <c r="N303" s="76"/>
      <c r="O303" s="76"/>
      <c r="P303" s="75">
        <f t="shared" si="15"/>
        <v>0</v>
      </c>
      <c r="Q303" s="73"/>
      <c r="R303" s="73"/>
      <c r="S303" s="73"/>
      <c r="T303" s="73"/>
      <c r="U303" s="73"/>
      <c r="V303" s="73"/>
      <c r="W303" s="73"/>
      <c r="X303" s="79"/>
      <c r="Y303" s="74">
        <f t="shared" si="16"/>
        <v>0</v>
      </c>
      <c r="Z303" s="19"/>
      <c r="AA303" s="19"/>
      <c r="AB303" s="19"/>
      <c r="AC303" s="19"/>
      <c r="AD303" s="19"/>
      <c r="AE303" s="19"/>
      <c r="AF303" s="19"/>
      <c r="AG303" s="73"/>
      <c r="AH303" s="74">
        <f t="shared" si="17"/>
        <v>0</v>
      </c>
      <c r="AI303" s="19"/>
      <c r="AJ303" s="73"/>
      <c r="AK303" s="73"/>
      <c r="AL303" s="5"/>
      <c r="AM303" s="5"/>
      <c r="AN303" s="73"/>
      <c r="AO303" s="73"/>
      <c r="AP303" s="73"/>
      <c r="AQ303" s="73"/>
      <c r="AR303" s="72"/>
      <c r="AS303" s="71"/>
      <c r="AT303" s="78"/>
    </row>
    <row r="304" spans="1:46" s="69" customFormat="1" x14ac:dyDescent="0.2">
      <c r="A304" s="73"/>
      <c r="B304" s="73"/>
      <c r="C304" s="73"/>
      <c r="D304" s="73"/>
      <c r="E304" s="73"/>
      <c r="F304" s="73"/>
      <c r="G304" s="73"/>
      <c r="H304" s="76"/>
      <c r="I304" s="76"/>
      <c r="J304" s="76"/>
      <c r="K304" s="76"/>
      <c r="L304" s="76"/>
      <c r="M304" s="76"/>
      <c r="N304" s="76"/>
      <c r="O304" s="76"/>
      <c r="P304" s="75">
        <f t="shared" si="15"/>
        <v>0</v>
      </c>
      <c r="Q304" s="73"/>
      <c r="R304" s="73"/>
      <c r="S304" s="73"/>
      <c r="T304" s="73"/>
      <c r="U304" s="73"/>
      <c r="V304" s="73"/>
      <c r="W304" s="73"/>
      <c r="X304" s="79"/>
      <c r="Y304" s="74">
        <f t="shared" si="16"/>
        <v>0</v>
      </c>
      <c r="Z304" s="19"/>
      <c r="AA304" s="19"/>
      <c r="AB304" s="19"/>
      <c r="AC304" s="19"/>
      <c r="AD304" s="19"/>
      <c r="AE304" s="19"/>
      <c r="AF304" s="19"/>
      <c r="AG304" s="73"/>
      <c r="AH304" s="74">
        <f t="shared" si="17"/>
        <v>0</v>
      </c>
      <c r="AI304" s="19"/>
      <c r="AJ304" s="73"/>
      <c r="AK304" s="73"/>
      <c r="AL304" s="5"/>
      <c r="AM304" s="5"/>
      <c r="AN304" s="73"/>
      <c r="AO304" s="73"/>
      <c r="AP304" s="73"/>
      <c r="AQ304" s="73"/>
      <c r="AR304" s="72"/>
      <c r="AS304" s="71"/>
      <c r="AT304" s="78"/>
    </row>
    <row r="305" spans="1:46" s="69" customFormat="1" x14ac:dyDescent="0.2">
      <c r="A305" s="73"/>
      <c r="B305" s="73"/>
      <c r="C305" s="73"/>
      <c r="D305" s="73"/>
      <c r="E305" s="73"/>
      <c r="F305" s="73"/>
      <c r="G305" s="73"/>
      <c r="H305" s="76"/>
      <c r="I305" s="76"/>
      <c r="J305" s="76"/>
      <c r="K305" s="76"/>
      <c r="L305" s="76"/>
      <c r="M305" s="76"/>
      <c r="N305" s="76"/>
      <c r="O305" s="76"/>
      <c r="P305" s="75">
        <f t="shared" si="15"/>
        <v>0</v>
      </c>
      <c r="Q305" s="73"/>
      <c r="R305" s="73"/>
      <c r="S305" s="73"/>
      <c r="T305" s="73"/>
      <c r="U305" s="73"/>
      <c r="V305" s="73"/>
      <c r="W305" s="73"/>
      <c r="X305" s="79"/>
      <c r="Y305" s="74">
        <f t="shared" si="16"/>
        <v>0</v>
      </c>
      <c r="Z305" s="19"/>
      <c r="AA305" s="19"/>
      <c r="AB305" s="19"/>
      <c r="AC305" s="19"/>
      <c r="AD305" s="19"/>
      <c r="AE305" s="19"/>
      <c r="AF305" s="19"/>
      <c r="AG305" s="73"/>
      <c r="AH305" s="74">
        <f t="shared" si="17"/>
        <v>0</v>
      </c>
      <c r="AI305" s="19"/>
      <c r="AJ305" s="73"/>
      <c r="AK305" s="73"/>
      <c r="AL305" s="5"/>
      <c r="AM305" s="5"/>
      <c r="AN305" s="73"/>
      <c r="AO305" s="73"/>
      <c r="AP305" s="73"/>
      <c r="AQ305" s="73"/>
      <c r="AR305" s="72"/>
      <c r="AS305" s="71"/>
      <c r="AT305" s="78"/>
    </row>
    <row r="306" spans="1:46" s="69" customFormat="1" x14ac:dyDescent="0.2">
      <c r="A306" s="73"/>
      <c r="B306" s="73"/>
      <c r="C306" s="73"/>
      <c r="D306" s="73"/>
      <c r="E306" s="73"/>
      <c r="F306" s="73"/>
      <c r="G306" s="73"/>
      <c r="H306" s="76"/>
      <c r="I306" s="76"/>
      <c r="J306" s="76"/>
      <c r="K306" s="76"/>
      <c r="L306" s="76"/>
      <c r="M306" s="76"/>
      <c r="N306" s="76"/>
      <c r="O306" s="76"/>
      <c r="P306" s="75">
        <f t="shared" si="15"/>
        <v>0</v>
      </c>
      <c r="Q306" s="73"/>
      <c r="R306" s="73"/>
      <c r="S306" s="73"/>
      <c r="T306" s="73"/>
      <c r="U306" s="73"/>
      <c r="V306" s="73"/>
      <c r="W306" s="73"/>
      <c r="X306" s="79"/>
      <c r="Y306" s="74">
        <f t="shared" si="16"/>
        <v>0</v>
      </c>
      <c r="Z306" s="19"/>
      <c r="AA306" s="19"/>
      <c r="AB306" s="19"/>
      <c r="AC306" s="19"/>
      <c r="AD306" s="19"/>
      <c r="AE306" s="19"/>
      <c r="AF306" s="19"/>
      <c r="AG306" s="73"/>
      <c r="AH306" s="74">
        <f t="shared" si="17"/>
        <v>0</v>
      </c>
      <c r="AI306" s="19"/>
      <c r="AJ306" s="73"/>
      <c r="AK306" s="73"/>
      <c r="AL306" s="5"/>
      <c r="AM306" s="5"/>
      <c r="AN306" s="73"/>
      <c r="AO306" s="73"/>
      <c r="AP306" s="73"/>
      <c r="AQ306" s="73"/>
      <c r="AR306" s="72"/>
      <c r="AS306" s="71"/>
      <c r="AT306" s="78"/>
    </row>
    <row r="307" spans="1:46" s="69" customFormat="1" x14ac:dyDescent="0.2">
      <c r="A307" s="73"/>
      <c r="B307" s="73"/>
      <c r="C307" s="73"/>
      <c r="D307" s="73"/>
      <c r="E307" s="73"/>
      <c r="F307" s="73"/>
      <c r="G307" s="73"/>
      <c r="H307" s="76"/>
      <c r="I307" s="76"/>
      <c r="J307" s="76"/>
      <c r="K307" s="76"/>
      <c r="L307" s="76"/>
      <c r="M307" s="76"/>
      <c r="N307" s="76"/>
      <c r="O307" s="76"/>
      <c r="P307" s="75">
        <f t="shared" si="15"/>
        <v>0</v>
      </c>
      <c r="Q307" s="73"/>
      <c r="R307" s="73"/>
      <c r="S307" s="73"/>
      <c r="T307" s="73"/>
      <c r="U307" s="73"/>
      <c r="V307" s="73"/>
      <c r="W307" s="73"/>
      <c r="X307" s="79"/>
      <c r="Y307" s="74">
        <f t="shared" si="16"/>
        <v>0</v>
      </c>
      <c r="Z307" s="19"/>
      <c r="AA307" s="19"/>
      <c r="AB307" s="19"/>
      <c r="AC307" s="19"/>
      <c r="AD307" s="19"/>
      <c r="AE307" s="19"/>
      <c r="AF307" s="19"/>
      <c r="AG307" s="73"/>
      <c r="AH307" s="74">
        <f t="shared" si="17"/>
        <v>0</v>
      </c>
      <c r="AI307" s="19"/>
      <c r="AJ307" s="73"/>
      <c r="AK307" s="73"/>
      <c r="AL307" s="5"/>
      <c r="AM307" s="5"/>
      <c r="AN307" s="73"/>
      <c r="AO307" s="73"/>
      <c r="AP307" s="73"/>
      <c r="AQ307" s="73"/>
      <c r="AR307" s="72"/>
      <c r="AS307" s="71"/>
      <c r="AT307" s="78"/>
    </row>
    <row r="308" spans="1:46" s="69" customFormat="1" x14ac:dyDescent="0.2">
      <c r="A308" s="73"/>
      <c r="B308" s="73"/>
      <c r="C308" s="73"/>
      <c r="D308" s="73"/>
      <c r="E308" s="73"/>
      <c r="F308" s="73"/>
      <c r="G308" s="73"/>
      <c r="H308" s="76"/>
      <c r="I308" s="76"/>
      <c r="J308" s="76"/>
      <c r="K308" s="76"/>
      <c r="L308" s="76"/>
      <c r="M308" s="76"/>
      <c r="N308" s="76"/>
      <c r="O308" s="76"/>
      <c r="P308" s="75">
        <f t="shared" si="15"/>
        <v>0</v>
      </c>
      <c r="Q308" s="73"/>
      <c r="R308" s="73"/>
      <c r="S308" s="73"/>
      <c r="T308" s="73"/>
      <c r="U308" s="73"/>
      <c r="V308" s="73"/>
      <c r="W308" s="73"/>
      <c r="X308" s="79"/>
      <c r="Y308" s="74">
        <f t="shared" si="16"/>
        <v>0</v>
      </c>
      <c r="Z308" s="19"/>
      <c r="AA308" s="19"/>
      <c r="AB308" s="19"/>
      <c r="AC308" s="19"/>
      <c r="AD308" s="19"/>
      <c r="AE308" s="19"/>
      <c r="AF308" s="19"/>
      <c r="AG308" s="73"/>
      <c r="AH308" s="74">
        <f t="shared" si="17"/>
        <v>0</v>
      </c>
      <c r="AI308" s="19"/>
      <c r="AJ308" s="73"/>
      <c r="AK308" s="73"/>
      <c r="AL308" s="5"/>
      <c r="AM308" s="5"/>
      <c r="AN308" s="73"/>
      <c r="AO308" s="73"/>
      <c r="AP308" s="73"/>
      <c r="AQ308" s="73"/>
      <c r="AR308" s="72"/>
      <c r="AS308" s="71"/>
      <c r="AT308" s="78"/>
    </row>
    <row r="309" spans="1:46" s="69" customFormat="1" x14ac:dyDescent="0.2">
      <c r="A309" s="73"/>
      <c r="B309" s="73"/>
      <c r="C309" s="73"/>
      <c r="D309" s="73"/>
      <c r="E309" s="73"/>
      <c r="F309" s="73"/>
      <c r="G309" s="73"/>
      <c r="H309" s="76"/>
      <c r="I309" s="76"/>
      <c r="J309" s="76"/>
      <c r="K309" s="76"/>
      <c r="L309" s="76"/>
      <c r="M309" s="76"/>
      <c r="N309" s="76"/>
      <c r="O309" s="76"/>
      <c r="P309" s="75">
        <f t="shared" si="15"/>
        <v>0</v>
      </c>
      <c r="Q309" s="73"/>
      <c r="R309" s="73"/>
      <c r="S309" s="73"/>
      <c r="T309" s="73"/>
      <c r="U309" s="73"/>
      <c r="V309" s="73"/>
      <c r="W309" s="73"/>
      <c r="X309" s="79"/>
      <c r="Y309" s="74">
        <f t="shared" si="16"/>
        <v>0</v>
      </c>
      <c r="Z309" s="19"/>
      <c r="AA309" s="19"/>
      <c r="AB309" s="19"/>
      <c r="AC309" s="19"/>
      <c r="AD309" s="19"/>
      <c r="AE309" s="19"/>
      <c r="AF309" s="19"/>
      <c r="AG309" s="73"/>
      <c r="AH309" s="74">
        <f t="shared" si="17"/>
        <v>0</v>
      </c>
      <c r="AI309" s="19"/>
      <c r="AJ309" s="73"/>
      <c r="AK309" s="73"/>
      <c r="AL309" s="5"/>
      <c r="AM309" s="5"/>
      <c r="AN309" s="73"/>
      <c r="AO309" s="73"/>
      <c r="AP309" s="73"/>
      <c r="AQ309" s="73"/>
      <c r="AR309" s="72"/>
      <c r="AS309" s="71"/>
      <c r="AT309" s="78"/>
    </row>
    <row r="310" spans="1:46" s="69" customFormat="1" x14ac:dyDescent="0.2">
      <c r="A310" s="73"/>
      <c r="B310" s="73"/>
      <c r="C310" s="73"/>
      <c r="D310" s="73"/>
      <c r="E310" s="73"/>
      <c r="F310" s="73"/>
      <c r="G310" s="73"/>
      <c r="H310" s="76"/>
      <c r="I310" s="76"/>
      <c r="J310" s="76"/>
      <c r="K310" s="76"/>
      <c r="L310" s="76"/>
      <c r="M310" s="76"/>
      <c r="N310" s="76"/>
      <c r="O310" s="76"/>
      <c r="P310" s="75">
        <f t="shared" si="15"/>
        <v>0</v>
      </c>
      <c r="Q310" s="73"/>
      <c r="R310" s="73"/>
      <c r="S310" s="73"/>
      <c r="T310" s="73"/>
      <c r="U310" s="73"/>
      <c r="V310" s="73"/>
      <c r="W310" s="73"/>
      <c r="X310" s="79"/>
      <c r="Y310" s="74">
        <f t="shared" si="16"/>
        <v>0</v>
      </c>
      <c r="Z310" s="19"/>
      <c r="AA310" s="19"/>
      <c r="AB310" s="19"/>
      <c r="AC310" s="19"/>
      <c r="AD310" s="19"/>
      <c r="AE310" s="19"/>
      <c r="AF310" s="19"/>
      <c r="AG310" s="73"/>
      <c r="AH310" s="74">
        <f t="shared" si="17"/>
        <v>0</v>
      </c>
      <c r="AI310" s="19"/>
      <c r="AJ310" s="73"/>
      <c r="AK310" s="73"/>
      <c r="AL310" s="5"/>
      <c r="AM310" s="5"/>
      <c r="AN310" s="73"/>
      <c r="AO310" s="73"/>
      <c r="AP310" s="73"/>
      <c r="AQ310" s="73"/>
      <c r="AR310" s="72"/>
      <c r="AS310" s="71"/>
      <c r="AT310" s="78"/>
    </row>
    <row r="311" spans="1:46" s="69" customFormat="1" x14ac:dyDescent="0.2">
      <c r="A311" s="73"/>
      <c r="B311" s="73"/>
      <c r="C311" s="73"/>
      <c r="D311" s="73"/>
      <c r="E311" s="73"/>
      <c r="F311" s="73"/>
      <c r="G311" s="73"/>
      <c r="H311" s="76"/>
      <c r="I311" s="76"/>
      <c r="J311" s="76"/>
      <c r="K311" s="76"/>
      <c r="L311" s="76"/>
      <c r="M311" s="76"/>
      <c r="N311" s="76"/>
      <c r="O311" s="76"/>
      <c r="P311" s="75">
        <f t="shared" si="15"/>
        <v>0</v>
      </c>
      <c r="Q311" s="73"/>
      <c r="R311" s="73"/>
      <c r="S311" s="73"/>
      <c r="T311" s="73"/>
      <c r="U311" s="73"/>
      <c r="V311" s="73"/>
      <c r="W311" s="73"/>
      <c r="X311" s="79"/>
      <c r="Y311" s="74">
        <f t="shared" si="16"/>
        <v>0</v>
      </c>
      <c r="Z311" s="19"/>
      <c r="AA311" s="19"/>
      <c r="AB311" s="19"/>
      <c r="AC311" s="19"/>
      <c r="AD311" s="19"/>
      <c r="AE311" s="19"/>
      <c r="AF311" s="19"/>
      <c r="AG311" s="73"/>
      <c r="AH311" s="74">
        <f t="shared" si="17"/>
        <v>0</v>
      </c>
      <c r="AI311" s="19"/>
      <c r="AJ311" s="73"/>
      <c r="AK311" s="73"/>
      <c r="AL311" s="5"/>
      <c r="AM311" s="5"/>
      <c r="AN311" s="73"/>
      <c r="AO311" s="73"/>
      <c r="AP311" s="73"/>
      <c r="AQ311" s="73"/>
      <c r="AR311" s="72"/>
      <c r="AS311" s="71"/>
      <c r="AT311" s="78"/>
    </row>
    <row r="312" spans="1:46" s="69" customFormat="1" x14ac:dyDescent="0.2">
      <c r="A312" s="73"/>
      <c r="B312" s="73"/>
      <c r="C312" s="73"/>
      <c r="D312" s="73"/>
      <c r="E312" s="73"/>
      <c r="F312" s="73"/>
      <c r="G312" s="73"/>
      <c r="H312" s="76"/>
      <c r="I312" s="76"/>
      <c r="J312" s="76"/>
      <c r="K312" s="76"/>
      <c r="L312" s="76"/>
      <c r="M312" s="76"/>
      <c r="N312" s="76"/>
      <c r="O312" s="76"/>
      <c r="P312" s="75">
        <f t="shared" si="15"/>
        <v>0</v>
      </c>
      <c r="Q312" s="73"/>
      <c r="R312" s="73"/>
      <c r="S312" s="73"/>
      <c r="T312" s="73"/>
      <c r="U312" s="73"/>
      <c r="V312" s="73"/>
      <c r="W312" s="73"/>
      <c r="X312" s="79"/>
      <c r="Y312" s="74">
        <f t="shared" si="16"/>
        <v>0</v>
      </c>
      <c r="Z312" s="19"/>
      <c r="AA312" s="19"/>
      <c r="AB312" s="19"/>
      <c r="AC312" s="19"/>
      <c r="AD312" s="19"/>
      <c r="AE312" s="19"/>
      <c r="AF312" s="19"/>
      <c r="AG312" s="73"/>
      <c r="AH312" s="74">
        <f t="shared" si="17"/>
        <v>0</v>
      </c>
      <c r="AI312" s="19"/>
      <c r="AJ312" s="73"/>
      <c r="AK312" s="73"/>
      <c r="AL312" s="5"/>
      <c r="AM312" s="5"/>
      <c r="AN312" s="73"/>
      <c r="AO312" s="73"/>
      <c r="AP312" s="73"/>
      <c r="AQ312" s="73"/>
      <c r="AR312" s="72"/>
      <c r="AS312" s="71"/>
      <c r="AT312" s="78"/>
    </row>
    <row r="313" spans="1:46" s="69" customFormat="1" x14ac:dyDescent="0.2">
      <c r="A313" s="73"/>
      <c r="B313" s="73"/>
      <c r="C313" s="73"/>
      <c r="D313" s="73"/>
      <c r="E313" s="73"/>
      <c r="F313" s="73"/>
      <c r="G313" s="73"/>
      <c r="H313" s="76"/>
      <c r="I313" s="76"/>
      <c r="J313" s="76"/>
      <c r="K313" s="76"/>
      <c r="L313" s="76"/>
      <c r="M313" s="76"/>
      <c r="N313" s="76"/>
      <c r="O313" s="76"/>
      <c r="P313" s="75">
        <f t="shared" si="15"/>
        <v>0</v>
      </c>
      <c r="Q313" s="73"/>
      <c r="R313" s="73"/>
      <c r="S313" s="73"/>
      <c r="T313" s="73"/>
      <c r="U313" s="73"/>
      <c r="V313" s="73"/>
      <c r="W313" s="73"/>
      <c r="X313" s="79"/>
      <c r="Y313" s="74">
        <f t="shared" si="16"/>
        <v>0</v>
      </c>
      <c r="Z313" s="19"/>
      <c r="AA313" s="19"/>
      <c r="AB313" s="19"/>
      <c r="AC313" s="19"/>
      <c r="AD313" s="19"/>
      <c r="AE313" s="19"/>
      <c r="AF313" s="19"/>
      <c r="AG313" s="73"/>
      <c r="AH313" s="74">
        <f t="shared" si="17"/>
        <v>0</v>
      </c>
      <c r="AI313" s="19"/>
      <c r="AJ313" s="73"/>
      <c r="AK313" s="73"/>
      <c r="AL313" s="5"/>
      <c r="AM313" s="5"/>
      <c r="AN313" s="73"/>
      <c r="AO313" s="73"/>
      <c r="AP313" s="73"/>
      <c r="AQ313" s="73"/>
      <c r="AR313" s="72"/>
      <c r="AS313" s="71"/>
      <c r="AT313" s="78"/>
    </row>
    <row r="314" spans="1:46" s="69" customFormat="1" x14ac:dyDescent="0.2">
      <c r="A314" s="73"/>
      <c r="B314" s="73"/>
      <c r="C314" s="73"/>
      <c r="D314" s="73"/>
      <c r="E314" s="73"/>
      <c r="F314" s="73"/>
      <c r="G314" s="73"/>
      <c r="H314" s="76"/>
      <c r="I314" s="76"/>
      <c r="J314" s="76"/>
      <c r="K314" s="76"/>
      <c r="L314" s="76"/>
      <c r="M314" s="76"/>
      <c r="N314" s="76"/>
      <c r="O314" s="76"/>
      <c r="P314" s="75">
        <f t="shared" si="15"/>
        <v>0</v>
      </c>
      <c r="Q314" s="73"/>
      <c r="R314" s="73"/>
      <c r="S314" s="73"/>
      <c r="T314" s="73"/>
      <c r="U314" s="73"/>
      <c r="V314" s="73"/>
      <c r="W314" s="73"/>
      <c r="X314" s="79"/>
      <c r="Y314" s="74">
        <f t="shared" si="16"/>
        <v>0</v>
      </c>
      <c r="Z314" s="19"/>
      <c r="AA314" s="19"/>
      <c r="AB314" s="19"/>
      <c r="AC314" s="19"/>
      <c r="AD314" s="19"/>
      <c r="AE314" s="19"/>
      <c r="AF314" s="19"/>
      <c r="AG314" s="73"/>
      <c r="AH314" s="74">
        <f t="shared" si="17"/>
        <v>0</v>
      </c>
      <c r="AI314" s="19"/>
      <c r="AJ314" s="73"/>
      <c r="AK314" s="73"/>
      <c r="AL314" s="5"/>
      <c r="AM314" s="5"/>
      <c r="AN314" s="73"/>
      <c r="AO314" s="73"/>
      <c r="AP314" s="73"/>
      <c r="AQ314" s="73"/>
      <c r="AR314" s="72"/>
      <c r="AS314" s="71"/>
      <c r="AT314" s="78"/>
    </row>
    <row r="315" spans="1:46" s="69" customFormat="1" x14ac:dyDescent="0.2">
      <c r="A315" s="73"/>
      <c r="B315" s="73"/>
      <c r="C315" s="73"/>
      <c r="D315" s="73"/>
      <c r="E315" s="73"/>
      <c r="F315" s="73"/>
      <c r="G315" s="73"/>
      <c r="H315" s="76"/>
      <c r="I315" s="76"/>
      <c r="J315" s="76"/>
      <c r="K315" s="76"/>
      <c r="L315" s="76"/>
      <c r="M315" s="76"/>
      <c r="N315" s="76"/>
      <c r="O315" s="76"/>
      <c r="P315" s="75">
        <f t="shared" si="15"/>
        <v>0</v>
      </c>
      <c r="Q315" s="73"/>
      <c r="R315" s="73"/>
      <c r="S315" s="73"/>
      <c r="T315" s="73"/>
      <c r="U315" s="73"/>
      <c r="V315" s="73"/>
      <c r="W315" s="73"/>
      <c r="X315" s="79"/>
      <c r="Y315" s="74">
        <f t="shared" si="16"/>
        <v>0</v>
      </c>
      <c r="Z315" s="19"/>
      <c r="AA315" s="19"/>
      <c r="AB315" s="19"/>
      <c r="AC315" s="19"/>
      <c r="AD315" s="19"/>
      <c r="AE315" s="19"/>
      <c r="AF315" s="19"/>
      <c r="AG315" s="73"/>
      <c r="AH315" s="74">
        <f t="shared" si="17"/>
        <v>0</v>
      </c>
      <c r="AI315" s="19"/>
      <c r="AJ315" s="73"/>
      <c r="AK315" s="73"/>
      <c r="AL315" s="5"/>
      <c r="AM315" s="5"/>
      <c r="AN315" s="73"/>
      <c r="AO315" s="73"/>
      <c r="AP315" s="73"/>
      <c r="AQ315" s="73"/>
      <c r="AR315" s="72"/>
      <c r="AS315" s="71"/>
      <c r="AT315" s="78"/>
    </row>
    <row r="316" spans="1:46" s="69" customFormat="1" x14ac:dyDescent="0.2">
      <c r="A316" s="73"/>
      <c r="B316" s="73"/>
      <c r="C316" s="73"/>
      <c r="D316" s="73"/>
      <c r="E316" s="73"/>
      <c r="F316" s="73"/>
      <c r="G316" s="73"/>
      <c r="H316" s="76"/>
      <c r="I316" s="76"/>
      <c r="J316" s="76"/>
      <c r="K316" s="76"/>
      <c r="L316" s="76"/>
      <c r="M316" s="76"/>
      <c r="N316" s="76"/>
      <c r="O316" s="76"/>
      <c r="P316" s="75">
        <f t="shared" si="15"/>
        <v>0</v>
      </c>
      <c r="Q316" s="73"/>
      <c r="R316" s="73"/>
      <c r="S316" s="73"/>
      <c r="T316" s="73"/>
      <c r="U316" s="73"/>
      <c r="V316" s="73"/>
      <c r="W316" s="73"/>
      <c r="X316" s="79"/>
      <c r="Y316" s="74">
        <f t="shared" si="16"/>
        <v>0</v>
      </c>
      <c r="Z316" s="19"/>
      <c r="AA316" s="19"/>
      <c r="AB316" s="19"/>
      <c r="AC316" s="19"/>
      <c r="AD316" s="19"/>
      <c r="AE316" s="19"/>
      <c r="AF316" s="19"/>
      <c r="AG316" s="73"/>
      <c r="AH316" s="74">
        <f t="shared" si="17"/>
        <v>0</v>
      </c>
      <c r="AI316" s="19"/>
      <c r="AJ316" s="73"/>
      <c r="AK316" s="73"/>
      <c r="AL316" s="5"/>
      <c r="AM316" s="5"/>
      <c r="AN316" s="73"/>
      <c r="AO316" s="73"/>
      <c r="AP316" s="73"/>
      <c r="AQ316" s="73"/>
      <c r="AR316" s="72"/>
      <c r="AS316" s="71"/>
      <c r="AT316" s="78"/>
    </row>
    <row r="317" spans="1:46" s="69" customFormat="1" x14ac:dyDescent="0.2">
      <c r="A317" s="73"/>
      <c r="B317" s="73"/>
      <c r="C317" s="73"/>
      <c r="D317" s="73"/>
      <c r="E317" s="73"/>
      <c r="F317" s="73"/>
      <c r="G317" s="73"/>
      <c r="H317" s="76"/>
      <c r="I317" s="76"/>
      <c r="J317" s="76"/>
      <c r="K317" s="76"/>
      <c r="L317" s="76"/>
      <c r="M317" s="76"/>
      <c r="N317" s="76"/>
      <c r="O317" s="76"/>
      <c r="P317" s="75">
        <f t="shared" si="15"/>
        <v>0</v>
      </c>
      <c r="Q317" s="73"/>
      <c r="R317" s="73"/>
      <c r="S317" s="73"/>
      <c r="T317" s="73"/>
      <c r="U317" s="73"/>
      <c r="V317" s="73"/>
      <c r="W317" s="73"/>
      <c r="X317" s="79"/>
      <c r="Y317" s="74">
        <f t="shared" si="16"/>
        <v>0</v>
      </c>
      <c r="Z317" s="19"/>
      <c r="AA317" s="19"/>
      <c r="AB317" s="19"/>
      <c r="AC317" s="19"/>
      <c r="AD317" s="19"/>
      <c r="AE317" s="19"/>
      <c r="AF317" s="19"/>
      <c r="AG317" s="73"/>
      <c r="AH317" s="74">
        <f t="shared" si="17"/>
        <v>0</v>
      </c>
      <c r="AI317" s="19"/>
      <c r="AJ317" s="73"/>
      <c r="AK317" s="73"/>
      <c r="AL317" s="5"/>
      <c r="AM317" s="5"/>
      <c r="AN317" s="73"/>
      <c r="AO317" s="73"/>
      <c r="AP317" s="73"/>
      <c r="AQ317" s="73"/>
      <c r="AR317" s="72"/>
      <c r="AS317" s="71"/>
      <c r="AT317" s="78"/>
    </row>
    <row r="318" spans="1:46" s="69" customFormat="1" x14ac:dyDescent="0.2">
      <c r="A318" s="73"/>
      <c r="B318" s="73"/>
      <c r="C318" s="73"/>
      <c r="D318" s="73"/>
      <c r="E318" s="73"/>
      <c r="F318" s="73"/>
      <c r="G318" s="73"/>
      <c r="H318" s="76"/>
      <c r="I318" s="76"/>
      <c r="J318" s="76"/>
      <c r="K318" s="76"/>
      <c r="L318" s="76"/>
      <c r="M318" s="76"/>
      <c r="N318" s="76"/>
      <c r="O318" s="76"/>
      <c r="P318" s="75">
        <f t="shared" si="15"/>
        <v>0</v>
      </c>
      <c r="Q318" s="73"/>
      <c r="R318" s="73"/>
      <c r="S318" s="73"/>
      <c r="T318" s="73"/>
      <c r="U318" s="73"/>
      <c r="V318" s="73"/>
      <c r="W318" s="73"/>
      <c r="X318" s="79"/>
      <c r="Y318" s="74">
        <f t="shared" si="16"/>
        <v>0</v>
      </c>
      <c r="Z318" s="19"/>
      <c r="AA318" s="19"/>
      <c r="AB318" s="19"/>
      <c r="AC318" s="19"/>
      <c r="AD318" s="19"/>
      <c r="AE318" s="19"/>
      <c r="AF318" s="19"/>
      <c r="AG318" s="73"/>
      <c r="AH318" s="74">
        <f t="shared" si="17"/>
        <v>0</v>
      </c>
      <c r="AI318" s="19"/>
      <c r="AJ318" s="73"/>
      <c r="AK318" s="73"/>
      <c r="AL318" s="5"/>
      <c r="AM318" s="5"/>
      <c r="AN318" s="73"/>
      <c r="AO318" s="73"/>
      <c r="AP318" s="73"/>
      <c r="AQ318" s="73"/>
      <c r="AR318" s="72"/>
      <c r="AS318" s="71"/>
      <c r="AT318" s="78"/>
    </row>
    <row r="319" spans="1:46" s="69" customFormat="1" x14ac:dyDescent="0.2">
      <c r="A319" s="73"/>
      <c r="B319" s="73"/>
      <c r="C319" s="73"/>
      <c r="D319" s="73"/>
      <c r="E319" s="73"/>
      <c r="F319" s="73"/>
      <c r="G319" s="73"/>
      <c r="H319" s="76"/>
      <c r="I319" s="76"/>
      <c r="J319" s="76"/>
      <c r="K319" s="76"/>
      <c r="L319" s="76"/>
      <c r="M319" s="76"/>
      <c r="N319" s="76"/>
      <c r="O319" s="76"/>
      <c r="P319" s="75">
        <f t="shared" si="15"/>
        <v>0</v>
      </c>
      <c r="Q319" s="73"/>
      <c r="R319" s="73"/>
      <c r="S319" s="73"/>
      <c r="T319" s="73"/>
      <c r="U319" s="73"/>
      <c r="V319" s="73"/>
      <c r="W319" s="73"/>
      <c r="X319" s="79"/>
      <c r="Y319" s="74">
        <f t="shared" si="16"/>
        <v>0</v>
      </c>
      <c r="Z319" s="19"/>
      <c r="AA319" s="19"/>
      <c r="AB319" s="19"/>
      <c r="AC319" s="19"/>
      <c r="AD319" s="19"/>
      <c r="AE319" s="19"/>
      <c r="AF319" s="19"/>
      <c r="AG319" s="73"/>
      <c r="AH319" s="74">
        <f t="shared" si="17"/>
        <v>0</v>
      </c>
      <c r="AI319" s="19"/>
      <c r="AJ319" s="73"/>
      <c r="AK319" s="73"/>
      <c r="AL319" s="5"/>
      <c r="AM319" s="5"/>
      <c r="AN319" s="73"/>
      <c r="AO319" s="73"/>
      <c r="AP319" s="73"/>
      <c r="AQ319" s="73"/>
      <c r="AR319" s="72"/>
      <c r="AS319" s="71"/>
      <c r="AT319" s="78"/>
    </row>
    <row r="320" spans="1:46" s="69" customFormat="1" x14ac:dyDescent="0.2">
      <c r="A320" s="73"/>
      <c r="B320" s="73"/>
      <c r="C320" s="73"/>
      <c r="D320" s="73"/>
      <c r="E320" s="73"/>
      <c r="F320" s="73"/>
      <c r="G320" s="73"/>
      <c r="H320" s="76"/>
      <c r="I320" s="76"/>
      <c r="J320" s="76"/>
      <c r="K320" s="76"/>
      <c r="L320" s="76"/>
      <c r="M320" s="76"/>
      <c r="N320" s="76"/>
      <c r="O320" s="76"/>
      <c r="P320" s="75">
        <f t="shared" si="15"/>
        <v>0</v>
      </c>
      <c r="Q320" s="73"/>
      <c r="R320" s="73"/>
      <c r="S320" s="73"/>
      <c r="T320" s="73"/>
      <c r="U320" s="73"/>
      <c r="V320" s="73"/>
      <c r="W320" s="73"/>
      <c r="X320" s="79"/>
      <c r="Y320" s="74">
        <f t="shared" si="16"/>
        <v>0</v>
      </c>
      <c r="Z320" s="19"/>
      <c r="AA320" s="19"/>
      <c r="AB320" s="19"/>
      <c r="AC320" s="19"/>
      <c r="AD320" s="19"/>
      <c r="AE320" s="19"/>
      <c r="AF320" s="19"/>
      <c r="AG320" s="73"/>
      <c r="AH320" s="74">
        <f t="shared" si="17"/>
        <v>0</v>
      </c>
      <c r="AI320" s="19"/>
      <c r="AJ320" s="73"/>
      <c r="AK320" s="73"/>
      <c r="AL320" s="5"/>
      <c r="AM320" s="5"/>
      <c r="AN320" s="73"/>
      <c r="AO320" s="73"/>
      <c r="AP320" s="73"/>
      <c r="AQ320" s="73"/>
      <c r="AR320" s="72"/>
      <c r="AS320" s="71"/>
      <c r="AT320" s="78"/>
    </row>
    <row r="321" spans="1:46" s="69" customFormat="1" x14ac:dyDescent="0.2">
      <c r="A321" s="73"/>
      <c r="B321" s="73"/>
      <c r="C321" s="73"/>
      <c r="D321" s="73"/>
      <c r="E321" s="73"/>
      <c r="F321" s="73"/>
      <c r="G321" s="73"/>
      <c r="H321" s="76"/>
      <c r="I321" s="76"/>
      <c r="J321" s="76"/>
      <c r="K321" s="76"/>
      <c r="L321" s="76"/>
      <c r="M321" s="76"/>
      <c r="N321" s="76"/>
      <c r="O321" s="76"/>
      <c r="P321" s="75">
        <f t="shared" si="15"/>
        <v>0</v>
      </c>
      <c r="Q321" s="73"/>
      <c r="R321" s="73"/>
      <c r="S321" s="73"/>
      <c r="T321" s="73"/>
      <c r="U321" s="73"/>
      <c r="V321" s="73"/>
      <c r="W321" s="73"/>
      <c r="X321" s="79"/>
      <c r="Y321" s="74">
        <f t="shared" si="16"/>
        <v>0</v>
      </c>
      <c r="Z321" s="19"/>
      <c r="AA321" s="19"/>
      <c r="AB321" s="19"/>
      <c r="AC321" s="19"/>
      <c r="AD321" s="19"/>
      <c r="AE321" s="19"/>
      <c r="AF321" s="19"/>
      <c r="AG321" s="73"/>
      <c r="AH321" s="74">
        <f t="shared" si="17"/>
        <v>0</v>
      </c>
      <c r="AI321" s="19"/>
      <c r="AJ321" s="73"/>
      <c r="AK321" s="73"/>
      <c r="AL321" s="5"/>
      <c r="AM321" s="5"/>
      <c r="AN321" s="73"/>
      <c r="AO321" s="73"/>
      <c r="AP321" s="73"/>
      <c r="AQ321" s="73"/>
      <c r="AR321" s="72"/>
      <c r="AS321" s="71"/>
      <c r="AT321" s="78"/>
    </row>
    <row r="322" spans="1:46" s="69" customFormat="1" x14ac:dyDescent="0.2">
      <c r="A322" s="73"/>
      <c r="B322" s="73"/>
      <c r="C322" s="73"/>
      <c r="D322" s="73"/>
      <c r="E322" s="73"/>
      <c r="F322" s="73"/>
      <c r="G322" s="73"/>
      <c r="H322" s="76"/>
      <c r="I322" s="76"/>
      <c r="J322" s="76"/>
      <c r="K322" s="76"/>
      <c r="L322" s="76"/>
      <c r="M322" s="76"/>
      <c r="N322" s="76"/>
      <c r="O322" s="76"/>
      <c r="P322" s="75">
        <f t="shared" si="15"/>
        <v>0</v>
      </c>
      <c r="Q322" s="73"/>
      <c r="R322" s="73"/>
      <c r="S322" s="73"/>
      <c r="T322" s="73"/>
      <c r="U322" s="73"/>
      <c r="V322" s="73"/>
      <c r="W322" s="73"/>
      <c r="X322" s="79"/>
      <c r="Y322" s="74">
        <f t="shared" si="16"/>
        <v>0</v>
      </c>
      <c r="Z322" s="19"/>
      <c r="AA322" s="19"/>
      <c r="AB322" s="19"/>
      <c r="AC322" s="19"/>
      <c r="AD322" s="19"/>
      <c r="AE322" s="19"/>
      <c r="AF322" s="19"/>
      <c r="AG322" s="73"/>
      <c r="AH322" s="74">
        <f t="shared" si="17"/>
        <v>0</v>
      </c>
      <c r="AI322" s="19"/>
      <c r="AJ322" s="73"/>
      <c r="AK322" s="73"/>
      <c r="AL322" s="5"/>
      <c r="AM322" s="5"/>
      <c r="AN322" s="73"/>
      <c r="AO322" s="73"/>
      <c r="AP322" s="73"/>
      <c r="AQ322" s="73"/>
      <c r="AR322" s="72"/>
      <c r="AS322" s="71"/>
      <c r="AT322" s="78"/>
    </row>
    <row r="323" spans="1:46" s="69" customFormat="1" x14ac:dyDescent="0.2">
      <c r="A323" s="73"/>
      <c r="B323" s="73"/>
      <c r="C323" s="73"/>
      <c r="D323" s="73"/>
      <c r="E323" s="73"/>
      <c r="F323" s="73"/>
      <c r="G323" s="73"/>
      <c r="H323" s="76"/>
      <c r="I323" s="76"/>
      <c r="J323" s="76"/>
      <c r="K323" s="76"/>
      <c r="L323" s="76"/>
      <c r="M323" s="76"/>
      <c r="N323" s="76"/>
      <c r="O323" s="76"/>
      <c r="P323" s="75">
        <f t="shared" si="15"/>
        <v>0</v>
      </c>
      <c r="Q323" s="73"/>
      <c r="R323" s="73"/>
      <c r="S323" s="73"/>
      <c r="T323" s="73"/>
      <c r="U323" s="73"/>
      <c r="V323" s="73"/>
      <c r="W323" s="73"/>
      <c r="X323" s="79"/>
      <c r="Y323" s="74">
        <f t="shared" si="16"/>
        <v>0</v>
      </c>
      <c r="Z323" s="19"/>
      <c r="AA323" s="19"/>
      <c r="AB323" s="19"/>
      <c r="AC323" s="19"/>
      <c r="AD323" s="19"/>
      <c r="AE323" s="19"/>
      <c r="AF323" s="19"/>
      <c r="AG323" s="73"/>
      <c r="AH323" s="74">
        <f t="shared" si="17"/>
        <v>0</v>
      </c>
      <c r="AI323" s="19"/>
      <c r="AJ323" s="73"/>
      <c r="AK323" s="73"/>
      <c r="AL323" s="5"/>
      <c r="AM323" s="5"/>
      <c r="AN323" s="73"/>
      <c r="AO323" s="73"/>
      <c r="AP323" s="73"/>
      <c r="AQ323" s="73"/>
      <c r="AR323" s="72"/>
      <c r="AS323" s="71"/>
      <c r="AT323" s="78"/>
    </row>
    <row r="324" spans="1:46" s="69" customFormat="1" x14ac:dyDescent="0.2">
      <c r="A324" s="73"/>
      <c r="B324" s="73"/>
      <c r="C324" s="73"/>
      <c r="D324" s="73"/>
      <c r="E324" s="73"/>
      <c r="F324" s="73"/>
      <c r="G324" s="73"/>
      <c r="H324" s="76"/>
      <c r="I324" s="76"/>
      <c r="J324" s="76"/>
      <c r="K324" s="76"/>
      <c r="L324" s="76"/>
      <c r="M324" s="76"/>
      <c r="N324" s="76"/>
      <c r="O324" s="76"/>
      <c r="P324" s="75">
        <f t="shared" si="15"/>
        <v>0</v>
      </c>
      <c r="Q324" s="73"/>
      <c r="R324" s="73"/>
      <c r="S324" s="73"/>
      <c r="T324" s="73"/>
      <c r="U324" s="73"/>
      <c r="V324" s="73"/>
      <c r="W324" s="73"/>
      <c r="X324" s="79"/>
      <c r="Y324" s="74">
        <f t="shared" si="16"/>
        <v>0</v>
      </c>
      <c r="Z324" s="19"/>
      <c r="AA324" s="19"/>
      <c r="AB324" s="19"/>
      <c r="AC324" s="19"/>
      <c r="AD324" s="19"/>
      <c r="AE324" s="19"/>
      <c r="AF324" s="19"/>
      <c r="AG324" s="73"/>
      <c r="AH324" s="74">
        <f t="shared" si="17"/>
        <v>0</v>
      </c>
      <c r="AI324" s="19"/>
      <c r="AJ324" s="73"/>
      <c r="AK324" s="73"/>
      <c r="AL324" s="5"/>
      <c r="AM324" s="5"/>
      <c r="AN324" s="73"/>
      <c r="AO324" s="73"/>
      <c r="AP324" s="73"/>
      <c r="AQ324" s="73"/>
      <c r="AR324" s="72"/>
      <c r="AS324" s="71"/>
      <c r="AT324" s="78"/>
    </row>
    <row r="325" spans="1:46" s="69" customFormat="1" x14ac:dyDescent="0.2">
      <c r="A325" s="73"/>
      <c r="B325" s="73"/>
      <c r="C325" s="73"/>
      <c r="D325" s="73"/>
      <c r="E325" s="73"/>
      <c r="F325" s="73"/>
      <c r="G325" s="73"/>
      <c r="H325" s="76"/>
      <c r="I325" s="76"/>
      <c r="J325" s="76"/>
      <c r="K325" s="76"/>
      <c r="L325" s="76"/>
      <c r="M325" s="76"/>
      <c r="N325" s="76"/>
      <c r="O325" s="76"/>
      <c r="P325" s="75">
        <f t="shared" si="15"/>
        <v>0</v>
      </c>
      <c r="Q325" s="73"/>
      <c r="R325" s="73"/>
      <c r="S325" s="73"/>
      <c r="T325" s="73"/>
      <c r="U325" s="73"/>
      <c r="V325" s="73"/>
      <c r="W325" s="73"/>
      <c r="X325" s="79"/>
      <c r="Y325" s="74">
        <f t="shared" si="16"/>
        <v>0</v>
      </c>
      <c r="Z325" s="19"/>
      <c r="AA325" s="19"/>
      <c r="AB325" s="19"/>
      <c r="AC325" s="19"/>
      <c r="AD325" s="19"/>
      <c r="AE325" s="19"/>
      <c r="AF325" s="19"/>
      <c r="AG325" s="73"/>
      <c r="AH325" s="74">
        <f t="shared" si="17"/>
        <v>0</v>
      </c>
      <c r="AI325" s="19"/>
      <c r="AJ325" s="73"/>
      <c r="AK325" s="73"/>
      <c r="AL325" s="5"/>
      <c r="AM325" s="5"/>
      <c r="AN325" s="73"/>
      <c r="AO325" s="73"/>
      <c r="AP325" s="73"/>
      <c r="AQ325" s="73"/>
      <c r="AR325" s="72"/>
      <c r="AS325" s="71"/>
      <c r="AT325" s="78"/>
    </row>
    <row r="326" spans="1:46" s="69" customFormat="1" x14ac:dyDescent="0.2">
      <c r="A326" s="73"/>
      <c r="B326" s="73"/>
      <c r="C326" s="73"/>
      <c r="D326" s="73"/>
      <c r="E326" s="73"/>
      <c r="F326" s="73"/>
      <c r="G326" s="73"/>
      <c r="H326" s="76"/>
      <c r="I326" s="76"/>
      <c r="J326" s="76"/>
      <c r="K326" s="76"/>
      <c r="L326" s="76"/>
      <c r="M326" s="76"/>
      <c r="N326" s="76"/>
      <c r="O326" s="76"/>
      <c r="P326" s="75">
        <f t="shared" si="15"/>
        <v>0</v>
      </c>
      <c r="Q326" s="73"/>
      <c r="R326" s="73"/>
      <c r="S326" s="73"/>
      <c r="T326" s="73"/>
      <c r="U326" s="73"/>
      <c r="V326" s="73"/>
      <c r="W326" s="73"/>
      <c r="X326" s="79"/>
      <c r="Y326" s="74">
        <f t="shared" si="16"/>
        <v>0</v>
      </c>
      <c r="Z326" s="19"/>
      <c r="AA326" s="19"/>
      <c r="AB326" s="19"/>
      <c r="AC326" s="19"/>
      <c r="AD326" s="19"/>
      <c r="AE326" s="19"/>
      <c r="AF326" s="19"/>
      <c r="AG326" s="73"/>
      <c r="AH326" s="74">
        <f t="shared" si="17"/>
        <v>0</v>
      </c>
      <c r="AI326" s="19"/>
      <c r="AJ326" s="73"/>
      <c r="AK326" s="73"/>
      <c r="AL326" s="5"/>
      <c r="AM326" s="5"/>
      <c r="AN326" s="73"/>
      <c r="AO326" s="73"/>
      <c r="AP326" s="73"/>
      <c r="AQ326" s="73"/>
      <c r="AR326" s="72"/>
      <c r="AS326" s="71"/>
      <c r="AT326" s="78"/>
    </row>
    <row r="327" spans="1:46" s="69" customFormat="1" x14ac:dyDescent="0.2">
      <c r="A327" s="73"/>
      <c r="B327" s="73"/>
      <c r="C327" s="73"/>
      <c r="D327" s="73"/>
      <c r="E327" s="73"/>
      <c r="F327" s="73"/>
      <c r="G327" s="73"/>
      <c r="H327" s="76"/>
      <c r="I327" s="76"/>
      <c r="J327" s="76"/>
      <c r="K327" s="76"/>
      <c r="L327" s="76"/>
      <c r="M327" s="76"/>
      <c r="N327" s="76"/>
      <c r="O327" s="76"/>
      <c r="P327" s="75">
        <f t="shared" si="15"/>
        <v>0</v>
      </c>
      <c r="Q327" s="73"/>
      <c r="R327" s="73"/>
      <c r="S327" s="73"/>
      <c r="T327" s="73"/>
      <c r="U327" s="73"/>
      <c r="V327" s="73"/>
      <c r="W327" s="73"/>
      <c r="X327" s="79"/>
      <c r="Y327" s="74">
        <f t="shared" si="16"/>
        <v>0</v>
      </c>
      <c r="Z327" s="19"/>
      <c r="AA327" s="19"/>
      <c r="AB327" s="19"/>
      <c r="AC327" s="19"/>
      <c r="AD327" s="19"/>
      <c r="AE327" s="19"/>
      <c r="AF327" s="19"/>
      <c r="AG327" s="73"/>
      <c r="AH327" s="74">
        <f t="shared" si="17"/>
        <v>0</v>
      </c>
      <c r="AI327" s="19"/>
      <c r="AJ327" s="73"/>
      <c r="AK327" s="73"/>
      <c r="AL327" s="5"/>
      <c r="AM327" s="5"/>
      <c r="AN327" s="73"/>
      <c r="AO327" s="73"/>
      <c r="AP327" s="73"/>
      <c r="AQ327" s="73"/>
      <c r="AR327" s="72"/>
      <c r="AS327" s="71"/>
      <c r="AT327" s="78"/>
    </row>
    <row r="328" spans="1:46" s="69" customFormat="1" x14ac:dyDescent="0.2">
      <c r="A328" s="73"/>
      <c r="B328" s="73"/>
      <c r="C328" s="73"/>
      <c r="D328" s="73"/>
      <c r="E328" s="73"/>
      <c r="F328" s="73"/>
      <c r="G328" s="73"/>
      <c r="H328" s="76"/>
      <c r="I328" s="76"/>
      <c r="J328" s="76"/>
      <c r="K328" s="76"/>
      <c r="L328" s="76"/>
      <c r="M328" s="76"/>
      <c r="N328" s="76"/>
      <c r="O328" s="76"/>
      <c r="P328" s="75">
        <f t="shared" si="15"/>
        <v>0</v>
      </c>
      <c r="Q328" s="73"/>
      <c r="R328" s="73"/>
      <c r="S328" s="73"/>
      <c r="T328" s="73"/>
      <c r="U328" s="73"/>
      <c r="V328" s="73"/>
      <c r="W328" s="73"/>
      <c r="X328" s="79"/>
      <c r="Y328" s="74">
        <f t="shared" si="16"/>
        <v>0</v>
      </c>
      <c r="Z328" s="19"/>
      <c r="AA328" s="19"/>
      <c r="AB328" s="19"/>
      <c r="AC328" s="19"/>
      <c r="AD328" s="19"/>
      <c r="AE328" s="19"/>
      <c r="AF328" s="19"/>
      <c r="AG328" s="73"/>
      <c r="AH328" s="74">
        <f t="shared" si="17"/>
        <v>0</v>
      </c>
      <c r="AI328" s="19"/>
      <c r="AJ328" s="73"/>
      <c r="AK328" s="73"/>
      <c r="AL328" s="5"/>
      <c r="AM328" s="5"/>
      <c r="AN328" s="73"/>
      <c r="AO328" s="73"/>
      <c r="AP328" s="73"/>
      <c r="AQ328" s="73"/>
      <c r="AR328" s="72"/>
      <c r="AS328" s="71"/>
      <c r="AT328" s="78"/>
    </row>
    <row r="329" spans="1:46" s="69" customFormat="1" x14ac:dyDescent="0.2">
      <c r="A329" s="73"/>
      <c r="B329" s="73"/>
      <c r="C329" s="73"/>
      <c r="D329" s="73"/>
      <c r="E329" s="73"/>
      <c r="F329" s="73"/>
      <c r="G329" s="73"/>
      <c r="H329" s="76"/>
      <c r="I329" s="76"/>
      <c r="J329" s="76"/>
      <c r="K329" s="76"/>
      <c r="L329" s="76"/>
      <c r="M329" s="76"/>
      <c r="N329" s="76"/>
      <c r="O329" s="76"/>
      <c r="P329" s="75">
        <f t="shared" si="15"/>
        <v>0</v>
      </c>
      <c r="Q329" s="73"/>
      <c r="R329" s="73"/>
      <c r="S329" s="73"/>
      <c r="T329" s="73"/>
      <c r="U329" s="73"/>
      <c r="V329" s="73"/>
      <c r="W329" s="73"/>
      <c r="X329" s="79"/>
      <c r="Y329" s="74">
        <f t="shared" si="16"/>
        <v>0</v>
      </c>
      <c r="Z329" s="19"/>
      <c r="AA329" s="19"/>
      <c r="AB329" s="19"/>
      <c r="AC329" s="19"/>
      <c r="AD329" s="19"/>
      <c r="AE329" s="19"/>
      <c r="AF329" s="19"/>
      <c r="AG329" s="73"/>
      <c r="AH329" s="74">
        <f t="shared" si="17"/>
        <v>0</v>
      </c>
      <c r="AI329" s="19"/>
      <c r="AJ329" s="73"/>
      <c r="AK329" s="73"/>
      <c r="AL329" s="5"/>
      <c r="AM329" s="5"/>
      <c r="AN329" s="73"/>
      <c r="AO329" s="73"/>
      <c r="AP329" s="73"/>
      <c r="AQ329" s="73"/>
      <c r="AR329" s="72"/>
      <c r="AS329" s="71"/>
      <c r="AT329" s="78"/>
    </row>
    <row r="330" spans="1:46" s="69" customFormat="1" x14ac:dyDescent="0.2">
      <c r="A330" s="73"/>
      <c r="B330" s="73"/>
      <c r="C330" s="73"/>
      <c r="D330" s="73"/>
      <c r="E330" s="73"/>
      <c r="F330" s="73"/>
      <c r="G330" s="73"/>
      <c r="H330" s="76"/>
      <c r="I330" s="76"/>
      <c r="J330" s="76"/>
      <c r="K330" s="76"/>
      <c r="L330" s="76"/>
      <c r="M330" s="76"/>
      <c r="N330" s="76"/>
      <c r="O330" s="76"/>
      <c r="P330" s="75">
        <f t="shared" si="15"/>
        <v>0</v>
      </c>
      <c r="Q330" s="73"/>
      <c r="R330" s="73"/>
      <c r="S330" s="73"/>
      <c r="T330" s="73"/>
      <c r="U330" s="73"/>
      <c r="V330" s="73"/>
      <c r="W330" s="73"/>
      <c r="X330" s="79"/>
      <c r="Y330" s="74">
        <f t="shared" si="16"/>
        <v>0</v>
      </c>
      <c r="Z330" s="19"/>
      <c r="AA330" s="19"/>
      <c r="AB330" s="19"/>
      <c r="AC330" s="19"/>
      <c r="AD330" s="19"/>
      <c r="AE330" s="19"/>
      <c r="AF330" s="19"/>
      <c r="AG330" s="73"/>
      <c r="AH330" s="74">
        <f t="shared" si="17"/>
        <v>0</v>
      </c>
      <c r="AI330" s="19"/>
      <c r="AJ330" s="73"/>
      <c r="AK330" s="73"/>
      <c r="AL330" s="5"/>
      <c r="AM330" s="5"/>
      <c r="AN330" s="73"/>
      <c r="AO330" s="73"/>
      <c r="AP330" s="73"/>
      <c r="AQ330" s="73"/>
      <c r="AR330" s="72"/>
      <c r="AS330" s="71"/>
      <c r="AT330" s="78"/>
    </row>
    <row r="331" spans="1:46" s="69" customFormat="1" x14ac:dyDescent="0.2">
      <c r="A331" s="73"/>
      <c r="B331" s="73"/>
      <c r="C331" s="73"/>
      <c r="D331" s="73"/>
      <c r="E331" s="73"/>
      <c r="F331" s="73"/>
      <c r="G331" s="73"/>
      <c r="H331" s="76"/>
      <c r="I331" s="76"/>
      <c r="J331" s="76"/>
      <c r="K331" s="76"/>
      <c r="L331" s="76"/>
      <c r="M331" s="76"/>
      <c r="N331" s="76"/>
      <c r="O331" s="76"/>
      <c r="P331" s="75">
        <f t="shared" si="15"/>
        <v>0</v>
      </c>
      <c r="Q331" s="73"/>
      <c r="R331" s="73"/>
      <c r="S331" s="73"/>
      <c r="T331" s="73"/>
      <c r="U331" s="73"/>
      <c r="V331" s="73"/>
      <c r="W331" s="73"/>
      <c r="X331" s="79"/>
      <c r="Y331" s="74">
        <f t="shared" si="16"/>
        <v>0</v>
      </c>
      <c r="Z331" s="19"/>
      <c r="AA331" s="19"/>
      <c r="AB331" s="19"/>
      <c r="AC331" s="19"/>
      <c r="AD331" s="19"/>
      <c r="AE331" s="19"/>
      <c r="AF331" s="19"/>
      <c r="AG331" s="73"/>
      <c r="AH331" s="74">
        <f t="shared" si="17"/>
        <v>0</v>
      </c>
      <c r="AI331" s="19"/>
      <c r="AJ331" s="73"/>
      <c r="AK331" s="73"/>
      <c r="AL331" s="5"/>
      <c r="AM331" s="5"/>
      <c r="AN331" s="73"/>
      <c r="AO331" s="73"/>
      <c r="AP331" s="73"/>
      <c r="AQ331" s="73"/>
      <c r="AR331" s="72"/>
      <c r="AS331" s="71"/>
      <c r="AT331" s="78"/>
    </row>
    <row r="332" spans="1:46" s="69" customFormat="1" x14ac:dyDescent="0.2">
      <c r="A332" s="73"/>
      <c r="B332" s="73"/>
      <c r="C332" s="73"/>
      <c r="D332" s="73"/>
      <c r="E332" s="73"/>
      <c r="F332" s="73"/>
      <c r="G332" s="73"/>
      <c r="H332" s="76"/>
      <c r="I332" s="76"/>
      <c r="J332" s="76"/>
      <c r="K332" s="76"/>
      <c r="L332" s="76"/>
      <c r="M332" s="76"/>
      <c r="N332" s="76"/>
      <c r="O332" s="76"/>
      <c r="P332" s="75">
        <f t="shared" si="15"/>
        <v>0</v>
      </c>
      <c r="Q332" s="73"/>
      <c r="R332" s="73"/>
      <c r="S332" s="73"/>
      <c r="T332" s="73"/>
      <c r="U332" s="73"/>
      <c r="V332" s="73"/>
      <c r="W332" s="73"/>
      <c r="X332" s="79"/>
      <c r="Y332" s="74">
        <f t="shared" si="16"/>
        <v>0</v>
      </c>
      <c r="Z332" s="19"/>
      <c r="AA332" s="19"/>
      <c r="AB332" s="19"/>
      <c r="AC332" s="19"/>
      <c r="AD332" s="19"/>
      <c r="AE332" s="19"/>
      <c r="AF332" s="19"/>
      <c r="AG332" s="73"/>
      <c r="AH332" s="74">
        <f t="shared" si="17"/>
        <v>0</v>
      </c>
      <c r="AI332" s="19"/>
      <c r="AJ332" s="73"/>
      <c r="AK332" s="73"/>
      <c r="AL332" s="5"/>
      <c r="AM332" s="5"/>
      <c r="AN332" s="73"/>
      <c r="AO332" s="73"/>
      <c r="AP332" s="73"/>
      <c r="AQ332" s="73"/>
      <c r="AR332" s="72"/>
      <c r="AS332" s="71"/>
      <c r="AT332" s="78"/>
    </row>
    <row r="333" spans="1:46" s="69" customFormat="1" x14ac:dyDescent="0.2">
      <c r="A333" s="73"/>
      <c r="B333" s="73"/>
      <c r="C333" s="73"/>
      <c r="D333" s="73"/>
      <c r="E333" s="73"/>
      <c r="F333" s="73"/>
      <c r="G333" s="73"/>
      <c r="H333" s="76"/>
      <c r="I333" s="76"/>
      <c r="J333" s="76"/>
      <c r="K333" s="76"/>
      <c r="L333" s="76"/>
      <c r="M333" s="76"/>
      <c r="N333" s="76"/>
      <c r="O333" s="76"/>
      <c r="P333" s="75">
        <f t="shared" ref="P333:P396" si="18">SUM(H333:N333)</f>
        <v>0</v>
      </c>
      <c r="Q333" s="73"/>
      <c r="R333" s="73"/>
      <c r="S333" s="73"/>
      <c r="T333" s="73"/>
      <c r="U333" s="73"/>
      <c r="V333" s="73"/>
      <c r="W333" s="73"/>
      <c r="X333" s="79"/>
      <c r="Y333" s="74">
        <f t="shared" ref="Y333:Y396" si="19">SUM(Q333:W333)</f>
        <v>0</v>
      </c>
      <c r="Z333" s="19"/>
      <c r="AA333" s="19"/>
      <c r="AB333" s="19"/>
      <c r="AC333" s="19"/>
      <c r="AD333" s="19"/>
      <c r="AE333" s="19"/>
      <c r="AF333" s="19"/>
      <c r="AG333" s="73"/>
      <c r="AH333" s="74">
        <f t="shared" ref="AH333:AH396" si="20">SUM(Z333:AF333)</f>
        <v>0</v>
      </c>
      <c r="AI333" s="19"/>
      <c r="AJ333" s="73"/>
      <c r="AK333" s="73"/>
      <c r="AL333" s="5"/>
      <c r="AM333" s="5"/>
      <c r="AN333" s="73"/>
      <c r="AO333" s="73"/>
      <c r="AP333" s="73"/>
      <c r="AQ333" s="73"/>
      <c r="AR333" s="72"/>
      <c r="AS333" s="71"/>
      <c r="AT333" s="78"/>
    </row>
    <row r="334" spans="1:46" s="69" customFormat="1" x14ac:dyDescent="0.2">
      <c r="A334" s="73"/>
      <c r="B334" s="73"/>
      <c r="C334" s="73"/>
      <c r="D334" s="73"/>
      <c r="E334" s="73"/>
      <c r="F334" s="73"/>
      <c r="G334" s="73"/>
      <c r="H334" s="76"/>
      <c r="I334" s="76"/>
      <c r="J334" s="76"/>
      <c r="K334" s="76"/>
      <c r="L334" s="76"/>
      <c r="M334" s="76"/>
      <c r="N334" s="76"/>
      <c r="O334" s="76"/>
      <c r="P334" s="75">
        <f t="shared" si="18"/>
        <v>0</v>
      </c>
      <c r="Q334" s="73"/>
      <c r="R334" s="73"/>
      <c r="S334" s="73"/>
      <c r="T334" s="73"/>
      <c r="U334" s="73"/>
      <c r="V334" s="73"/>
      <c r="W334" s="73"/>
      <c r="X334" s="79"/>
      <c r="Y334" s="74">
        <f t="shared" si="19"/>
        <v>0</v>
      </c>
      <c r="Z334" s="19"/>
      <c r="AA334" s="19"/>
      <c r="AB334" s="19"/>
      <c r="AC334" s="19"/>
      <c r="AD334" s="19"/>
      <c r="AE334" s="19"/>
      <c r="AF334" s="19"/>
      <c r="AG334" s="73"/>
      <c r="AH334" s="74">
        <f t="shared" si="20"/>
        <v>0</v>
      </c>
      <c r="AI334" s="19"/>
      <c r="AJ334" s="73"/>
      <c r="AK334" s="73"/>
      <c r="AL334" s="5"/>
      <c r="AM334" s="5"/>
      <c r="AN334" s="73"/>
      <c r="AO334" s="73"/>
      <c r="AP334" s="73"/>
      <c r="AQ334" s="73"/>
      <c r="AR334" s="72"/>
      <c r="AS334" s="71"/>
      <c r="AT334" s="78"/>
    </row>
    <row r="335" spans="1:46" s="69" customFormat="1" x14ac:dyDescent="0.2">
      <c r="A335" s="73"/>
      <c r="B335" s="73"/>
      <c r="C335" s="73"/>
      <c r="D335" s="73"/>
      <c r="E335" s="73"/>
      <c r="F335" s="73"/>
      <c r="G335" s="73"/>
      <c r="H335" s="76"/>
      <c r="I335" s="76"/>
      <c r="J335" s="76"/>
      <c r="K335" s="76"/>
      <c r="L335" s="76"/>
      <c r="M335" s="76"/>
      <c r="N335" s="76"/>
      <c r="O335" s="76"/>
      <c r="P335" s="75">
        <f t="shared" si="18"/>
        <v>0</v>
      </c>
      <c r="Q335" s="73"/>
      <c r="R335" s="73"/>
      <c r="S335" s="73"/>
      <c r="T335" s="73"/>
      <c r="U335" s="73"/>
      <c r="V335" s="73"/>
      <c r="W335" s="73"/>
      <c r="X335" s="79"/>
      <c r="Y335" s="74">
        <f t="shared" si="19"/>
        <v>0</v>
      </c>
      <c r="Z335" s="19"/>
      <c r="AA335" s="19"/>
      <c r="AB335" s="19"/>
      <c r="AC335" s="19"/>
      <c r="AD335" s="19"/>
      <c r="AE335" s="19"/>
      <c r="AF335" s="19"/>
      <c r="AG335" s="73"/>
      <c r="AH335" s="74">
        <f t="shared" si="20"/>
        <v>0</v>
      </c>
      <c r="AI335" s="19"/>
      <c r="AJ335" s="73"/>
      <c r="AK335" s="73"/>
      <c r="AL335" s="5"/>
      <c r="AM335" s="5"/>
      <c r="AN335" s="73"/>
      <c r="AO335" s="73"/>
      <c r="AP335" s="73"/>
      <c r="AQ335" s="73"/>
      <c r="AR335" s="72"/>
      <c r="AS335" s="71"/>
      <c r="AT335" s="78"/>
    </row>
    <row r="336" spans="1:46" s="69" customFormat="1" x14ac:dyDescent="0.2">
      <c r="A336" s="73"/>
      <c r="B336" s="73"/>
      <c r="C336" s="73"/>
      <c r="D336" s="73"/>
      <c r="E336" s="73"/>
      <c r="F336" s="73"/>
      <c r="G336" s="73"/>
      <c r="H336" s="76"/>
      <c r="I336" s="76"/>
      <c r="J336" s="76"/>
      <c r="K336" s="76"/>
      <c r="L336" s="76"/>
      <c r="M336" s="76"/>
      <c r="N336" s="76"/>
      <c r="O336" s="76"/>
      <c r="P336" s="75">
        <f t="shared" si="18"/>
        <v>0</v>
      </c>
      <c r="Q336" s="73"/>
      <c r="R336" s="73"/>
      <c r="S336" s="73"/>
      <c r="T336" s="73"/>
      <c r="U336" s="73"/>
      <c r="V336" s="73"/>
      <c r="W336" s="73"/>
      <c r="X336" s="79"/>
      <c r="Y336" s="74">
        <f t="shared" si="19"/>
        <v>0</v>
      </c>
      <c r="Z336" s="19"/>
      <c r="AA336" s="19"/>
      <c r="AB336" s="19"/>
      <c r="AC336" s="19"/>
      <c r="AD336" s="19"/>
      <c r="AE336" s="19"/>
      <c r="AF336" s="19"/>
      <c r="AG336" s="73"/>
      <c r="AH336" s="74">
        <f t="shared" si="20"/>
        <v>0</v>
      </c>
      <c r="AI336" s="19"/>
      <c r="AJ336" s="73"/>
      <c r="AK336" s="73"/>
      <c r="AL336" s="5"/>
      <c r="AM336" s="5"/>
      <c r="AN336" s="73"/>
      <c r="AO336" s="73"/>
      <c r="AP336" s="73"/>
      <c r="AQ336" s="73"/>
      <c r="AR336" s="72"/>
      <c r="AS336" s="71"/>
      <c r="AT336" s="78"/>
    </row>
    <row r="337" spans="1:46" s="69" customFormat="1" x14ac:dyDescent="0.2">
      <c r="A337" s="73"/>
      <c r="B337" s="73"/>
      <c r="C337" s="73"/>
      <c r="D337" s="73"/>
      <c r="E337" s="73"/>
      <c r="F337" s="73"/>
      <c r="G337" s="73"/>
      <c r="H337" s="76"/>
      <c r="I337" s="76"/>
      <c r="J337" s="76"/>
      <c r="K337" s="76"/>
      <c r="L337" s="76"/>
      <c r="M337" s="76"/>
      <c r="N337" s="76"/>
      <c r="O337" s="76"/>
      <c r="P337" s="75">
        <f t="shared" si="18"/>
        <v>0</v>
      </c>
      <c r="Q337" s="73"/>
      <c r="R337" s="73"/>
      <c r="S337" s="73"/>
      <c r="T337" s="73"/>
      <c r="U337" s="73"/>
      <c r="V337" s="73"/>
      <c r="W337" s="73"/>
      <c r="X337" s="79"/>
      <c r="Y337" s="74">
        <f t="shared" si="19"/>
        <v>0</v>
      </c>
      <c r="Z337" s="19"/>
      <c r="AA337" s="19"/>
      <c r="AB337" s="19"/>
      <c r="AC337" s="19"/>
      <c r="AD337" s="19"/>
      <c r="AE337" s="19"/>
      <c r="AF337" s="19"/>
      <c r="AG337" s="73"/>
      <c r="AH337" s="74">
        <f t="shared" si="20"/>
        <v>0</v>
      </c>
      <c r="AI337" s="19"/>
      <c r="AJ337" s="73"/>
      <c r="AK337" s="73"/>
      <c r="AL337" s="5"/>
      <c r="AM337" s="5"/>
      <c r="AN337" s="73"/>
      <c r="AO337" s="73"/>
      <c r="AP337" s="73"/>
      <c r="AQ337" s="73"/>
      <c r="AR337" s="72"/>
      <c r="AS337" s="71"/>
      <c r="AT337" s="78"/>
    </row>
    <row r="338" spans="1:46" s="69" customFormat="1" x14ac:dyDescent="0.2">
      <c r="A338" s="73"/>
      <c r="B338" s="73"/>
      <c r="C338" s="73"/>
      <c r="D338" s="73"/>
      <c r="E338" s="73"/>
      <c r="F338" s="73"/>
      <c r="G338" s="73"/>
      <c r="H338" s="76"/>
      <c r="I338" s="76"/>
      <c r="J338" s="76"/>
      <c r="K338" s="76"/>
      <c r="L338" s="76"/>
      <c r="M338" s="76"/>
      <c r="N338" s="76"/>
      <c r="O338" s="76"/>
      <c r="P338" s="75">
        <f t="shared" si="18"/>
        <v>0</v>
      </c>
      <c r="Q338" s="73"/>
      <c r="R338" s="73"/>
      <c r="S338" s="73"/>
      <c r="T338" s="73"/>
      <c r="U338" s="73"/>
      <c r="V338" s="73"/>
      <c r="W338" s="73"/>
      <c r="X338" s="79"/>
      <c r="Y338" s="74">
        <f t="shared" si="19"/>
        <v>0</v>
      </c>
      <c r="Z338" s="19"/>
      <c r="AA338" s="19"/>
      <c r="AB338" s="19"/>
      <c r="AC338" s="19"/>
      <c r="AD338" s="19"/>
      <c r="AE338" s="19"/>
      <c r="AF338" s="19"/>
      <c r="AG338" s="73"/>
      <c r="AH338" s="74">
        <f t="shared" si="20"/>
        <v>0</v>
      </c>
      <c r="AI338" s="19"/>
      <c r="AJ338" s="73"/>
      <c r="AK338" s="73"/>
      <c r="AL338" s="5"/>
      <c r="AM338" s="5"/>
      <c r="AN338" s="73"/>
      <c r="AO338" s="73"/>
      <c r="AP338" s="73"/>
      <c r="AQ338" s="73"/>
      <c r="AR338" s="72"/>
      <c r="AS338" s="71"/>
      <c r="AT338" s="78"/>
    </row>
    <row r="339" spans="1:46" s="69" customFormat="1" x14ac:dyDescent="0.2">
      <c r="A339" s="73"/>
      <c r="B339" s="73"/>
      <c r="C339" s="73"/>
      <c r="D339" s="73"/>
      <c r="E339" s="73"/>
      <c r="F339" s="73"/>
      <c r="G339" s="73"/>
      <c r="H339" s="76"/>
      <c r="I339" s="76"/>
      <c r="J339" s="76"/>
      <c r="K339" s="76"/>
      <c r="L339" s="76"/>
      <c r="M339" s="76"/>
      <c r="N339" s="76"/>
      <c r="O339" s="76"/>
      <c r="P339" s="75">
        <f t="shared" si="18"/>
        <v>0</v>
      </c>
      <c r="Q339" s="73"/>
      <c r="R339" s="73"/>
      <c r="S339" s="73"/>
      <c r="T339" s="73"/>
      <c r="U339" s="73"/>
      <c r="V339" s="73"/>
      <c r="W339" s="73"/>
      <c r="X339" s="79"/>
      <c r="Y339" s="74">
        <f t="shared" si="19"/>
        <v>0</v>
      </c>
      <c r="Z339" s="19"/>
      <c r="AA339" s="19"/>
      <c r="AB339" s="19"/>
      <c r="AC339" s="19"/>
      <c r="AD339" s="19"/>
      <c r="AE339" s="19"/>
      <c r="AF339" s="19"/>
      <c r="AG339" s="73"/>
      <c r="AH339" s="74">
        <f t="shared" si="20"/>
        <v>0</v>
      </c>
      <c r="AI339" s="19"/>
      <c r="AJ339" s="73"/>
      <c r="AK339" s="73"/>
      <c r="AL339" s="5"/>
      <c r="AM339" s="5"/>
      <c r="AN339" s="73"/>
      <c r="AO339" s="73"/>
      <c r="AP339" s="73"/>
      <c r="AQ339" s="73"/>
      <c r="AR339" s="72"/>
      <c r="AS339" s="71"/>
      <c r="AT339" s="78"/>
    </row>
    <row r="340" spans="1:46" s="69" customFormat="1" x14ac:dyDescent="0.2">
      <c r="A340" s="73"/>
      <c r="B340" s="73"/>
      <c r="C340" s="73"/>
      <c r="D340" s="73"/>
      <c r="E340" s="73"/>
      <c r="F340" s="73"/>
      <c r="G340" s="73"/>
      <c r="H340" s="76"/>
      <c r="I340" s="76"/>
      <c r="J340" s="76"/>
      <c r="K340" s="76"/>
      <c r="L340" s="76"/>
      <c r="M340" s="76"/>
      <c r="N340" s="76"/>
      <c r="O340" s="76"/>
      <c r="P340" s="75">
        <f t="shared" si="18"/>
        <v>0</v>
      </c>
      <c r="Q340" s="73"/>
      <c r="R340" s="73"/>
      <c r="S340" s="73"/>
      <c r="T340" s="73"/>
      <c r="U340" s="73"/>
      <c r="V340" s="73"/>
      <c r="W340" s="73"/>
      <c r="X340" s="79"/>
      <c r="Y340" s="74">
        <f t="shared" si="19"/>
        <v>0</v>
      </c>
      <c r="Z340" s="19"/>
      <c r="AA340" s="19"/>
      <c r="AB340" s="19"/>
      <c r="AC340" s="19"/>
      <c r="AD340" s="19"/>
      <c r="AE340" s="19"/>
      <c r="AF340" s="19"/>
      <c r="AG340" s="73"/>
      <c r="AH340" s="74">
        <f t="shared" si="20"/>
        <v>0</v>
      </c>
      <c r="AI340" s="19"/>
      <c r="AJ340" s="73"/>
      <c r="AK340" s="73"/>
      <c r="AL340" s="5"/>
      <c r="AM340" s="5"/>
      <c r="AN340" s="73"/>
      <c r="AO340" s="73"/>
      <c r="AP340" s="73"/>
      <c r="AQ340" s="73"/>
      <c r="AR340" s="72"/>
      <c r="AS340" s="71"/>
      <c r="AT340" s="78"/>
    </row>
    <row r="341" spans="1:46" s="69" customFormat="1" x14ac:dyDescent="0.2">
      <c r="A341" s="73"/>
      <c r="B341" s="73"/>
      <c r="C341" s="73"/>
      <c r="D341" s="73"/>
      <c r="E341" s="73"/>
      <c r="F341" s="73"/>
      <c r="G341" s="73"/>
      <c r="H341" s="76"/>
      <c r="I341" s="76"/>
      <c r="J341" s="76"/>
      <c r="K341" s="76"/>
      <c r="L341" s="76"/>
      <c r="M341" s="76"/>
      <c r="N341" s="76"/>
      <c r="O341" s="76"/>
      <c r="P341" s="75">
        <f t="shared" si="18"/>
        <v>0</v>
      </c>
      <c r="Q341" s="73"/>
      <c r="R341" s="73"/>
      <c r="S341" s="73"/>
      <c r="T341" s="73"/>
      <c r="U341" s="73"/>
      <c r="V341" s="73"/>
      <c r="W341" s="73"/>
      <c r="X341" s="79"/>
      <c r="Y341" s="74">
        <f t="shared" si="19"/>
        <v>0</v>
      </c>
      <c r="Z341" s="19"/>
      <c r="AA341" s="19"/>
      <c r="AB341" s="19"/>
      <c r="AC341" s="19"/>
      <c r="AD341" s="19"/>
      <c r="AE341" s="19"/>
      <c r="AF341" s="19"/>
      <c r="AG341" s="73"/>
      <c r="AH341" s="74">
        <f t="shared" si="20"/>
        <v>0</v>
      </c>
      <c r="AI341" s="19"/>
      <c r="AJ341" s="73"/>
      <c r="AK341" s="73"/>
      <c r="AL341" s="5"/>
      <c r="AM341" s="5"/>
      <c r="AN341" s="73"/>
      <c r="AO341" s="73"/>
      <c r="AP341" s="73"/>
      <c r="AQ341" s="73"/>
      <c r="AR341" s="72"/>
      <c r="AS341" s="71"/>
      <c r="AT341" s="78"/>
    </row>
    <row r="342" spans="1:46" s="69" customFormat="1" x14ac:dyDescent="0.2">
      <c r="A342" s="73"/>
      <c r="B342" s="73"/>
      <c r="C342" s="73"/>
      <c r="D342" s="73"/>
      <c r="E342" s="73"/>
      <c r="F342" s="73"/>
      <c r="G342" s="73"/>
      <c r="H342" s="76"/>
      <c r="I342" s="76"/>
      <c r="J342" s="76"/>
      <c r="K342" s="76"/>
      <c r="L342" s="76"/>
      <c r="M342" s="76"/>
      <c r="N342" s="76"/>
      <c r="O342" s="76"/>
      <c r="P342" s="75">
        <f t="shared" si="18"/>
        <v>0</v>
      </c>
      <c r="Q342" s="73"/>
      <c r="R342" s="73"/>
      <c r="S342" s="73"/>
      <c r="T342" s="73"/>
      <c r="U342" s="73"/>
      <c r="V342" s="73"/>
      <c r="W342" s="73"/>
      <c r="X342" s="79"/>
      <c r="Y342" s="74">
        <f t="shared" si="19"/>
        <v>0</v>
      </c>
      <c r="Z342" s="19"/>
      <c r="AA342" s="19"/>
      <c r="AB342" s="19"/>
      <c r="AC342" s="19"/>
      <c r="AD342" s="19"/>
      <c r="AE342" s="19"/>
      <c r="AF342" s="19"/>
      <c r="AG342" s="73"/>
      <c r="AH342" s="74">
        <f t="shared" si="20"/>
        <v>0</v>
      </c>
      <c r="AI342" s="19"/>
      <c r="AJ342" s="73"/>
      <c r="AK342" s="73"/>
      <c r="AL342" s="5"/>
      <c r="AM342" s="5"/>
      <c r="AN342" s="73"/>
      <c r="AO342" s="73"/>
      <c r="AP342" s="73"/>
      <c r="AQ342" s="73"/>
      <c r="AR342" s="72"/>
      <c r="AS342" s="71"/>
      <c r="AT342" s="78"/>
    </row>
    <row r="343" spans="1:46" s="69" customFormat="1" x14ac:dyDescent="0.2">
      <c r="A343" s="73"/>
      <c r="B343" s="73"/>
      <c r="C343" s="73"/>
      <c r="D343" s="73"/>
      <c r="E343" s="73"/>
      <c r="F343" s="73"/>
      <c r="G343" s="73"/>
      <c r="H343" s="76"/>
      <c r="I343" s="76"/>
      <c r="J343" s="76"/>
      <c r="K343" s="76"/>
      <c r="L343" s="76"/>
      <c r="M343" s="76"/>
      <c r="N343" s="76"/>
      <c r="O343" s="76"/>
      <c r="P343" s="75">
        <f t="shared" si="18"/>
        <v>0</v>
      </c>
      <c r="Q343" s="73"/>
      <c r="R343" s="73"/>
      <c r="S343" s="73"/>
      <c r="T343" s="73"/>
      <c r="U343" s="73"/>
      <c r="V343" s="73"/>
      <c r="W343" s="73"/>
      <c r="X343" s="79"/>
      <c r="Y343" s="74">
        <f t="shared" si="19"/>
        <v>0</v>
      </c>
      <c r="Z343" s="19"/>
      <c r="AA343" s="19"/>
      <c r="AB343" s="19"/>
      <c r="AC343" s="19"/>
      <c r="AD343" s="19"/>
      <c r="AE343" s="19"/>
      <c r="AF343" s="19"/>
      <c r="AG343" s="73"/>
      <c r="AH343" s="74">
        <f t="shared" si="20"/>
        <v>0</v>
      </c>
      <c r="AI343" s="19"/>
      <c r="AJ343" s="73"/>
      <c r="AK343" s="73"/>
      <c r="AL343" s="5"/>
      <c r="AM343" s="5"/>
      <c r="AN343" s="73"/>
      <c r="AO343" s="73"/>
      <c r="AP343" s="73"/>
      <c r="AQ343" s="73"/>
      <c r="AR343" s="72"/>
      <c r="AS343" s="71"/>
      <c r="AT343" s="78"/>
    </row>
    <row r="344" spans="1:46" s="69" customFormat="1" x14ac:dyDescent="0.2">
      <c r="A344" s="73"/>
      <c r="B344" s="73"/>
      <c r="C344" s="73"/>
      <c r="D344" s="73"/>
      <c r="E344" s="73"/>
      <c r="F344" s="73"/>
      <c r="G344" s="73"/>
      <c r="H344" s="76"/>
      <c r="I344" s="76"/>
      <c r="J344" s="76"/>
      <c r="K344" s="76"/>
      <c r="L344" s="76"/>
      <c r="M344" s="76"/>
      <c r="N344" s="76"/>
      <c r="O344" s="76"/>
      <c r="P344" s="75">
        <f t="shared" si="18"/>
        <v>0</v>
      </c>
      <c r="Q344" s="73"/>
      <c r="R344" s="73"/>
      <c r="S344" s="73"/>
      <c r="T344" s="73"/>
      <c r="U344" s="73"/>
      <c r="V344" s="73"/>
      <c r="W344" s="73"/>
      <c r="X344" s="79"/>
      <c r="Y344" s="74">
        <f t="shared" si="19"/>
        <v>0</v>
      </c>
      <c r="Z344" s="19"/>
      <c r="AA344" s="19"/>
      <c r="AB344" s="19"/>
      <c r="AC344" s="19"/>
      <c r="AD344" s="19"/>
      <c r="AE344" s="19"/>
      <c r="AF344" s="19"/>
      <c r="AG344" s="73"/>
      <c r="AH344" s="74">
        <f t="shared" si="20"/>
        <v>0</v>
      </c>
      <c r="AI344" s="19"/>
      <c r="AJ344" s="73"/>
      <c r="AK344" s="73"/>
      <c r="AL344" s="5"/>
      <c r="AM344" s="5"/>
      <c r="AN344" s="73"/>
      <c r="AO344" s="73"/>
      <c r="AP344" s="73"/>
      <c r="AQ344" s="73"/>
      <c r="AR344" s="72"/>
      <c r="AS344" s="71"/>
      <c r="AT344" s="78"/>
    </row>
    <row r="345" spans="1:46" s="69" customFormat="1" x14ac:dyDescent="0.2">
      <c r="A345" s="73"/>
      <c r="B345" s="73"/>
      <c r="C345" s="73"/>
      <c r="D345" s="73"/>
      <c r="E345" s="73"/>
      <c r="F345" s="73"/>
      <c r="G345" s="73"/>
      <c r="H345" s="76"/>
      <c r="I345" s="76"/>
      <c r="J345" s="76"/>
      <c r="K345" s="76"/>
      <c r="L345" s="76"/>
      <c r="M345" s="76"/>
      <c r="N345" s="76"/>
      <c r="O345" s="76"/>
      <c r="P345" s="75">
        <f t="shared" si="18"/>
        <v>0</v>
      </c>
      <c r="Q345" s="73"/>
      <c r="R345" s="73"/>
      <c r="S345" s="73"/>
      <c r="T345" s="73"/>
      <c r="U345" s="73"/>
      <c r="V345" s="73"/>
      <c r="W345" s="73"/>
      <c r="X345" s="79"/>
      <c r="Y345" s="74">
        <f t="shared" si="19"/>
        <v>0</v>
      </c>
      <c r="Z345" s="19"/>
      <c r="AA345" s="19"/>
      <c r="AB345" s="19"/>
      <c r="AC345" s="19"/>
      <c r="AD345" s="19"/>
      <c r="AE345" s="19"/>
      <c r="AF345" s="19"/>
      <c r="AG345" s="73"/>
      <c r="AH345" s="74">
        <f t="shared" si="20"/>
        <v>0</v>
      </c>
      <c r="AI345" s="19"/>
      <c r="AJ345" s="73"/>
      <c r="AK345" s="73"/>
      <c r="AL345" s="5"/>
      <c r="AM345" s="5"/>
      <c r="AN345" s="73"/>
      <c r="AO345" s="73"/>
      <c r="AP345" s="73"/>
      <c r="AQ345" s="73"/>
      <c r="AR345" s="72"/>
      <c r="AS345" s="71"/>
      <c r="AT345" s="78"/>
    </row>
    <row r="346" spans="1:46" s="69" customFormat="1" x14ac:dyDescent="0.2">
      <c r="A346" s="73"/>
      <c r="B346" s="73"/>
      <c r="C346" s="73"/>
      <c r="D346" s="73"/>
      <c r="E346" s="73"/>
      <c r="F346" s="73"/>
      <c r="G346" s="73"/>
      <c r="H346" s="76"/>
      <c r="I346" s="76"/>
      <c r="J346" s="76"/>
      <c r="K346" s="76"/>
      <c r="L346" s="76"/>
      <c r="M346" s="76"/>
      <c r="N346" s="76"/>
      <c r="O346" s="76"/>
      <c r="P346" s="75">
        <f t="shared" si="18"/>
        <v>0</v>
      </c>
      <c r="Q346" s="73"/>
      <c r="R346" s="73"/>
      <c r="S346" s="73"/>
      <c r="T346" s="73"/>
      <c r="U346" s="73"/>
      <c r="V346" s="73"/>
      <c r="W346" s="73"/>
      <c r="X346" s="79"/>
      <c r="Y346" s="74">
        <f t="shared" si="19"/>
        <v>0</v>
      </c>
      <c r="Z346" s="19"/>
      <c r="AA346" s="19"/>
      <c r="AB346" s="19"/>
      <c r="AC346" s="19"/>
      <c r="AD346" s="19"/>
      <c r="AE346" s="19"/>
      <c r="AF346" s="19"/>
      <c r="AG346" s="73"/>
      <c r="AH346" s="74">
        <f t="shared" si="20"/>
        <v>0</v>
      </c>
      <c r="AI346" s="19"/>
      <c r="AJ346" s="73"/>
      <c r="AK346" s="73"/>
      <c r="AL346" s="5"/>
      <c r="AM346" s="5"/>
      <c r="AN346" s="73"/>
      <c r="AO346" s="73"/>
      <c r="AP346" s="73"/>
      <c r="AQ346" s="73"/>
      <c r="AR346" s="72"/>
      <c r="AS346" s="71"/>
      <c r="AT346" s="78"/>
    </row>
    <row r="347" spans="1:46" s="69" customFormat="1" x14ac:dyDescent="0.2">
      <c r="A347" s="73"/>
      <c r="B347" s="73"/>
      <c r="C347" s="73"/>
      <c r="D347" s="73"/>
      <c r="E347" s="73"/>
      <c r="F347" s="73"/>
      <c r="G347" s="73"/>
      <c r="H347" s="76"/>
      <c r="I347" s="76"/>
      <c r="J347" s="76"/>
      <c r="K347" s="76"/>
      <c r="L347" s="76"/>
      <c r="M347" s="76"/>
      <c r="N347" s="76"/>
      <c r="O347" s="76"/>
      <c r="P347" s="75">
        <f t="shared" si="18"/>
        <v>0</v>
      </c>
      <c r="Q347" s="73"/>
      <c r="R347" s="73"/>
      <c r="S347" s="73"/>
      <c r="T347" s="73"/>
      <c r="U347" s="73"/>
      <c r="V347" s="73"/>
      <c r="W347" s="73"/>
      <c r="X347" s="79"/>
      <c r="Y347" s="74">
        <f t="shared" si="19"/>
        <v>0</v>
      </c>
      <c r="Z347" s="19"/>
      <c r="AA347" s="19"/>
      <c r="AB347" s="19"/>
      <c r="AC347" s="19"/>
      <c r="AD347" s="19"/>
      <c r="AE347" s="19"/>
      <c r="AF347" s="19"/>
      <c r="AG347" s="73"/>
      <c r="AH347" s="74">
        <f t="shared" si="20"/>
        <v>0</v>
      </c>
      <c r="AI347" s="19"/>
      <c r="AJ347" s="73"/>
      <c r="AK347" s="73"/>
      <c r="AL347" s="5"/>
      <c r="AM347" s="5"/>
      <c r="AN347" s="73"/>
      <c r="AO347" s="73"/>
      <c r="AP347" s="73"/>
      <c r="AQ347" s="73"/>
      <c r="AR347" s="72"/>
      <c r="AS347" s="71"/>
      <c r="AT347" s="78"/>
    </row>
    <row r="348" spans="1:46" s="69" customFormat="1" x14ac:dyDescent="0.2">
      <c r="A348" s="73"/>
      <c r="B348" s="73"/>
      <c r="C348" s="73"/>
      <c r="D348" s="73"/>
      <c r="E348" s="73"/>
      <c r="F348" s="73"/>
      <c r="G348" s="73"/>
      <c r="H348" s="76"/>
      <c r="I348" s="76"/>
      <c r="J348" s="76"/>
      <c r="K348" s="76"/>
      <c r="L348" s="76"/>
      <c r="M348" s="76"/>
      <c r="N348" s="76"/>
      <c r="O348" s="76"/>
      <c r="P348" s="75">
        <f t="shared" si="18"/>
        <v>0</v>
      </c>
      <c r="Q348" s="73"/>
      <c r="R348" s="73"/>
      <c r="S348" s="73"/>
      <c r="T348" s="73"/>
      <c r="U348" s="73"/>
      <c r="V348" s="73"/>
      <c r="W348" s="73"/>
      <c r="X348" s="79"/>
      <c r="Y348" s="74">
        <f t="shared" si="19"/>
        <v>0</v>
      </c>
      <c r="Z348" s="19"/>
      <c r="AA348" s="19"/>
      <c r="AB348" s="19"/>
      <c r="AC348" s="19"/>
      <c r="AD348" s="19"/>
      <c r="AE348" s="19"/>
      <c r="AF348" s="19"/>
      <c r="AG348" s="73"/>
      <c r="AH348" s="74">
        <f t="shared" si="20"/>
        <v>0</v>
      </c>
      <c r="AI348" s="19"/>
      <c r="AJ348" s="73"/>
      <c r="AK348" s="73"/>
      <c r="AL348" s="5"/>
      <c r="AM348" s="5"/>
      <c r="AN348" s="73"/>
      <c r="AO348" s="73"/>
      <c r="AP348" s="73"/>
      <c r="AQ348" s="73"/>
      <c r="AR348" s="72"/>
      <c r="AS348" s="71"/>
      <c r="AT348" s="78"/>
    </row>
    <row r="349" spans="1:46" s="69" customFormat="1" x14ac:dyDescent="0.2">
      <c r="A349" s="73"/>
      <c r="B349" s="73"/>
      <c r="C349" s="73"/>
      <c r="D349" s="73"/>
      <c r="E349" s="73"/>
      <c r="F349" s="73"/>
      <c r="G349" s="73"/>
      <c r="H349" s="76"/>
      <c r="I349" s="76"/>
      <c r="J349" s="76"/>
      <c r="K349" s="76"/>
      <c r="L349" s="76"/>
      <c r="M349" s="76"/>
      <c r="N349" s="76"/>
      <c r="O349" s="76"/>
      <c r="P349" s="75">
        <f t="shared" si="18"/>
        <v>0</v>
      </c>
      <c r="Q349" s="73"/>
      <c r="R349" s="73"/>
      <c r="S349" s="73"/>
      <c r="T349" s="73"/>
      <c r="U349" s="73"/>
      <c r="V349" s="73"/>
      <c r="W349" s="73"/>
      <c r="X349" s="79"/>
      <c r="Y349" s="74">
        <f t="shared" si="19"/>
        <v>0</v>
      </c>
      <c r="Z349" s="19"/>
      <c r="AA349" s="19"/>
      <c r="AB349" s="19"/>
      <c r="AC349" s="19"/>
      <c r="AD349" s="19"/>
      <c r="AE349" s="19"/>
      <c r="AF349" s="19"/>
      <c r="AG349" s="73"/>
      <c r="AH349" s="74">
        <f t="shared" si="20"/>
        <v>0</v>
      </c>
      <c r="AI349" s="19"/>
      <c r="AJ349" s="73"/>
      <c r="AK349" s="73"/>
      <c r="AL349" s="5"/>
      <c r="AM349" s="5"/>
      <c r="AN349" s="73"/>
      <c r="AO349" s="73"/>
      <c r="AP349" s="73"/>
      <c r="AQ349" s="73"/>
      <c r="AR349" s="72"/>
      <c r="AS349" s="71"/>
      <c r="AT349" s="78"/>
    </row>
    <row r="350" spans="1:46" s="69" customFormat="1" x14ac:dyDescent="0.2">
      <c r="A350" s="73"/>
      <c r="B350" s="73"/>
      <c r="C350" s="73"/>
      <c r="D350" s="73"/>
      <c r="E350" s="73"/>
      <c r="F350" s="73"/>
      <c r="G350" s="73"/>
      <c r="H350" s="76"/>
      <c r="I350" s="76"/>
      <c r="J350" s="76"/>
      <c r="K350" s="76"/>
      <c r="L350" s="76"/>
      <c r="M350" s="76"/>
      <c r="N350" s="76"/>
      <c r="O350" s="76"/>
      <c r="P350" s="75">
        <f t="shared" si="18"/>
        <v>0</v>
      </c>
      <c r="Q350" s="73"/>
      <c r="R350" s="73"/>
      <c r="S350" s="73"/>
      <c r="T350" s="73"/>
      <c r="U350" s="73"/>
      <c r="V350" s="73"/>
      <c r="W350" s="73"/>
      <c r="X350" s="79"/>
      <c r="Y350" s="74">
        <f t="shared" si="19"/>
        <v>0</v>
      </c>
      <c r="Z350" s="19"/>
      <c r="AA350" s="19"/>
      <c r="AB350" s="19"/>
      <c r="AC350" s="19"/>
      <c r="AD350" s="19"/>
      <c r="AE350" s="19"/>
      <c r="AF350" s="19"/>
      <c r="AG350" s="73"/>
      <c r="AH350" s="74">
        <f t="shared" si="20"/>
        <v>0</v>
      </c>
      <c r="AI350" s="19"/>
      <c r="AJ350" s="73"/>
      <c r="AK350" s="73"/>
      <c r="AL350" s="5"/>
      <c r="AM350" s="5"/>
      <c r="AN350" s="73"/>
      <c r="AO350" s="73"/>
      <c r="AP350" s="73"/>
      <c r="AQ350" s="73"/>
      <c r="AR350" s="72"/>
      <c r="AS350" s="71"/>
      <c r="AT350" s="78"/>
    </row>
    <row r="351" spans="1:46" s="69" customFormat="1" x14ac:dyDescent="0.2">
      <c r="A351" s="73"/>
      <c r="B351" s="73"/>
      <c r="C351" s="73"/>
      <c r="D351" s="73"/>
      <c r="E351" s="73"/>
      <c r="F351" s="73"/>
      <c r="G351" s="73"/>
      <c r="H351" s="76"/>
      <c r="I351" s="76"/>
      <c r="J351" s="76"/>
      <c r="K351" s="76"/>
      <c r="L351" s="76"/>
      <c r="M351" s="76"/>
      <c r="N351" s="76"/>
      <c r="O351" s="76"/>
      <c r="P351" s="75">
        <f t="shared" si="18"/>
        <v>0</v>
      </c>
      <c r="Q351" s="73"/>
      <c r="R351" s="73"/>
      <c r="S351" s="73"/>
      <c r="T351" s="73"/>
      <c r="U351" s="73"/>
      <c r="V351" s="73"/>
      <c r="W351" s="73"/>
      <c r="X351" s="79"/>
      <c r="Y351" s="74">
        <f t="shared" si="19"/>
        <v>0</v>
      </c>
      <c r="Z351" s="19"/>
      <c r="AA351" s="19"/>
      <c r="AB351" s="19"/>
      <c r="AC351" s="19"/>
      <c r="AD351" s="19"/>
      <c r="AE351" s="19"/>
      <c r="AF351" s="19"/>
      <c r="AG351" s="73"/>
      <c r="AH351" s="74">
        <f t="shared" si="20"/>
        <v>0</v>
      </c>
      <c r="AI351" s="19"/>
      <c r="AJ351" s="73"/>
      <c r="AK351" s="73"/>
      <c r="AL351" s="5"/>
      <c r="AM351" s="5"/>
      <c r="AN351" s="73"/>
      <c r="AO351" s="73"/>
      <c r="AP351" s="73"/>
      <c r="AQ351" s="73"/>
      <c r="AR351" s="72"/>
      <c r="AS351" s="71"/>
      <c r="AT351" s="78"/>
    </row>
    <row r="352" spans="1:46" s="69" customFormat="1" x14ac:dyDescent="0.2">
      <c r="A352" s="73"/>
      <c r="B352" s="73"/>
      <c r="C352" s="73"/>
      <c r="D352" s="73"/>
      <c r="E352" s="73"/>
      <c r="F352" s="73"/>
      <c r="G352" s="73"/>
      <c r="H352" s="76"/>
      <c r="I352" s="76"/>
      <c r="J352" s="76"/>
      <c r="K352" s="76"/>
      <c r="L352" s="76"/>
      <c r="M352" s="76"/>
      <c r="N352" s="76"/>
      <c r="O352" s="76"/>
      <c r="P352" s="75">
        <f t="shared" si="18"/>
        <v>0</v>
      </c>
      <c r="Q352" s="73"/>
      <c r="R352" s="73"/>
      <c r="S352" s="73"/>
      <c r="T352" s="73"/>
      <c r="U352" s="73"/>
      <c r="V352" s="73"/>
      <c r="W352" s="73"/>
      <c r="X352" s="79"/>
      <c r="Y352" s="74">
        <f t="shared" si="19"/>
        <v>0</v>
      </c>
      <c r="Z352" s="19"/>
      <c r="AA352" s="19"/>
      <c r="AB352" s="19"/>
      <c r="AC352" s="19"/>
      <c r="AD352" s="19"/>
      <c r="AE352" s="19"/>
      <c r="AF352" s="19"/>
      <c r="AG352" s="73"/>
      <c r="AH352" s="74">
        <f t="shared" si="20"/>
        <v>0</v>
      </c>
      <c r="AI352" s="19"/>
      <c r="AJ352" s="73"/>
      <c r="AK352" s="73"/>
      <c r="AL352" s="5"/>
      <c r="AM352" s="5"/>
      <c r="AN352" s="73"/>
      <c r="AO352" s="73"/>
      <c r="AP352" s="73"/>
      <c r="AQ352" s="73"/>
      <c r="AR352" s="72"/>
      <c r="AS352" s="71"/>
      <c r="AT352" s="78"/>
    </row>
    <row r="353" spans="1:46" s="69" customFormat="1" x14ac:dyDescent="0.2">
      <c r="A353" s="73"/>
      <c r="B353" s="73"/>
      <c r="C353" s="73"/>
      <c r="D353" s="73"/>
      <c r="E353" s="73"/>
      <c r="F353" s="73"/>
      <c r="G353" s="73"/>
      <c r="H353" s="76"/>
      <c r="I353" s="76"/>
      <c r="J353" s="76"/>
      <c r="K353" s="76"/>
      <c r="L353" s="76"/>
      <c r="M353" s="76"/>
      <c r="N353" s="76"/>
      <c r="O353" s="76"/>
      <c r="P353" s="75">
        <f t="shared" si="18"/>
        <v>0</v>
      </c>
      <c r="Q353" s="73"/>
      <c r="R353" s="73"/>
      <c r="S353" s="73"/>
      <c r="T353" s="73"/>
      <c r="U353" s="73"/>
      <c r="V353" s="73"/>
      <c r="W353" s="73"/>
      <c r="X353" s="79"/>
      <c r="Y353" s="74">
        <f t="shared" si="19"/>
        <v>0</v>
      </c>
      <c r="Z353" s="19"/>
      <c r="AA353" s="19"/>
      <c r="AB353" s="19"/>
      <c r="AC353" s="19"/>
      <c r="AD353" s="19"/>
      <c r="AE353" s="19"/>
      <c r="AF353" s="19"/>
      <c r="AG353" s="73"/>
      <c r="AH353" s="74">
        <f t="shared" si="20"/>
        <v>0</v>
      </c>
      <c r="AI353" s="19"/>
      <c r="AJ353" s="73"/>
      <c r="AK353" s="73"/>
      <c r="AL353" s="5"/>
      <c r="AM353" s="5"/>
      <c r="AN353" s="73"/>
      <c r="AO353" s="73"/>
      <c r="AP353" s="73"/>
      <c r="AQ353" s="73"/>
      <c r="AR353" s="72"/>
      <c r="AS353" s="71"/>
      <c r="AT353" s="78"/>
    </row>
    <row r="354" spans="1:46" s="69" customFormat="1" x14ac:dyDescent="0.2">
      <c r="A354" s="73"/>
      <c r="B354" s="73"/>
      <c r="C354" s="73"/>
      <c r="D354" s="73"/>
      <c r="E354" s="73"/>
      <c r="F354" s="73"/>
      <c r="G354" s="73"/>
      <c r="H354" s="76"/>
      <c r="I354" s="76"/>
      <c r="J354" s="76"/>
      <c r="K354" s="76"/>
      <c r="L354" s="76"/>
      <c r="M354" s="76"/>
      <c r="N354" s="76"/>
      <c r="O354" s="76"/>
      <c r="P354" s="75">
        <f t="shared" si="18"/>
        <v>0</v>
      </c>
      <c r="Q354" s="73"/>
      <c r="R354" s="73"/>
      <c r="S354" s="73"/>
      <c r="T354" s="73"/>
      <c r="U354" s="73"/>
      <c r="V354" s="73"/>
      <c r="W354" s="73"/>
      <c r="X354" s="79"/>
      <c r="Y354" s="74">
        <f t="shared" si="19"/>
        <v>0</v>
      </c>
      <c r="Z354" s="19"/>
      <c r="AA354" s="19"/>
      <c r="AB354" s="19"/>
      <c r="AC354" s="19"/>
      <c r="AD354" s="19"/>
      <c r="AE354" s="19"/>
      <c r="AF354" s="19"/>
      <c r="AG354" s="73"/>
      <c r="AH354" s="74">
        <f t="shared" si="20"/>
        <v>0</v>
      </c>
      <c r="AI354" s="19"/>
      <c r="AJ354" s="73"/>
      <c r="AK354" s="73"/>
      <c r="AL354" s="5"/>
      <c r="AM354" s="5"/>
      <c r="AN354" s="73"/>
      <c r="AO354" s="73"/>
      <c r="AP354" s="73"/>
      <c r="AQ354" s="73"/>
      <c r="AR354" s="72"/>
      <c r="AS354" s="71"/>
      <c r="AT354" s="78"/>
    </row>
    <row r="355" spans="1:46" s="69" customFormat="1" x14ac:dyDescent="0.2">
      <c r="A355" s="73"/>
      <c r="B355" s="73"/>
      <c r="C355" s="73"/>
      <c r="D355" s="73"/>
      <c r="E355" s="73"/>
      <c r="F355" s="73"/>
      <c r="G355" s="73"/>
      <c r="H355" s="76"/>
      <c r="I355" s="76"/>
      <c r="J355" s="76"/>
      <c r="K355" s="76"/>
      <c r="L355" s="76"/>
      <c r="M355" s="76"/>
      <c r="N355" s="76"/>
      <c r="O355" s="76"/>
      <c r="P355" s="75">
        <f t="shared" si="18"/>
        <v>0</v>
      </c>
      <c r="Q355" s="73"/>
      <c r="R355" s="73"/>
      <c r="S355" s="73"/>
      <c r="T355" s="73"/>
      <c r="U355" s="73"/>
      <c r="V355" s="73"/>
      <c r="W355" s="73"/>
      <c r="X355" s="79"/>
      <c r="Y355" s="74">
        <f t="shared" si="19"/>
        <v>0</v>
      </c>
      <c r="Z355" s="19"/>
      <c r="AA355" s="19"/>
      <c r="AB355" s="19"/>
      <c r="AC355" s="19"/>
      <c r="AD355" s="19"/>
      <c r="AE355" s="19"/>
      <c r="AF355" s="19"/>
      <c r="AG355" s="73"/>
      <c r="AH355" s="74">
        <f t="shared" si="20"/>
        <v>0</v>
      </c>
      <c r="AI355" s="19"/>
      <c r="AJ355" s="73"/>
      <c r="AK355" s="73"/>
      <c r="AL355" s="5"/>
      <c r="AM355" s="5"/>
      <c r="AN355" s="73"/>
      <c r="AO355" s="73"/>
      <c r="AP355" s="73"/>
      <c r="AQ355" s="73"/>
      <c r="AR355" s="72"/>
      <c r="AS355" s="71"/>
      <c r="AT355" s="78"/>
    </row>
    <row r="356" spans="1:46" s="69" customFormat="1" x14ac:dyDescent="0.2">
      <c r="A356" s="73"/>
      <c r="B356" s="73"/>
      <c r="C356" s="73"/>
      <c r="D356" s="73"/>
      <c r="E356" s="73"/>
      <c r="F356" s="73"/>
      <c r="G356" s="73"/>
      <c r="H356" s="76"/>
      <c r="I356" s="76"/>
      <c r="J356" s="76"/>
      <c r="K356" s="76"/>
      <c r="L356" s="76"/>
      <c r="M356" s="76"/>
      <c r="N356" s="76"/>
      <c r="O356" s="76"/>
      <c r="P356" s="75">
        <f t="shared" si="18"/>
        <v>0</v>
      </c>
      <c r="Q356" s="73"/>
      <c r="R356" s="73"/>
      <c r="S356" s="73"/>
      <c r="T356" s="73"/>
      <c r="U356" s="73"/>
      <c r="V356" s="73"/>
      <c r="W356" s="73"/>
      <c r="X356" s="79"/>
      <c r="Y356" s="74">
        <f t="shared" si="19"/>
        <v>0</v>
      </c>
      <c r="Z356" s="19"/>
      <c r="AA356" s="19"/>
      <c r="AB356" s="19"/>
      <c r="AC356" s="19"/>
      <c r="AD356" s="19"/>
      <c r="AE356" s="19"/>
      <c r="AF356" s="19"/>
      <c r="AG356" s="73"/>
      <c r="AH356" s="74">
        <f t="shared" si="20"/>
        <v>0</v>
      </c>
      <c r="AI356" s="19"/>
      <c r="AJ356" s="73"/>
      <c r="AK356" s="73"/>
      <c r="AL356" s="5"/>
      <c r="AM356" s="5"/>
      <c r="AN356" s="73"/>
      <c r="AO356" s="73"/>
      <c r="AP356" s="73"/>
      <c r="AQ356" s="73"/>
      <c r="AR356" s="72"/>
      <c r="AS356" s="71"/>
      <c r="AT356" s="78"/>
    </row>
    <row r="357" spans="1:46" s="69" customFormat="1" x14ac:dyDescent="0.2">
      <c r="A357" s="73"/>
      <c r="B357" s="73"/>
      <c r="C357" s="73"/>
      <c r="D357" s="73"/>
      <c r="E357" s="73"/>
      <c r="F357" s="73"/>
      <c r="G357" s="73"/>
      <c r="H357" s="76"/>
      <c r="I357" s="76"/>
      <c r="J357" s="76"/>
      <c r="K357" s="76"/>
      <c r="L357" s="76"/>
      <c r="M357" s="76"/>
      <c r="N357" s="76"/>
      <c r="O357" s="76"/>
      <c r="P357" s="75">
        <f t="shared" si="18"/>
        <v>0</v>
      </c>
      <c r="Q357" s="73"/>
      <c r="R357" s="73"/>
      <c r="S357" s="73"/>
      <c r="T357" s="73"/>
      <c r="U357" s="73"/>
      <c r="V357" s="73"/>
      <c r="W357" s="73"/>
      <c r="X357" s="79"/>
      <c r="Y357" s="74">
        <f t="shared" si="19"/>
        <v>0</v>
      </c>
      <c r="Z357" s="19"/>
      <c r="AA357" s="19"/>
      <c r="AB357" s="19"/>
      <c r="AC357" s="19"/>
      <c r="AD357" s="19"/>
      <c r="AE357" s="19"/>
      <c r="AF357" s="19"/>
      <c r="AG357" s="73"/>
      <c r="AH357" s="74">
        <f t="shared" si="20"/>
        <v>0</v>
      </c>
      <c r="AI357" s="19"/>
      <c r="AJ357" s="73"/>
      <c r="AK357" s="73"/>
      <c r="AL357" s="5"/>
      <c r="AM357" s="5"/>
      <c r="AN357" s="73"/>
      <c r="AO357" s="73"/>
      <c r="AP357" s="73"/>
      <c r="AQ357" s="73"/>
      <c r="AR357" s="72"/>
      <c r="AS357" s="71"/>
      <c r="AT357" s="78"/>
    </row>
    <row r="358" spans="1:46" s="69" customFormat="1" x14ac:dyDescent="0.2">
      <c r="A358" s="73"/>
      <c r="B358" s="73"/>
      <c r="C358" s="73"/>
      <c r="D358" s="73"/>
      <c r="E358" s="73"/>
      <c r="F358" s="73"/>
      <c r="G358" s="73"/>
      <c r="H358" s="76"/>
      <c r="I358" s="76"/>
      <c r="J358" s="76"/>
      <c r="K358" s="76"/>
      <c r="L358" s="76"/>
      <c r="M358" s="76"/>
      <c r="N358" s="76"/>
      <c r="O358" s="76"/>
      <c r="P358" s="75">
        <f t="shared" si="18"/>
        <v>0</v>
      </c>
      <c r="Q358" s="73"/>
      <c r="R358" s="73"/>
      <c r="S358" s="73"/>
      <c r="T358" s="73"/>
      <c r="U358" s="73"/>
      <c r="V358" s="73"/>
      <c r="W358" s="73"/>
      <c r="X358" s="79"/>
      <c r="Y358" s="74">
        <f t="shared" si="19"/>
        <v>0</v>
      </c>
      <c r="Z358" s="19"/>
      <c r="AA358" s="19"/>
      <c r="AB358" s="19"/>
      <c r="AC358" s="19"/>
      <c r="AD358" s="19"/>
      <c r="AE358" s="19"/>
      <c r="AF358" s="19"/>
      <c r="AG358" s="73"/>
      <c r="AH358" s="74">
        <f t="shared" si="20"/>
        <v>0</v>
      </c>
      <c r="AI358" s="19"/>
      <c r="AJ358" s="73"/>
      <c r="AK358" s="73"/>
      <c r="AL358" s="5"/>
      <c r="AM358" s="5"/>
      <c r="AN358" s="73"/>
      <c r="AO358" s="73"/>
      <c r="AP358" s="73"/>
      <c r="AQ358" s="73"/>
      <c r="AR358" s="72"/>
      <c r="AS358" s="71"/>
      <c r="AT358" s="78"/>
    </row>
    <row r="359" spans="1:46" s="69" customFormat="1" x14ac:dyDescent="0.2">
      <c r="A359" s="73"/>
      <c r="B359" s="73"/>
      <c r="C359" s="73"/>
      <c r="D359" s="73"/>
      <c r="E359" s="73"/>
      <c r="F359" s="73"/>
      <c r="G359" s="73"/>
      <c r="H359" s="76"/>
      <c r="I359" s="76"/>
      <c r="J359" s="76"/>
      <c r="K359" s="76"/>
      <c r="L359" s="76"/>
      <c r="M359" s="76"/>
      <c r="N359" s="76"/>
      <c r="O359" s="76"/>
      <c r="P359" s="75">
        <f t="shared" si="18"/>
        <v>0</v>
      </c>
      <c r="Q359" s="73"/>
      <c r="R359" s="73"/>
      <c r="S359" s="73"/>
      <c r="T359" s="73"/>
      <c r="U359" s="73"/>
      <c r="V359" s="73"/>
      <c r="W359" s="73"/>
      <c r="X359" s="79"/>
      <c r="Y359" s="74">
        <f t="shared" si="19"/>
        <v>0</v>
      </c>
      <c r="Z359" s="19"/>
      <c r="AA359" s="19"/>
      <c r="AB359" s="19"/>
      <c r="AC359" s="19"/>
      <c r="AD359" s="19"/>
      <c r="AE359" s="19"/>
      <c r="AF359" s="19"/>
      <c r="AG359" s="73"/>
      <c r="AH359" s="74">
        <f t="shared" si="20"/>
        <v>0</v>
      </c>
      <c r="AI359" s="19"/>
      <c r="AJ359" s="73"/>
      <c r="AK359" s="73"/>
      <c r="AL359" s="5"/>
      <c r="AM359" s="5"/>
      <c r="AN359" s="73"/>
      <c r="AO359" s="73"/>
      <c r="AP359" s="73"/>
      <c r="AQ359" s="73"/>
      <c r="AR359" s="72"/>
      <c r="AS359" s="71"/>
      <c r="AT359" s="78"/>
    </row>
    <row r="360" spans="1:46" s="69" customFormat="1" x14ac:dyDescent="0.2">
      <c r="A360" s="73"/>
      <c r="B360" s="73"/>
      <c r="C360" s="73"/>
      <c r="D360" s="73"/>
      <c r="E360" s="73"/>
      <c r="F360" s="73"/>
      <c r="G360" s="73"/>
      <c r="H360" s="76"/>
      <c r="I360" s="76"/>
      <c r="J360" s="76"/>
      <c r="K360" s="76"/>
      <c r="L360" s="76"/>
      <c r="M360" s="76"/>
      <c r="N360" s="76"/>
      <c r="O360" s="76"/>
      <c r="P360" s="75">
        <f t="shared" si="18"/>
        <v>0</v>
      </c>
      <c r="Q360" s="73"/>
      <c r="R360" s="73"/>
      <c r="S360" s="73"/>
      <c r="T360" s="73"/>
      <c r="U360" s="73"/>
      <c r="V360" s="73"/>
      <c r="W360" s="73"/>
      <c r="X360" s="79"/>
      <c r="Y360" s="74">
        <f t="shared" si="19"/>
        <v>0</v>
      </c>
      <c r="Z360" s="19"/>
      <c r="AA360" s="19"/>
      <c r="AB360" s="19"/>
      <c r="AC360" s="19"/>
      <c r="AD360" s="19"/>
      <c r="AE360" s="19"/>
      <c r="AF360" s="19"/>
      <c r="AG360" s="73"/>
      <c r="AH360" s="74">
        <f t="shared" si="20"/>
        <v>0</v>
      </c>
      <c r="AI360" s="19"/>
      <c r="AJ360" s="73"/>
      <c r="AK360" s="73"/>
      <c r="AL360" s="5"/>
      <c r="AM360" s="5"/>
      <c r="AN360" s="73"/>
      <c r="AO360" s="73"/>
      <c r="AP360" s="73"/>
      <c r="AQ360" s="73"/>
      <c r="AR360" s="72"/>
      <c r="AS360" s="71"/>
      <c r="AT360" s="78"/>
    </row>
    <row r="361" spans="1:46" s="69" customFormat="1" x14ac:dyDescent="0.2">
      <c r="A361" s="73"/>
      <c r="B361" s="73"/>
      <c r="C361" s="73"/>
      <c r="D361" s="73"/>
      <c r="E361" s="73"/>
      <c r="F361" s="73"/>
      <c r="G361" s="73"/>
      <c r="H361" s="76"/>
      <c r="I361" s="76"/>
      <c r="J361" s="76"/>
      <c r="K361" s="76"/>
      <c r="L361" s="76"/>
      <c r="M361" s="76"/>
      <c r="N361" s="76"/>
      <c r="O361" s="76"/>
      <c r="P361" s="75">
        <f t="shared" si="18"/>
        <v>0</v>
      </c>
      <c r="Q361" s="73"/>
      <c r="R361" s="73"/>
      <c r="S361" s="73"/>
      <c r="T361" s="73"/>
      <c r="U361" s="73"/>
      <c r="V361" s="73"/>
      <c r="W361" s="73"/>
      <c r="X361" s="79"/>
      <c r="Y361" s="74">
        <f t="shared" si="19"/>
        <v>0</v>
      </c>
      <c r="Z361" s="19"/>
      <c r="AA361" s="19"/>
      <c r="AB361" s="19"/>
      <c r="AC361" s="19"/>
      <c r="AD361" s="19"/>
      <c r="AE361" s="19"/>
      <c r="AF361" s="19"/>
      <c r="AG361" s="73"/>
      <c r="AH361" s="74">
        <f t="shared" si="20"/>
        <v>0</v>
      </c>
      <c r="AI361" s="19"/>
      <c r="AJ361" s="73"/>
      <c r="AK361" s="73"/>
      <c r="AL361" s="5"/>
      <c r="AM361" s="5"/>
      <c r="AN361" s="73"/>
      <c r="AO361" s="73"/>
      <c r="AP361" s="73"/>
      <c r="AQ361" s="73"/>
      <c r="AR361" s="72"/>
      <c r="AS361" s="71"/>
      <c r="AT361" s="78"/>
    </row>
    <row r="362" spans="1:46" s="69" customFormat="1" x14ac:dyDescent="0.2">
      <c r="A362" s="73"/>
      <c r="B362" s="73"/>
      <c r="C362" s="73"/>
      <c r="D362" s="73"/>
      <c r="E362" s="73"/>
      <c r="F362" s="73"/>
      <c r="G362" s="73"/>
      <c r="H362" s="76"/>
      <c r="I362" s="76"/>
      <c r="J362" s="76"/>
      <c r="K362" s="76"/>
      <c r="L362" s="76"/>
      <c r="M362" s="76"/>
      <c r="N362" s="76"/>
      <c r="O362" s="76"/>
      <c r="P362" s="75">
        <f t="shared" si="18"/>
        <v>0</v>
      </c>
      <c r="Q362" s="73"/>
      <c r="R362" s="73"/>
      <c r="S362" s="73"/>
      <c r="T362" s="73"/>
      <c r="U362" s="73"/>
      <c r="V362" s="73"/>
      <c r="W362" s="73"/>
      <c r="X362" s="79"/>
      <c r="Y362" s="74">
        <f t="shared" si="19"/>
        <v>0</v>
      </c>
      <c r="Z362" s="19"/>
      <c r="AA362" s="19"/>
      <c r="AB362" s="19"/>
      <c r="AC362" s="19"/>
      <c r="AD362" s="19"/>
      <c r="AE362" s="19"/>
      <c r="AF362" s="19"/>
      <c r="AG362" s="73"/>
      <c r="AH362" s="74">
        <f t="shared" si="20"/>
        <v>0</v>
      </c>
      <c r="AI362" s="19"/>
      <c r="AJ362" s="73"/>
      <c r="AK362" s="73"/>
      <c r="AL362" s="5"/>
      <c r="AM362" s="5"/>
      <c r="AN362" s="73"/>
      <c r="AO362" s="73"/>
      <c r="AP362" s="73"/>
      <c r="AQ362" s="73"/>
      <c r="AR362" s="72"/>
      <c r="AS362" s="71"/>
      <c r="AT362" s="78"/>
    </row>
    <row r="363" spans="1:46" s="69" customFormat="1" x14ac:dyDescent="0.2">
      <c r="A363" s="73"/>
      <c r="B363" s="73"/>
      <c r="C363" s="73"/>
      <c r="D363" s="73"/>
      <c r="E363" s="73"/>
      <c r="F363" s="73"/>
      <c r="G363" s="73"/>
      <c r="H363" s="76"/>
      <c r="I363" s="76"/>
      <c r="J363" s="76"/>
      <c r="K363" s="76"/>
      <c r="L363" s="76"/>
      <c r="M363" s="76"/>
      <c r="N363" s="76"/>
      <c r="O363" s="76"/>
      <c r="P363" s="75">
        <f t="shared" si="18"/>
        <v>0</v>
      </c>
      <c r="Q363" s="73"/>
      <c r="R363" s="73"/>
      <c r="S363" s="73"/>
      <c r="T363" s="73"/>
      <c r="U363" s="73"/>
      <c r="V363" s="73"/>
      <c r="W363" s="73"/>
      <c r="X363" s="79"/>
      <c r="Y363" s="74">
        <f t="shared" si="19"/>
        <v>0</v>
      </c>
      <c r="Z363" s="19"/>
      <c r="AA363" s="19"/>
      <c r="AB363" s="19"/>
      <c r="AC363" s="19"/>
      <c r="AD363" s="19"/>
      <c r="AE363" s="19"/>
      <c r="AF363" s="19"/>
      <c r="AG363" s="73"/>
      <c r="AH363" s="74">
        <f t="shared" si="20"/>
        <v>0</v>
      </c>
      <c r="AI363" s="19"/>
      <c r="AJ363" s="73"/>
      <c r="AK363" s="73"/>
      <c r="AL363" s="5"/>
      <c r="AM363" s="5"/>
      <c r="AN363" s="73"/>
      <c r="AO363" s="73"/>
      <c r="AP363" s="73"/>
      <c r="AQ363" s="73"/>
      <c r="AR363" s="72"/>
      <c r="AS363" s="71"/>
      <c r="AT363" s="78"/>
    </row>
    <row r="364" spans="1:46" s="69" customFormat="1" x14ac:dyDescent="0.2">
      <c r="A364" s="73"/>
      <c r="B364" s="73"/>
      <c r="C364" s="73"/>
      <c r="D364" s="73"/>
      <c r="E364" s="73"/>
      <c r="F364" s="73"/>
      <c r="G364" s="73"/>
      <c r="H364" s="76"/>
      <c r="I364" s="76"/>
      <c r="J364" s="76"/>
      <c r="K364" s="76"/>
      <c r="L364" s="76"/>
      <c r="M364" s="76"/>
      <c r="N364" s="76"/>
      <c r="O364" s="76"/>
      <c r="P364" s="75">
        <f t="shared" si="18"/>
        <v>0</v>
      </c>
      <c r="Q364" s="73"/>
      <c r="R364" s="73"/>
      <c r="S364" s="73"/>
      <c r="T364" s="73"/>
      <c r="U364" s="73"/>
      <c r="V364" s="73"/>
      <c r="W364" s="73"/>
      <c r="X364" s="79"/>
      <c r="Y364" s="74">
        <f t="shared" si="19"/>
        <v>0</v>
      </c>
      <c r="Z364" s="19"/>
      <c r="AA364" s="19"/>
      <c r="AB364" s="19"/>
      <c r="AC364" s="19"/>
      <c r="AD364" s="19"/>
      <c r="AE364" s="19"/>
      <c r="AF364" s="19"/>
      <c r="AG364" s="73"/>
      <c r="AH364" s="74">
        <f t="shared" si="20"/>
        <v>0</v>
      </c>
      <c r="AI364" s="19"/>
      <c r="AJ364" s="73"/>
      <c r="AK364" s="73"/>
      <c r="AL364" s="5"/>
      <c r="AM364" s="5"/>
      <c r="AN364" s="73"/>
      <c r="AO364" s="73"/>
      <c r="AP364" s="73"/>
      <c r="AQ364" s="73"/>
      <c r="AR364" s="72"/>
      <c r="AS364" s="71"/>
      <c r="AT364" s="78"/>
    </row>
    <row r="365" spans="1:46" s="69" customFormat="1" x14ac:dyDescent="0.2">
      <c r="A365" s="73"/>
      <c r="B365" s="73"/>
      <c r="C365" s="73"/>
      <c r="D365" s="73"/>
      <c r="E365" s="73"/>
      <c r="F365" s="73"/>
      <c r="G365" s="73"/>
      <c r="H365" s="76"/>
      <c r="I365" s="76"/>
      <c r="J365" s="76"/>
      <c r="K365" s="76"/>
      <c r="L365" s="76"/>
      <c r="M365" s="76"/>
      <c r="N365" s="76"/>
      <c r="O365" s="76"/>
      <c r="P365" s="75">
        <f t="shared" si="18"/>
        <v>0</v>
      </c>
      <c r="Q365" s="73"/>
      <c r="R365" s="73"/>
      <c r="S365" s="73"/>
      <c r="T365" s="73"/>
      <c r="U365" s="73"/>
      <c r="V365" s="73"/>
      <c r="W365" s="73"/>
      <c r="X365" s="79"/>
      <c r="Y365" s="74">
        <f t="shared" si="19"/>
        <v>0</v>
      </c>
      <c r="Z365" s="19"/>
      <c r="AA365" s="19"/>
      <c r="AB365" s="19"/>
      <c r="AC365" s="19"/>
      <c r="AD365" s="19"/>
      <c r="AE365" s="19"/>
      <c r="AF365" s="19"/>
      <c r="AG365" s="73"/>
      <c r="AH365" s="74">
        <f t="shared" si="20"/>
        <v>0</v>
      </c>
      <c r="AI365" s="19"/>
      <c r="AJ365" s="73"/>
      <c r="AK365" s="73"/>
      <c r="AL365" s="5"/>
      <c r="AM365" s="5"/>
      <c r="AN365" s="73"/>
      <c r="AO365" s="73"/>
      <c r="AP365" s="73"/>
      <c r="AQ365" s="73"/>
      <c r="AR365" s="72"/>
      <c r="AS365" s="71"/>
      <c r="AT365" s="78"/>
    </row>
    <row r="366" spans="1:46" s="69" customFormat="1" x14ac:dyDescent="0.2">
      <c r="A366" s="73"/>
      <c r="B366" s="73"/>
      <c r="C366" s="73"/>
      <c r="D366" s="73"/>
      <c r="E366" s="73"/>
      <c r="F366" s="73"/>
      <c r="G366" s="73"/>
      <c r="H366" s="76"/>
      <c r="I366" s="76"/>
      <c r="J366" s="76"/>
      <c r="K366" s="76"/>
      <c r="L366" s="76"/>
      <c r="M366" s="76"/>
      <c r="N366" s="76"/>
      <c r="O366" s="76"/>
      <c r="P366" s="75">
        <f t="shared" si="18"/>
        <v>0</v>
      </c>
      <c r="Q366" s="73"/>
      <c r="R366" s="73"/>
      <c r="S366" s="73"/>
      <c r="T366" s="73"/>
      <c r="U366" s="73"/>
      <c r="V366" s="73"/>
      <c r="W366" s="73"/>
      <c r="X366" s="79"/>
      <c r="Y366" s="74">
        <f t="shared" si="19"/>
        <v>0</v>
      </c>
      <c r="Z366" s="19"/>
      <c r="AA366" s="19"/>
      <c r="AB366" s="19"/>
      <c r="AC366" s="19"/>
      <c r="AD366" s="19"/>
      <c r="AE366" s="19"/>
      <c r="AF366" s="19"/>
      <c r="AG366" s="73"/>
      <c r="AH366" s="74">
        <f t="shared" si="20"/>
        <v>0</v>
      </c>
      <c r="AI366" s="19"/>
      <c r="AJ366" s="73"/>
      <c r="AK366" s="73"/>
      <c r="AL366" s="5"/>
      <c r="AM366" s="5"/>
      <c r="AN366" s="73"/>
      <c r="AO366" s="73"/>
      <c r="AP366" s="73"/>
      <c r="AQ366" s="73"/>
      <c r="AR366" s="72"/>
      <c r="AS366" s="71"/>
      <c r="AT366" s="78"/>
    </row>
    <row r="367" spans="1:46" s="69" customFormat="1" x14ac:dyDescent="0.2">
      <c r="A367" s="73"/>
      <c r="B367" s="73"/>
      <c r="C367" s="73"/>
      <c r="D367" s="73"/>
      <c r="E367" s="73"/>
      <c r="F367" s="73"/>
      <c r="G367" s="73"/>
      <c r="H367" s="76"/>
      <c r="I367" s="76"/>
      <c r="J367" s="76"/>
      <c r="K367" s="76"/>
      <c r="L367" s="76"/>
      <c r="M367" s="76"/>
      <c r="N367" s="76"/>
      <c r="O367" s="76"/>
      <c r="P367" s="75">
        <f t="shared" si="18"/>
        <v>0</v>
      </c>
      <c r="Q367" s="73"/>
      <c r="R367" s="73"/>
      <c r="S367" s="73"/>
      <c r="T367" s="73"/>
      <c r="U367" s="73"/>
      <c r="V367" s="73"/>
      <c r="W367" s="73"/>
      <c r="X367" s="79"/>
      <c r="Y367" s="74">
        <f t="shared" si="19"/>
        <v>0</v>
      </c>
      <c r="Z367" s="19"/>
      <c r="AA367" s="19"/>
      <c r="AB367" s="19"/>
      <c r="AC367" s="19"/>
      <c r="AD367" s="19"/>
      <c r="AE367" s="19"/>
      <c r="AF367" s="19"/>
      <c r="AG367" s="73"/>
      <c r="AH367" s="74">
        <f t="shared" si="20"/>
        <v>0</v>
      </c>
      <c r="AI367" s="19"/>
      <c r="AJ367" s="73"/>
      <c r="AK367" s="73"/>
      <c r="AL367" s="5"/>
      <c r="AM367" s="5"/>
      <c r="AN367" s="73"/>
      <c r="AO367" s="73"/>
      <c r="AP367" s="73"/>
      <c r="AQ367" s="73"/>
      <c r="AR367" s="72"/>
      <c r="AS367" s="71"/>
      <c r="AT367" s="78"/>
    </row>
    <row r="368" spans="1:46" s="69" customFormat="1" x14ac:dyDescent="0.2">
      <c r="A368" s="73"/>
      <c r="B368" s="73"/>
      <c r="C368" s="73"/>
      <c r="D368" s="73"/>
      <c r="E368" s="73"/>
      <c r="F368" s="73"/>
      <c r="G368" s="73"/>
      <c r="H368" s="76"/>
      <c r="I368" s="76"/>
      <c r="J368" s="76"/>
      <c r="K368" s="76"/>
      <c r="L368" s="76"/>
      <c r="M368" s="76"/>
      <c r="N368" s="76"/>
      <c r="O368" s="76"/>
      <c r="P368" s="75">
        <f t="shared" si="18"/>
        <v>0</v>
      </c>
      <c r="Q368" s="73"/>
      <c r="R368" s="73"/>
      <c r="S368" s="73"/>
      <c r="T368" s="73"/>
      <c r="U368" s="73"/>
      <c r="V368" s="73"/>
      <c r="W368" s="73"/>
      <c r="X368" s="79"/>
      <c r="Y368" s="74">
        <f t="shared" si="19"/>
        <v>0</v>
      </c>
      <c r="Z368" s="19"/>
      <c r="AA368" s="19"/>
      <c r="AB368" s="19"/>
      <c r="AC368" s="19"/>
      <c r="AD368" s="19"/>
      <c r="AE368" s="19"/>
      <c r="AF368" s="19"/>
      <c r="AG368" s="73"/>
      <c r="AH368" s="74">
        <f t="shared" si="20"/>
        <v>0</v>
      </c>
      <c r="AI368" s="19"/>
      <c r="AJ368" s="73"/>
      <c r="AK368" s="73"/>
      <c r="AL368" s="5"/>
      <c r="AM368" s="5"/>
      <c r="AN368" s="73"/>
      <c r="AO368" s="73"/>
      <c r="AP368" s="73"/>
      <c r="AQ368" s="73"/>
      <c r="AR368" s="72"/>
      <c r="AS368" s="71"/>
      <c r="AT368" s="78"/>
    </row>
    <row r="369" spans="1:46" s="69" customFormat="1" x14ac:dyDescent="0.2">
      <c r="A369" s="73"/>
      <c r="B369" s="73"/>
      <c r="C369" s="73"/>
      <c r="D369" s="73"/>
      <c r="E369" s="73"/>
      <c r="F369" s="73"/>
      <c r="G369" s="73"/>
      <c r="H369" s="76"/>
      <c r="I369" s="76"/>
      <c r="J369" s="76"/>
      <c r="K369" s="76"/>
      <c r="L369" s="76"/>
      <c r="M369" s="76"/>
      <c r="N369" s="76"/>
      <c r="O369" s="76"/>
      <c r="P369" s="75">
        <f t="shared" si="18"/>
        <v>0</v>
      </c>
      <c r="Q369" s="73"/>
      <c r="R369" s="73"/>
      <c r="S369" s="73"/>
      <c r="T369" s="73"/>
      <c r="U369" s="73"/>
      <c r="V369" s="73"/>
      <c r="W369" s="73"/>
      <c r="X369" s="79"/>
      <c r="Y369" s="74">
        <f t="shared" si="19"/>
        <v>0</v>
      </c>
      <c r="Z369" s="19"/>
      <c r="AA369" s="19"/>
      <c r="AB369" s="19"/>
      <c r="AC369" s="19"/>
      <c r="AD369" s="19"/>
      <c r="AE369" s="19"/>
      <c r="AF369" s="19"/>
      <c r="AG369" s="73"/>
      <c r="AH369" s="74">
        <f t="shared" si="20"/>
        <v>0</v>
      </c>
      <c r="AI369" s="19"/>
      <c r="AJ369" s="73"/>
      <c r="AK369" s="73"/>
      <c r="AL369" s="5"/>
      <c r="AM369" s="5"/>
      <c r="AN369" s="73"/>
      <c r="AO369" s="73"/>
      <c r="AP369" s="73"/>
      <c r="AQ369" s="73"/>
      <c r="AR369" s="72"/>
      <c r="AS369" s="71"/>
      <c r="AT369" s="78"/>
    </row>
    <row r="370" spans="1:46" s="69" customFormat="1" x14ac:dyDescent="0.2">
      <c r="A370" s="73"/>
      <c r="B370" s="73"/>
      <c r="C370" s="73"/>
      <c r="D370" s="73"/>
      <c r="E370" s="73"/>
      <c r="F370" s="73"/>
      <c r="G370" s="73"/>
      <c r="H370" s="76"/>
      <c r="I370" s="76"/>
      <c r="J370" s="76"/>
      <c r="K370" s="76"/>
      <c r="L370" s="76"/>
      <c r="M370" s="76"/>
      <c r="N370" s="76"/>
      <c r="O370" s="76"/>
      <c r="P370" s="75">
        <f t="shared" si="18"/>
        <v>0</v>
      </c>
      <c r="Q370" s="73"/>
      <c r="R370" s="73"/>
      <c r="S370" s="73"/>
      <c r="T370" s="73"/>
      <c r="U370" s="73"/>
      <c r="V370" s="73"/>
      <c r="W370" s="73"/>
      <c r="X370" s="79"/>
      <c r="Y370" s="74">
        <f t="shared" si="19"/>
        <v>0</v>
      </c>
      <c r="Z370" s="19"/>
      <c r="AA370" s="19"/>
      <c r="AB370" s="19"/>
      <c r="AC370" s="19"/>
      <c r="AD370" s="19"/>
      <c r="AE370" s="19"/>
      <c r="AF370" s="19"/>
      <c r="AG370" s="73"/>
      <c r="AH370" s="74">
        <f t="shared" si="20"/>
        <v>0</v>
      </c>
      <c r="AI370" s="19"/>
      <c r="AJ370" s="73"/>
      <c r="AK370" s="73"/>
      <c r="AL370" s="5"/>
      <c r="AM370" s="5"/>
      <c r="AN370" s="73"/>
      <c r="AO370" s="73"/>
      <c r="AP370" s="73"/>
      <c r="AQ370" s="73"/>
      <c r="AR370" s="72"/>
      <c r="AS370" s="71"/>
      <c r="AT370" s="78"/>
    </row>
    <row r="371" spans="1:46" s="69" customFormat="1" x14ac:dyDescent="0.2">
      <c r="A371" s="73"/>
      <c r="B371" s="73"/>
      <c r="C371" s="73"/>
      <c r="D371" s="73"/>
      <c r="E371" s="73"/>
      <c r="F371" s="73"/>
      <c r="G371" s="73"/>
      <c r="H371" s="76"/>
      <c r="I371" s="76"/>
      <c r="J371" s="76"/>
      <c r="K371" s="76"/>
      <c r="L371" s="76"/>
      <c r="M371" s="76"/>
      <c r="N371" s="76"/>
      <c r="O371" s="76"/>
      <c r="P371" s="75">
        <f t="shared" si="18"/>
        <v>0</v>
      </c>
      <c r="Q371" s="73"/>
      <c r="R371" s="73"/>
      <c r="S371" s="73"/>
      <c r="T371" s="73"/>
      <c r="U371" s="73"/>
      <c r="V371" s="73"/>
      <c r="W371" s="73"/>
      <c r="X371" s="79"/>
      <c r="Y371" s="74">
        <f t="shared" si="19"/>
        <v>0</v>
      </c>
      <c r="Z371" s="19"/>
      <c r="AA371" s="19"/>
      <c r="AB371" s="19"/>
      <c r="AC371" s="19"/>
      <c r="AD371" s="19"/>
      <c r="AE371" s="19"/>
      <c r="AF371" s="19"/>
      <c r="AG371" s="73"/>
      <c r="AH371" s="74">
        <f t="shared" si="20"/>
        <v>0</v>
      </c>
      <c r="AI371" s="19"/>
      <c r="AJ371" s="73"/>
      <c r="AK371" s="73"/>
      <c r="AL371" s="5"/>
      <c r="AM371" s="5"/>
      <c r="AN371" s="73"/>
      <c r="AO371" s="73"/>
      <c r="AP371" s="73"/>
      <c r="AQ371" s="73"/>
      <c r="AR371" s="72"/>
      <c r="AS371" s="71"/>
      <c r="AT371" s="78"/>
    </row>
    <row r="372" spans="1:46" s="69" customFormat="1" x14ac:dyDescent="0.2">
      <c r="A372" s="73"/>
      <c r="B372" s="73"/>
      <c r="C372" s="73"/>
      <c r="D372" s="73"/>
      <c r="E372" s="73"/>
      <c r="F372" s="73"/>
      <c r="G372" s="73"/>
      <c r="H372" s="76"/>
      <c r="I372" s="76"/>
      <c r="J372" s="76"/>
      <c r="K372" s="76"/>
      <c r="L372" s="76"/>
      <c r="M372" s="76"/>
      <c r="N372" s="76"/>
      <c r="O372" s="76"/>
      <c r="P372" s="75">
        <f t="shared" si="18"/>
        <v>0</v>
      </c>
      <c r="Q372" s="73"/>
      <c r="R372" s="73"/>
      <c r="S372" s="73"/>
      <c r="T372" s="73"/>
      <c r="U372" s="73"/>
      <c r="V372" s="73"/>
      <c r="W372" s="73"/>
      <c r="X372" s="79"/>
      <c r="Y372" s="74">
        <f t="shared" si="19"/>
        <v>0</v>
      </c>
      <c r="Z372" s="19"/>
      <c r="AA372" s="19"/>
      <c r="AB372" s="19"/>
      <c r="AC372" s="19"/>
      <c r="AD372" s="19"/>
      <c r="AE372" s="19"/>
      <c r="AF372" s="19"/>
      <c r="AG372" s="73"/>
      <c r="AH372" s="74">
        <f t="shared" si="20"/>
        <v>0</v>
      </c>
      <c r="AI372" s="19"/>
      <c r="AJ372" s="73"/>
      <c r="AK372" s="73"/>
      <c r="AL372" s="5"/>
      <c r="AM372" s="5"/>
      <c r="AN372" s="73"/>
      <c r="AO372" s="73"/>
      <c r="AP372" s="73"/>
      <c r="AQ372" s="73"/>
      <c r="AR372" s="72"/>
      <c r="AS372" s="71"/>
      <c r="AT372" s="78"/>
    </row>
    <row r="373" spans="1:46" s="69" customFormat="1" x14ac:dyDescent="0.2">
      <c r="A373" s="73"/>
      <c r="B373" s="73"/>
      <c r="C373" s="73"/>
      <c r="D373" s="73"/>
      <c r="E373" s="73"/>
      <c r="F373" s="73"/>
      <c r="G373" s="73"/>
      <c r="H373" s="76"/>
      <c r="I373" s="76"/>
      <c r="J373" s="76"/>
      <c r="K373" s="76"/>
      <c r="L373" s="76"/>
      <c r="M373" s="76"/>
      <c r="N373" s="76"/>
      <c r="O373" s="76"/>
      <c r="P373" s="75">
        <f t="shared" si="18"/>
        <v>0</v>
      </c>
      <c r="Q373" s="73"/>
      <c r="R373" s="73"/>
      <c r="S373" s="73"/>
      <c r="T373" s="73"/>
      <c r="U373" s="73"/>
      <c r="V373" s="73"/>
      <c r="W373" s="73"/>
      <c r="X373" s="79"/>
      <c r="Y373" s="74">
        <f t="shared" si="19"/>
        <v>0</v>
      </c>
      <c r="Z373" s="19"/>
      <c r="AA373" s="19"/>
      <c r="AB373" s="19"/>
      <c r="AC373" s="19"/>
      <c r="AD373" s="19"/>
      <c r="AE373" s="19"/>
      <c r="AF373" s="19"/>
      <c r="AG373" s="73"/>
      <c r="AH373" s="74">
        <f t="shared" si="20"/>
        <v>0</v>
      </c>
      <c r="AI373" s="19"/>
      <c r="AJ373" s="73"/>
      <c r="AK373" s="73"/>
      <c r="AL373" s="5"/>
      <c r="AM373" s="5"/>
      <c r="AN373" s="73"/>
      <c r="AO373" s="73"/>
      <c r="AP373" s="73"/>
      <c r="AQ373" s="73"/>
      <c r="AR373" s="72"/>
      <c r="AS373" s="71"/>
      <c r="AT373" s="78"/>
    </row>
    <row r="374" spans="1:46" s="69" customFormat="1" x14ac:dyDescent="0.2">
      <c r="A374" s="73"/>
      <c r="B374" s="73"/>
      <c r="C374" s="73"/>
      <c r="D374" s="73"/>
      <c r="E374" s="73"/>
      <c r="F374" s="73"/>
      <c r="G374" s="73"/>
      <c r="H374" s="76"/>
      <c r="I374" s="76"/>
      <c r="J374" s="76"/>
      <c r="K374" s="76"/>
      <c r="L374" s="76"/>
      <c r="M374" s="76"/>
      <c r="N374" s="76"/>
      <c r="O374" s="76"/>
      <c r="P374" s="75">
        <f t="shared" si="18"/>
        <v>0</v>
      </c>
      <c r="Q374" s="73"/>
      <c r="R374" s="73"/>
      <c r="S374" s="73"/>
      <c r="T374" s="73"/>
      <c r="U374" s="73"/>
      <c r="V374" s="73"/>
      <c r="W374" s="73"/>
      <c r="X374" s="79"/>
      <c r="Y374" s="74">
        <f t="shared" si="19"/>
        <v>0</v>
      </c>
      <c r="Z374" s="19"/>
      <c r="AA374" s="19"/>
      <c r="AB374" s="19"/>
      <c r="AC374" s="19"/>
      <c r="AD374" s="19"/>
      <c r="AE374" s="19"/>
      <c r="AF374" s="19"/>
      <c r="AG374" s="73"/>
      <c r="AH374" s="74">
        <f t="shared" si="20"/>
        <v>0</v>
      </c>
      <c r="AI374" s="19"/>
      <c r="AJ374" s="73"/>
      <c r="AK374" s="73"/>
      <c r="AL374" s="5"/>
      <c r="AM374" s="5"/>
      <c r="AN374" s="73"/>
      <c r="AO374" s="73"/>
      <c r="AP374" s="73"/>
      <c r="AQ374" s="73"/>
      <c r="AR374" s="72"/>
      <c r="AS374" s="71"/>
      <c r="AT374" s="78"/>
    </row>
    <row r="375" spans="1:46" s="69" customFormat="1" x14ac:dyDescent="0.2">
      <c r="A375" s="73"/>
      <c r="B375" s="73"/>
      <c r="C375" s="73"/>
      <c r="D375" s="73"/>
      <c r="E375" s="73"/>
      <c r="F375" s="73"/>
      <c r="G375" s="73"/>
      <c r="H375" s="76"/>
      <c r="I375" s="76"/>
      <c r="J375" s="76"/>
      <c r="K375" s="76"/>
      <c r="L375" s="76"/>
      <c r="M375" s="76"/>
      <c r="N375" s="76"/>
      <c r="O375" s="76"/>
      <c r="P375" s="75">
        <f t="shared" si="18"/>
        <v>0</v>
      </c>
      <c r="Q375" s="73"/>
      <c r="R375" s="73"/>
      <c r="S375" s="73"/>
      <c r="T375" s="73"/>
      <c r="U375" s="73"/>
      <c r="V375" s="73"/>
      <c r="W375" s="73"/>
      <c r="X375" s="79"/>
      <c r="Y375" s="74">
        <f t="shared" si="19"/>
        <v>0</v>
      </c>
      <c r="Z375" s="19"/>
      <c r="AA375" s="19"/>
      <c r="AB375" s="19"/>
      <c r="AC375" s="19"/>
      <c r="AD375" s="19"/>
      <c r="AE375" s="19"/>
      <c r="AF375" s="19"/>
      <c r="AG375" s="73"/>
      <c r="AH375" s="74">
        <f t="shared" si="20"/>
        <v>0</v>
      </c>
      <c r="AI375" s="19"/>
      <c r="AJ375" s="73"/>
      <c r="AK375" s="73"/>
      <c r="AL375" s="5"/>
      <c r="AM375" s="5"/>
      <c r="AN375" s="73"/>
      <c r="AO375" s="73"/>
      <c r="AP375" s="73"/>
      <c r="AQ375" s="73"/>
      <c r="AR375" s="72"/>
      <c r="AS375" s="71"/>
      <c r="AT375" s="78"/>
    </row>
    <row r="376" spans="1:46" s="69" customFormat="1" x14ac:dyDescent="0.2">
      <c r="A376" s="73"/>
      <c r="B376" s="73"/>
      <c r="C376" s="73"/>
      <c r="D376" s="73"/>
      <c r="E376" s="73"/>
      <c r="F376" s="73"/>
      <c r="G376" s="73"/>
      <c r="H376" s="76"/>
      <c r="I376" s="76"/>
      <c r="J376" s="76"/>
      <c r="K376" s="76"/>
      <c r="L376" s="76"/>
      <c r="M376" s="76"/>
      <c r="N376" s="76"/>
      <c r="O376" s="76"/>
      <c r="P376" s="75">
        <f t="shared" si="18"/>
        <v>0</v>
      </c>
      <c r="Q376" s="73"/>
      <c r="R376" s="73"/>
      <c r="S376" s="73"/>
      <c r="T376" s="73"/>
      <c r="U376" s="73"/>
      <c r="V376" s="73"/>
      <c r="W376" s="73"/>
      <c r="X376" s="79"/>
      <c r="Y376" s="74">
        <f t="shared" si="19"/>
        <v>0</v>
      </c>
      <c r="Z376" s="19"/>
      <c r="AA376" s="19"/>
      <c r="AB376" s="19"/>
      <c r="AC376" s="19"/>
      <c r="AD376" s="19"/>
      <c r="AE376" s="19"/>
      <c r="AF376" s="19"/>
      <c r="AG376" s="73"/>
      <c r="AH376" s="74">
        <f t="shared" si="20"/>
        <v>0</v>
      </c>
      <c r="AI376" s="19"/>
      <c r="AJ376" s="73"/>
      <c r="AK376" s="73"/>
      <c r="AL376" s="5"/>
      <c r="AM376" s="5"/>
      <c r="AN376" s="73"/>
      <c r="AO376" s="73"/>
      <c r="AP376" s="73"/>
      <c r="AQ376" s="73"/>
      <c r="AR376" s="72"/>
      <c r="AS376" s="71"/>
      <c r="AT376" s="78"/>
    </row>
    <row r="377" spans="1:46" s="69" customFormat="1" x14ac:dyDescent="0.2">
      <c r="A377" s="73"/>
      <c r="B377" s="73"/>
      <c r="C377" s="73"/>
      <c r="D377" s="73"/>
      <c r="E377" s="73"/>
      <c r="F377" s="73"/>
      <c r="G377" s="73"/>
      <c r="H377" s="76"/>
      <c r="I377" s="76"/>
      <c r="J377" s="76"/>
      <c r="K377" s="76"/>
      <c r="L377" s="76"/>
      <c r="M377" s="76"/>
      <c r="N377" s="76"/>
      <c r="O377" s="76"/>
      <c r="P377" s="75">
        <f t="shared" si="18"/>
        <v>0</v>
      </c>
      <c r="Q377" s="73"/>
      <c r="R377" s="73"/>
      <c r="S377" s="73"/>
      <c r="T377" s="73"/>
      <c r="U377" s="73"/>
      <c r="V377" s="73"/>
      <c r="W377" s="73"/>
      <c r="X377" s="79"/>
      <c r="Y377" s="74">
        <f t="shared" si="19"/>
        <v>0</v>
      </c>
      <c r="Z377" s="19"/>
      <c r="AA377" s="19"/>
      <c r="AB377" s="19"/>
      <c r="AC377" s="19"/>
      <c r="AD377" s="19"/>
      <c r="AE377" s="19"/>
      <c r="AF377" s="19"/>
      <c r="AG377" s="73"/>
      <c r="AH377" s="74">
        <f t="shared" si="20"/>
        <v>0</v>
      </c>
      <c r="AI377" s="19"/>
      <c r="AJ377" s="73"/>
      <c r="AK377" s="73"/>
      <c r="AL377" s="5"/>
      <c r="AM377" s="5"/>
      <c r="AN377" s="73"/>
      <c r="AO377" s="73"/>
      <c r="AP377" s="73"/>
      <c r="AQ377" s="73"/>
      <c r="AR377" s="72"/>
      <c r="AS377" s="71"/>
      <c r="AT377" s="78"/>
    </row>
    <row r="378" spans="1:46" s="69" customFormat="1" x14ac:dyDescent="0.2">
      <c r="A378" s="73"/>
      <c r="B378" s="73"/>
      <c r="C378" s="73"/>
      <c r="D378" s="73"/>
      <c r="E378" s="73"/>
      <c r="F378" s="73"/>
      <c r="G378" s="73"/>
      <c r="H378" s="76"/>
      <c r="I378" s="76"/>
      <c r="J378" s="76"/>
      <c r="K378" s="76"/>
      <c r="L378" s="76"/>
      <c r="M378" s="76"/>
      <c r="N378" s="76"/>
      <c r="O378" s="76"/>
      <c r="P378" s="75">
        <f t="shared" si="18"/>
        <v>0</v>
      </c>
      <c r="Q378" s="73"/>
      <c r="R378" s="73"/>
      <c r="S378" s="73"/>
      <c r="T378" s="73"/>
      <c r="U378" s="73"/>
      <c r="V378" s="73"/>
      <c r="W378" s="73"/>
      <c r="X378" s="79"/>
      <c r="Y378" s="74">
        <f t="shared" si="19"/>
        <v>0</v>
      </c>
      <c r="Z378" s="19"/>
      <c r="AA378" s="19"/>
      <c r="AB378" s="19"/>
      <c r="AC378" s="19"/>
      <c r="AD378" s="19"/>
      <c r="AE378" s="19"/>
      <c r="AF378" s="19"/>
      <c r="AG378" s="73"/>
      <c r="AH378" s="74">
        <f t="shared" si="20"/>
        <v>0</v>
      </c>
      <c r="AI378" s="19"/>
      <c r="AJ378" s="73"/>
      <c r="AK378" s="73"/>
      <c r="AL378" s="5"/>
      <c r="AM378" s="5"/>
      <c r="AN378" s="73"/>
      <c r="AO378" s="73"/>
      <c r="AP378" s="73"/>
      <c r="AQ378" s="73"/>
      <c r="AR378" s="72"/>
      <c r="AS378" s="71"/>
      <c r="AT378" s="78"/>
    </row>
    <row r="379" spans="1:46" s="69" customFormat="1" x14ac:dyDescent="0.2">
      <c r="A379" s="73"/>
      <c r="B379" s="73"/>
      <c r="C379" s="73"/>
      <c r="D379" s="73"/>
      <c r="E379" s="73"/>
      <c r="F379" s="73"/>
      <c r="G379" s="73"/>
      <c r="H379" s="76"/>
      <c r="I379" s="76"/>
      <c r="J379" s="76"/>
      <c r="K379" s="76"/>
      <c r="L379" s="76"/>
      <c r="M379" s="76"/>
      <c r="N379" s="76"/>
      <c r="O379" s="76"/>
      <c r="P379" s="75">
        <f t="shared" si="18"/>
        <v>0</v>
      </c>
      <c r="Q379" s="73"/>
      <c r="R379" s="73"/>
      <c r="S379" s="73"/>
      <c r="T379" s="73"/>
      <c r="U379" s="73"/>
      <c r="V379" s="73"/>
      <c r="W379" s="73"/>
      <c r="X379" s="79"/>
      <c r="Y379" s="74">
        <f t="shared" si="19"/>
        <v>0</v>
      </c>
      <c r="Z379" s="19"/>
      <c r="AA379" s="19"/>
      <c r="AB379" s="19"/>
      <c r="AC379" s="19"/>
      <c r="AD379" s="19"/>
      <c r="AE379" s="19"/>
      <c r="AF379" s="19"/>
      <c r="AG379" s="73"/>
      <c r="AH379" s="74">
        <f t="shared" si="20"/>
        <v>0</v>
      </c>
      <c r="AI379" s="19"/>
      <c r="AJ379" s="73"/>
      <c r="AK379" s="73"/>
      <c r="AL379" s="5"/>
      <c r="AM379" s="5"/>
      <c r="AN379" s="73"/>
      <c r="AO379" s="73"/>
      <c r="AP379" s="73"/>
      <c r="AQ379" s="73"/>
      <c r="AR379" s="72"/>
      <c r="AS379" s="71"/>
      <c r="AT379" s="78"/>
    </row>
    <row r="380" spans="1:46" s="69" customFormat="1" x14ac:dyDescent="0.2">
      <c r="A380" s="73"/>
      <c r="B380" s="73"/>
      <c r="C380" s="73"/>
      <c r="D380" s="73"/>
      <c r="E380" s="73"/>
      <c r="F380" s="73"/>
      <c r="G380" s="73"/>
      <c r="H380" s="76"/>
      <c r="I380" s="76"/>
      <c r="J380" s="76"/>
      <c r="K380" s="76"/>
      <c r="L380" s="76"/>
      <c r="M380" s="76"/>
      <c r="N380" s="76"/>
      <c r="O380" s="76"/>
      <c r="P380" s="75">
        <f t="shared" si="18"/>
        <v>0</v>
      </c>
      <c r="Q380" s="73"/>
      <c r="R380" s="73"/>
      <c r="S380" s="73"/>
      <c r="T380" s="73"/>
      <c r="U380" s="73"/>
      <c r="V380" s="73"/>
      <c r="W380" s="73"/>
      <c r="X380" s="79"/>
      <c r="Y380" s="74">
        <f t="shared" si="19"/>
        <v>0</v>
      </c>
      <c r="Z380" s="19"/>
      <c r="AA380" s="19"/>
      <c r="AB380" s="19"/>
      <c r="AC380" s="19"/>
      <c r="AD380" s="19"/>
      <c r="AE380" s="19"/>
      <c r="AF380" s="19"/>
      <c r="AG380" s="73"/>
      <c r="AH380" s="74">
        <f t="shared" si="20"/>
        <v>0</v>
      </c>
      <c r="AI380" s="19"/>
      <c r="AJ380" s="73"/>
      <c r="AK380" s="73"/>
      <c r="AL380" s="5"/>
      <c r="AM380" s="5"/>
      <c r="AN380" s="73"/>
      <c r="AO380" s="73"/>
      <c r="AP380" s="73"/>
      <c r="AQ380" s="73"/>
      <c r="AR380" s="72"/>
      <c r="AS380" s="71"/>
      <c r="AT380" s="78"/>
    </row>
    <row r="381" spans="1:46" s="69" customFormat="1" x14ac:dyDescent="0.2">
      <c r="A381" s="73"/>
      <c r="B381" s="73"/>
      <c r="C381" s="73"/>
      <c r="D381" s="73"/>
      <c r="E381" s="73"/>
      <c r="F381" s="73"/>
      <c r="G381" s="73"/>
      <c r="H381" s="76"/>
      <c r="I381" s="76"/>
      <c r="J381" s="76"/>
      <c r="K381" s="76"/>
      <c r="L381" s="76"/>
      <c r="M381" s="76"/>
      <c r="N381" s="76"/>
      <c r="O381" s="76"/>
      <c r="P381" s="75">
        <f t="shared" si="18"/>
        <v>0</v>
      </c>
      <c r="Q381" s="73"/>
      <c r="R381" s="73"/>
      <c r="S381" s="73"/>
      <c r="T381" s="73"/>
      <c r="U381" s="73"/>
      <c r="V381" s="73"/>
      <c r="W381" s="73"/>
      <c r="X381" s="79"/>
      <c r="Y381" s="74">
        <f t="shared" si="19"/>
        <v>0</v>
      </c>
      <c r="Z381" s="19"/>
      <c r="AA381" s="19"/>
      <c r="AB381" s="19"/>
      <c r="AC381" s="19"/>
      <c r="AD381" s="19"/>
      <c r="AE381" s="19"/>
      <c r="AF381" s="19"/>
      <c r="AG381" s="73"/>
      <c r="AH381" s="74">
        <f t="shared" si="20"/>
        <v>0</v>
      </c>
      <c r="AI381" s="19"/>
      <c r="AJ381" s="73"/>
      <c r="AK381" s="73"/>
      <c r="AL381" s="5"/>
      <c r="AM381" s="5"/>
      <c r="AN381" s="73"/>
      <c r="AO381" s="73"/>
      <c r="AP381" s="73"/>
      <c r="AQ381" s="73"/>
      <c r="AR381" s="72"/>
      <c r="AS381" s="71"/>
      <c r="AT381" s="78"/>
    </row>
    <row r="382" spans="1:46" s="69" customFormat="1" x14ac:dyDescent="0.2">
      <c r="A382" s="73"/>
      <c r="B382" s="73"/>
      <c r="C382" s="73"/>
      <c r="D382" s="73"/>
      <c r="E382" s="73"/>
      <c r="F382" s="73"/>
      <c r="G382" s="73"/>
      <c r="H382" s="76"/>
      <c r="I382" s="76"/>
      <c r="J382" s="76"/>
      <c r="K382" s="76"/>
      <c r="L382" s="76"/>
      <c r="M382" s="76"/>
      <c r="N382" s="76"/>
      <c r="O382" s="76"/>
      <c r="P382" s="75">
        <f t="shared" si="18"/>
        <v>0</v>
      </c>
      <c r="Q382" s="73"/>
      <c r="R382" s="73"/>
      <c r="S382" s="73"/>
      <c r="T382" s="73"/>
      <c r="U382" s="73"/>
      <c r="V382" s="73"/>
      <c r="W382" s="73"/>
      <c r="X382" s="79"/>
      <c r="Y382" s="74">
        <f t="shared" si="19"/>
        <v>0</v>
      </c>
      <c r="Z382" s="19"/>
      <c r="AA382" s="19"/>
      <c r="AB382" s="19"/>
      <c r="AC382" s="19"/>
      <c r="AD382" s="19"/>
      <c r="AE382" s="19"/>
      <c r="AF382" s="19"/>
      <c r="AG382" s="73"/>
      <c r="AH382" s="74">
        <f t="shared" si="20"/>
        <v>0</v>
      </c>
      <c r="AI382" s="19"/>
      <c r="AJ382" s="73"/>
      <c r="AK382" s="73"/>
      <c r="AL382" s="5"/>
      <c r="AM382" s="5"/>
      <c r="AN382" s="73"/>
      <c r="AO382" s="73"/>
      <c r="AP382" s="73"/>
      <c r="AQ382" s="73"/>
      <c r="AR382" s="72"/>
      <c r="AS382" s="71"/>
      <c r="AT382" s="78"/>
    </row>
    <row r="383" spans="1:46" s="69" customFormat="1" x14ac:dyDescent="0.2">
      <c r="A383" s="73"/>
      <c r="B383" s="73"/>
      <c r="C383" s="73"/>
      <c r="D383" s="73"/>
      <c r="E383" s="73"/>
      <c r="F383" s="73"/>
      <c r="G383" s="73"/>
      <c r="H383" s="76"/>
      <c r="I383" s="76"/>
      <c r="J383" s="76"/>
      <c r="K383" s="76"/>
      <c r="L383" s="76"/>
      <c r="M383" s="76"/>
      <c r="N383" s="76"/>
      <c r="O383" s="76"/>
      <c r="P383" s="75">
        <f t="shared" si="18"/>
        <v>0</v>
      </c>
      <c r="Q383" s="73"/>
      <c r="R383" s="73"/>
      <c r="S383" s="73"/>
      <c r="T383" s="73"/>
      <c r="U383" s="73"/>
      <c r="V383" s="73"/>
      <c r="W383" s="73"/>
      <c r="X383" s="79"/>
      <c r="Y383" s="74">
        <f t="shared" si="19"/>
        <v>0</v>
      </c>
      <c r="Z383" s="19"/>
      <c r="AA383" s="19"/>
      <c r="AB383" s="19"/>
      <c r="AC383" s="19"/>
      <c r="AD383" s="19"/>
      <c r="AE383" s="19"/>
      <c r="AF383" s="19"/>
      <c r="AG383" s="73"/>
      <c r="AH383" s="74">
        <f t="shared" si="20"/>
        <v>0</v>
      </c>
      <c r="AI383" s="19"/>
      <c r="AJ383" s="73"/>
      <c r="AK383" s="73"/>
      <c r="AL383" s="5"/>
      <c r="AM383" s="5"/>
      <c r="AN383" s="73"/>
      <c r="AO383" s="73"/>
      <c r="AP383" s="73"/>
      <c r="AQ383" s="73"/>
      <c r="AR383" s="72"/>
      <c r="AS383" s="71"/>
      <c r="AT383" s="78"/>
    </row>
    <row r="384" spans="1:46" s="69" customFormat="1" x14ac:dyDescent="0.2">
      <c r="A384" s="73"/>
      <c r="B384" s="73"/>
      <c r="C384" s="73"/>
      <c r="D384" s="73"/>
      <c r="E384" s="73"/>
      <c r="F384" s="73"/>
      <c r="G384" s="73"/>
      <c r="H384" s="76"/>
      <c r="I384" s="76"/>
      <c r="J384" s="76"/>
      <c r="K384" s="76"/>
      <c r="L384" s="76"/>
      <c r="M384" s="76"/>
      <c r="N384" s="76"/>
      <c r="O384" s="76"/>
      <c r="P384" s="75">
        <f t="shared" si="18"/>
        <v>0</v>
      </c>
      <c r="Q384" s="73"/>
      <c r="R384" s="73"/>
      <c r="S384" s="73"/>
      <c r="T384" s="73"/>
      <c r="U384" s="73"/>
      <c r="V384" s="73"/>
      <c r="W384" s="73"/>
      <c r="X384" s="79"/>
      <c r="Y384" s="74">
        <f t="shared" si="19"/>
        <v>0</v>
      </c>
      <c r="Z384" s="19"/>
      <c r="AA384" s="19"/>
      <c r="AB384" s="19"/>
      <c r="AC384" s="19"/>
      <c r="AD384" s="19"/>
      <c r="AE384" s="19"/>
      <c r="AF384" s="19"/>
      <c r="AG384" s="73"/>
      <c r="AH384" s="74">
        <f t="shared" si="20"/>
        <v>0</v>
      </c>
      <c r="AI384" s="19"/>
      <c r="AJ384" s="73"/>
      <c r="AK384" s="73"/>
      <c r="AL384" s="5"/>
      <c r="AM384" s="5"/>
      <c r="AN384" s="73"/>
      <c r="AO384" s="73"/>
      <c r="AP384" s="73"/>
      <c r="AQ384" s="73"/>
      <c r="AR384" s="72"/>
      <c r="AS384" s="71"/>
      <c r="AT384" s="78"/>
    </row>
    <row r="385" spans="1:46" s="69" customFormat="1" x14ac:dyDescent="0.2">
      <c r="A385" s="73"/>
      <c r="B385" s="73"/>
      <c r="C385" s="73"/>
      <c r="D385" s="73"/>
      <c r="E385" s="73"/>
      <c r="F385" s="73"/>
      <c r="G385" s="73"/>
      <c r="H385" s="76"/>
      <c r="I385" s="76"/>
      <c r="J385" s="76"/>
      <c r="K385" s="76"/>
      <c r="L385" s="76"/>
      <c r="M385" s="76"/>
      <c r="N385" s="76"/>
      <c r="O385" s="76"/>
      <c r="P385" s="75">
        <f t="shared" si="18"/>
        <v>0</v>
      </c>
      <c r="Q385" s="73"/>
      <c r="R385" s="73"/>
      <c r="S385" s="73"/>
      <c r="T385" s="73"/>
      <c r="U385" s="73"/>
      <c r="V385" s="73"/>
      <c r="W385" s="73"/>
      <c r="X385" s="79"/>
      <c r="Y385" s="74">
        <f t="shared" si="19"/>
        <v>0</v>
      </c>
      <c r="Z385" s="19"/>
      <c r="AA385" s="19"/>
      <c r="AB385" s="19"/>
      <c r="AC385" s="19"/>
      <c r="AD385" s="19"/>
      <c r="AE385" s="19"/>
      <c r="AF385" s="19"/>
      <c r="AG385" s="73"/>
      <c r="AH385" s="74">
        <f t="shared" si="20"/>
        <v>0</v>
      </c>
      <c r="AI385" s="19"/>
      <c r="AJ385" s="73"/>
      <c r="AK385" s="73"/>
      <c r="AL385" s="5"/>
      <c r="AM385" s="5"/>
      <c r="AN385" s="73"/>
      <c r="AO385" s="73"/>
      <c r="AP385" s="73"/>
      <c r="AQ385" s="73"/>
      <c r="AR385" s="72"/>
      <c r="AS385" s="71"/>
      <c r="AT385" s="78"/>
    </row>
    <row r="386" spans="1:46" s="69" customFormat="1" x14ac:dyDescent="0.2">
      <c r="A386" s="73"/>
      <c r="B386" s="73"/>
      <c r="C386" s="73"/>
      <c r="D386" s="73"/>
      <c r="E386" s="73"/>
      <c r="F386" s="73"/>
      <c r="G386" s="73"/>
      <c r="H386" s="76"/>
      <c r="I386" s="76"/>
      <c r="J386" s="76"/>
      <c r="K386" s="76"/>
      <c r="L386" s="76"/>
      <c r="M386" s="76"/>
      <c r="N386" s="76"/>
      <c r="O386" s="76"/>
      <c r="P386" s="75">
        <f t="shared" si="18"/>
        <v>0</v>
      </c>
      <c r="Q386" s="73"/>
      <c r="R386" s="73"/>
      <c r="S386" s="73"/>
      <c r="T386" s="73"/>
      <c r="U386" s="73"/>
      <c r="V386" s="73"/>
      <c r="W386" s="73"/>
      <c r="X386" s="79"/>
      <c r="Y386" s="74">
        <f t="shared" si="19"/>
        <v>0</v>
      </c>
      <c r="Z386" s="19"/>
      <c r="AA386" s="19"/>
      <c r="AB386" s="19"/>
      <c r="AC386" s="19"/>
      <c r="AD386" s="19"/>
      <c r="AE386" s="19"/>
      <c r="AF386" s="19"/>
      <c r="AG386" s="73"/>
      <c r="AH386" s="74">
        <f t="shared" si="20"/>
        <v>0</v>
      </c>
      <c r="AI386" s="19"/>
      <c r="AJ386" s="73"/>
      <c r="AK386" s="73"/>
      <c r="AL386" s="5"/>
      <c r="AM386" s="5"/>
      <c r="AN386" s="73"/>
      <c r="AO386" s="73"/>
      <c r="AP386" s="73"/>
      <c r="AQ386" s="73"/>
      <c r="AR386" s="72"/>
      <c r="AS386" s="71"/>
      <c r="AT386" s="78"/>
    </row>
    <row r="387" spans="1:46" s="69" customFormat="1" x14ac:dyDescent="0.2">
      <c r="A387" s="73"/>
      <c r="B387" s="73"/>
      <c r="C387" s="73"/>
      <c r="D387" s="73"/>
      <c r="E387" s="73"/>
      <c r="F387" s="73"/>
      <c r="G387" s="73"/>
      <c r="H387" s="76"/>
      <c r="I387" s="76"/>
      <c r="J387" s="76"/>
      <c r="K387" s="76"/>
      <c r="L387" s="76"/>
      <c r="M387" s="76"/>
      <c r="N387" s="76"/>
      <c r="O387" s="76"/>
      <c r="P387" s="75">
        <f t="shared" si="18"/>
        <v>0</v>
      </c>
      <c r="Q387" s="73"/>
      <c r="R387" s="73"/>
      <c r="S387" s="73"/>
      <c r="T387" s="73"/>
      <c r="U387" s="73"/>
      <c r="V387" s="73"/>
      <c r="W387" s="73"/>
      <c r="X387" s="79"/>
      <c r="Y387" s="74">
        <f t="shared" si="19"/>
        <v>0</v>
      </c>
      <c r="Z387" s="19"/>
      <c r="AA387" s="19"/>
      <c r="AB387" s="19"/>
      <c r="AC387" s="19"/>
      <c r="AD387" s="19"/>
      <c r="AE387" s="19"/>
      <c r="AF387" s="19"/>
      <c r="AG387" s="73"/>
      <c r="AH387" s="74">
        <f t="shared" si="20"/>
        <v>0</v>
      </c>
      <c r="AI387" s="19"/>
      <c r="AJ387" s="73"/>
      <c r="AK387" s="73"/>
      <c r="AL387" s="5"/>
      <c r="AM387" s="5"/>
      <c r="AN387" s="73"/>
      <c r="AO387" s="73"/>
      <c r="AP387" s="73"/>
      <c r="AQ387" s="73"/>
      <c r="AR387" s="72"/>
      <c r="AS387" s="71"/>
      <c r="AT387" s="78"/>
    </row>
    <row r="388" spans="1:46" s="69" customFormat="1" x14ac:dyDescent="0.2">
      <c r="A388" s="73"/>
      <c r="B388" s="73"/>
      <c r="C388" s="73"/>
      <c r="D388" s="73"/>
      <c r="E388" s="73"/>
      <c r="F388" s="73"/>
      <c r="G388" s="73"/>
      <c r="H388" s="76"/>
      <c r="I388" s="76"/>
      <c r="J388" s="76"/>
      <c r="K388" s="76"/>
      <c r="L388" s="76"/>
      <c r="M388" s="76"/>
      <c r="N388" s="76"/>
      <c r="O388" s="76"/>
      <c r="P388" s="75">
        <f t="shared" si="18"/>
        <v>0</v>
      </c>
      <c r="Q388" s="73"/>
      <c r="R388" s="73"/>
      <c r="S388" s="73"/>
      <c r="T388" s="73"/>
      <c r="U388" s="73"/>
      <c r="V388" s="73"/>
      <c r="W388" s="73"/>
      <c r="X388" s="79"/>
      <c r="Y388" s="74">
        <f t="shared" si="19"/>
        <v>0</v>
      </c>
      <c r="Z388" s="19"/>
      <c r="AA388" s="19"/>
      <c r="AB388" s="19"/>
      <c r="AC388" s="19"/>
      <c r="AD388" s="19"/>
      <c r="AE388" s="19"/>
      <c r="AF388" s="19"/>
      <c r="AG388" s="73"/>
      <c r="AH388" s="74">
        <f t="shared" si="20"/>
        <v>0</v>
      </c>
      <c r="AI388" s="19"/>
      <c r="AJ388" s="73"/>
      <c r="AK388" s="73"/>
      <c r="AL388" s="5"/>
      <c r="AM388" s="5"/>
      <c r="AN388" s="73"/>
      <c r="AO388" s="73"/>
      <c r="AP388" s="73"/>
      <c r="AQ388" s="73"/>
      <c r="AR388" s="72"/>
      <c r="AS388" s="71"/>
      <c r="AT388" s="78"/>
    </row>
    <row r="389" spans="1:46" s="69" customFormat="1" x14ac:dyDescent="0.2">
      <c r="A389" s="73"/>
      <c r="B389" s="73"/>
      <c r="C389" s="73"/>
      <c r="D389" s="73"/>
      <c r="E389" s="73"/>
      <c r="F389" s="73"/>
      <c r="G389" s="73"/>
      <c r="H389" s="76"/>
      <c r="I389" s="76"/>
      <c r="J389" s="76"/>
      <c r="K389" s="76"/>
      <c r="L389" s="76"/>
      <c r="M389" s="76"/>
      <c r="N389" s="76"/>
      <c r="O389" s="76"/>
      <c r="P389" s="75">
        <f t="shared" si="18"/>
        <v>0</v>
      </c>
      <c r="Q389" s="73"/>
      <c r="R389" s="73"/>
      <c r="S389" s="73"/>
      <c r="T389" s="73"/>
      <c r="U389" s="73"/>
      <c r="V389" s="73"/>
      <c r="W389" s="73"/>
      <c r="X389" s="79"/>
      <c r="Y389" s="74">
        <f t="shared" si="19"/>
        <v>0</v>
      </c>
      <c r="Z389" s="19"/>
      <c r="AA389" s="19"/>
      <c r="AB389" s="19"/>
      <c r="AC389" s="19"/>
      <c r="AD389" s="19"/>
      <c r="AE389" s="19"/>
      <c r="AF389" s="19"/>
      <c r="AG389" s="73"/>
      <c r="AH389" s="74">
        <f t="shared" si="20"/>
        <v>0</v>
      </c>
      <c r="AI389" s="19"/>
      <c r="AJ389" s="73"/>
      <c r="AK389" s="73"/>
      <c r="AL389" s="5"/>
      <c r="AM389" s="5"/>
      <c r="AN389" s="73"/>
      <c r="AO389" s="73"/>
      <c r="AP389" s="73"/>
      <c r="AQ389" s="73"/>
      <c r="AR389" s="72"/>
      <c r="AS389" s="71"/>
      <c r="AT389" s="78"/>
    </row>
    <row r="390" spans="1:46" s="69" customFormat="1" x14ac:dyDescent="0.2">
      <c r="A390" s="73"/>
      <c r="B390" s="73"/>
      <c r="C390" s="73"/>
      <c r="D390" s="73"/>
      <c r="E390" s="73"/>
      <c r="F390" s="73"/>
      <c r="G390" s="73"/>
      <c r="H390" s="76"/>
      <c r="I390" s="76"/>
      <c r="J390" s="76"/>
      <c r="K390" s="76"/>
      <c r="L390" s="76"/>
      <c r="M390" s="76"/>
      <c r="N390" s="76"/>
      <c r="O390" s="76"/>
      <c r="P390" s="75">
        <f t="shared" si="18"/>
        <v>0</v>
      </c>
      <c r="Q390" s="73"/>
      <c r="R390" s="73"/>
      <c r="S390" s="73"/>
      <c r="T390" s="73"/>
      <c r="U390" s="73"/>
      <c r="V390" s="73"/>
      <c r="W390" s="73"/>
      <c r="X390" s="79"/>
      <c r="Y390" s="74">
        <f t="shared" si="19"/>
        <v>0</v>
      </c>
      <c r="Z390" s="19"/>
      <c r="AA390" s="19"/>
      <c r="AB390" s="19"/>
      <c r="AC390" s="19"/>
      <c r="AD390" s="19"/>
      <c r="AE390" s="19"/>
      <c r="AF390" s="19"/>
      <c r="AG390" s="73"/>
      <c r="AH390" s="74">
        <f t="shared" si="20"/>
        <v>0</v>
      </c>
      <c r="AI390" s="19"/>
      <c r="AJ390" s="73"/>
      <c r="AK390" s="73"/>
      <c r="AL390" s="5"/>
      <c r="AM390" s="5"/>
      <c r="AN390" s="73"/>
      <c r="AO390" s="73"/>
      <c r="AP390" s="73"/>
      <c r="AQ390" s="73"/>
      <c r="AR390" s="72"/>
      <c r="AS390" s="71"/>
      <c r="AT390" s="78"/>
    </row>
    <row r="391" spans="1:46" s="69" customFormat="1" x14ac:dyDescent="0.2">
      <c r="A391" s="73"/>
      <c r="B391" s="73"/>
      <c r="C391" s="73"/>
      <c r="D391" s="73"/>
      <c r="E391" s="73"/>
      <c r="F391" s="73"/>
      <c r="G391" s="73"/>
      <c r="H391" s="76"/>
      <c r="I391" s="76"/>
      <c r="J391" s="76"/>
      <c r="K391" s="76"/>
      <c r="L391" s="76"/>
      <c r="M391" s="76"/>
      <c r="N391" s="76"/>
      <c r="O391" s="76"/>
      <c r="P391" s="75">
        <f t="shared" si="18"/>
        <v>0</v>
      </c>
      <c r="Q391" s="73"/>
      <c r="R391" s="73"/>
      <c r="S391" s="73"/>
      <c r="T391" s="73"/>
      <c r="U391" s="73"/>
      <c r="V391" s="73"/>
      <c r="W391" s="73"/>
      <c r="X391" s="79"/>
      <c r="Y391" s="74">
        <f t="shared" si="19"/>
        <v>0</v>
      </c>
      <c r="Z391" s="19"/>
      <c r="AA391" s="19"/>
      <c r="AB391" s="19"/>
      <c r="AC391" s="19"/>
      <c r="AD391" s="19"/>
      <c r="AE391" s="19"/>
      <c r="AF391" s="19"/>
      <c r="AG391" s="73"/>
      <c r="AH391" s="74">
        <f t="shared" si="20"/>
        <v>0</v>
      </c>
      <c r="AI391" s="19"/>
      <c r="AJ391" s="73"/>
      <c r="AK391" s="73"/>
      <c r="AL391" s="5"/>
      <c r="AM391" s="5"/>
      <c r="AN391" s="73"/>
      <c r="AO391" s="73"/>
      <c r="AP391" s="73"/>
      <c r="AQ391" s="73"/>
      <c r="AR391" s="72"/>
      <c r="AS391" s="71"/>
      <c r="AT391" s="78"/>
    </row>
    <row r="392" spans="1:46" s="69" customFormat="1" x14ac:dyDescent="0.2">
      <c r="A392" s="73"/>
      <c r="B392" s="73"/>
      <c r="C392" s="73"/>
      <c r="D392" s="73"/>
      <c r="E392" s="73"/>
      <c r="F392" s="73"/>
      <c r="G392" s="73"/>
      <c r="H392" s="76"/>
      <c r="I392" s="76"/>
      <c r="J392" s="76"/>
      <c r="K392" s="76"/>
      <c r="L392" s="76"/>
      <c r="M392" s="76"/>
      <c r="N392" s="76"/>
      <c r="O392" s="76"/>
      <c r="P392" s="75">
        <f t="shared" si="18"/>
        <v>0</v>
      </c>
      <c r="Q392" s="73"/>
      <c r="R392" s="73"/>
      <c r="S392" s="73"/>
      <c r="T392" s="73"/>
      <c r="U392" s="73"/>
      <c r="V392" s="73"/>
      <c r="W392" s="73"/>
      <c r="X392" s="79"/>
      <c r="Y392" s="74">
        <f t="shared" si="19"/>
        <v>0</v>
      </c>
      <c r="Z392" s="19"/>
      <c r="AA392" s="19"/>
      <c r="AB392" s="19"/>
      <c r="AC392" s="19"/>
      <c r="AD392" s="19"/>
      <c r="AE392" s="19"/>
      <c r="AF392" s="19"/>
      <c r="AG392" s="73"/>
      <c r="AH392" s="74">
        <f t="shared" si="20"/>
        <v>0</v>
      </c>
      <c r="AI392" s="19"/>
      <c r="AJ392" s="73"/>
      <c r="AK392" s="73"/>
      <c r="AL392" s="5"/>
      <c r="AM392" s="5"/>
      <c r="AN392" s="73"/>
      <c r="AO392" s="73"/>
      <c r="AP392" s="73"/>
      <c r="AQ392" s="73"/>
      <c r="AR392" s="72"/>
      <c r="AS392" s="71"/>
      <c r="AT392" s="78"/>
    </row>
    <row r="393" spans="1:46" s="69" customFormat="1" x14ac:dyDescent="0.2">
      <c r="A393" s="73"/>
      <c r="B393" s="73"/>
      <c r="C393" s="73"/>
      <c r="D393" s="73"/>
      <c r="E393" s="73"/>
      <c r="F393" s="73"/>
      <c r="G393" s="73"/>
      <c r="H393" s="76"/>
      <c r="I393" s="76"/>
      <c r="J393" s="76"/>
      <c r="K393" s="76"/>
      <c r="L393" s="76"/>
      <c r="M393" s="76"/>
      <c r="N393" s="76"/>
      <c r="O393" s="76"/>
      <c r="P393" s="75">
        <f t="shared" si="18"/>
        <v>0</v>
      </c>
      <c r="Q393" s="73"/>
      <c r="R393" s="73"/>
      <c r="S393" s="73"/>
      <c r="T393" s="73"/>
      <c r="U393" s="73"/>
      <c r="V393" s="73"/>
      <c r="W393" s="73"/>
      <c r="X393" s="79"/>
      <c r="Y393" s="74">
        <f t="shared" si="19"/>
        <v>0</v>
      </c>
      <c r="Z393" s="19"/>
      <c r="AA393" s="19"/>
      <c r="AB393" s="19"/>
      <c r="AC393" s="19"/>
      <c r="AD393" s="19"/>
      <c r="AE393" s="19"/>
      <c r="AF393" s="19"/>
      <c r="AG393" s="73"/>
      <c r="AH393" s="74">
        <f t="shared" si="20"/>
        <v>0</v>
      </c>
      <c r="AI393" s="19"/>
      <c r="AJ393" s="73"/>
      <c r="AK393" s="73"/>
      <c r="AL393" s="5"/>
      <c r="AM393" s="5"/>
      <c r="AN393" s="73"/>
      <c r="AO393" s="73"/>
      <c r="AP393" s="73"/>
      <c r="AQ393" s="73"/>
      <c r="AR393" s="72"/>
      <c r="AS393" s="71"/>
      <c r="AT393" s="78"/>
    </row>
    <row r="394" spans="1:46" s="69" customFormat="1" x14ac:dyDescent="0.2">
      <c r="A394" s="73"/>
      <c r="B394" s="73"/>
      <c r="C394" s="73"/>
      <c r="D394" s="73"/>
      <c r="E394" s="73"/>
      <c r="F394" s="73"/>
      <c r="G394" s="73"/>
      <c r="H394" s="76"/>
      <c r="I394" s="76"/>
      <c r="J394" s="76"/>
      <c r="K394" s="76"/>
      <c r="L394" s="76"/>
      <c r="M394" s="76"/>
      <c r="N394" s="76"/>
      <c r="O394" s="76"/>
      <c r="P394" s="75">
        <f t="shared" si="18"/>
        <v>0</v>
      </c>
      <c r="Q394" s="73"/>
      <c r="R394" s="73"/>
      <c r="S394" s="73"/>
      <c r="T394" s="73"/>
      <c r="U394" s="73"/>
      <c r="V394" s="73"/>
      <c r="W394" s="73"/>
      <c r="X394" s="79"/>
      <c r="Y394" s="74">
        <f t="shared" si="19"/>
        <v>0</v>
      </c>
      <c r="Z394" s="19"/>
      <c r="AA394" s="19"/>
      <c r="AB394" s="19"/>
      <c r="AC394" s="19"/>
      <c r="AD394" s="19"/>
      <c r="AE394" s="19"/>
      <c r="AF394" s="19"/>
      <c r="AG394" s="73"/>
      <c r="AH394" s="74">
        <f t="shared" si="20"/>
        <v>0</v>
      </c>
      <c r="AI394" s="19"/>
      <c r="AJ394" s="73"/>
      <c r="AK394" s="73"/>
      <c r="AL394" s="5"/>
      <c r="AM394" s="5"/>
      <c r="AN394" s="73"/>
      <c r="AO394" s="73"/>
      <c r="AP394" s="73"/>
      <c r="AQ394" s="73"/>
      <c r="AR394" s="72"/>
      <c r="AS394" s="71"/>
      <c r="AT394" s="78"/>
    </row>
    <row r="395" spans="1:46" s="69" customFormat="1" x14ac:dyDescent="0.2">
      <c r="A395" s="73"/>
      <c r="B395" s="73"/>
      <c r="C395" s="73"/>
      <c r="D395" s="73"/>
      <c r="E395" s="73"/>
      <c r="F395" s="73"/>
      <c r="G395" s="73"/>
      <c r="H395" s="76"/>
      <c r="I395" s="76"/>
      <c r="J395" s="76"/>
      <c r="K395" s="76"/>
      <c r="L395" s="76"/>
      <c r="M395" s="76"/>
      <c r="N395" s="76"/>
      <c r="O395" s="76"/>
      <c r="P395" s="75">
        <f t="shared" si="18"/>
        <v>0</v>
      </c>
      <c r="Q395" s="73"/>
      <c r="R395" s="73"/>
      <c r="S395" s="73"/>
      <c r="T395" s="73"/>
      <c r="U395" s="73"/>
      <c r="V395" s="73"/>
      <c r="W395" s="73"/>
      <c r="X395" s="79"/>
      <c r="Y395" s="74">
        <f t="shared" si="19"/>
        <v>0</v>
      </c>
      <c r="Z395" s="19"/>
      <c r="AA395" s="19"/>
      <c r="AB395" s="19"/>
      <c r="AC395" s="19"/>
      <c r="AD395" s="19"/>
      <c r="AE395" s="19"/>
      <c r="AF395" s="19"/>
      <c r="AG395" s="73"/>
      <c r="AH395" s="74">
        <f t="shared" si="20"/>
        <v>0</v>
      </c>
      <c r="AI395" s="19"/>
      <c r="AJ395" s="73"/>
      <c r="AK395" s="73"/>
      <c r="AL395" s="5"/>
      <c r="AM395" s="5"/>
      <c r="AN395" s="73"/>
      <c r="AO395" s="73"/>
      <c r="AP395" s="73"/>
      <c r="AQ395" s="73"/>
      <c r="AR395" s="72"/>
      <c r="AS395" s="71"/>
      <c r="AT395" s="78"/>
    </row>
    <row r="396" spans="1:46" s="69" customFormat="1" x14ac:dyDescent="0.2">
      <c r="A396" s="73"/>
      <c r="B396" s="73"/>
      <c r="C396" s="73"/>
      <c r="D396" s="73"/>
      <c r="E396" s="73"/>
      <c r="F396" s="73"/>
      <c r="G396" s="73"/>
      <c r="H396" s="76"/>
      <c r="I396" s="76"/>
      <c r="J396" s="76"/>
      <c r="K396" s="76"/>
      <c r="L396" s="76"/>
      <c r="M396" s="76"/>
      <c r="N396" s="76"/>
      <c r="O396" s="76"/>
      <c r="P396" s="75">
        <f t="shared" si="18"/>
        <v>0</v>
      </c>
      <c r="Q396" s="73"/>
      <c r="R396" s="73"/>
      <c r="S396" s="73"/>
      <c r="T396" s="73"/>
      <c r="U396" s="73"/>
      <c r="V396" s="73"/>
      <c r="W396" s="73"/>
      <c r="X396" s="79"/>
      <c r="Y396" s="74">
        <f t="shared" si="19"/>
        <v>0</v>
      </c>
      <c r="Z396" s="19"/>
      <c r="AA396" s="19"/>
      <c r="AB396" s="19"/>
      <c r="AC396" s="19"/>
      <c r="AD396" s="19"/>
      <c r="AE396" s="19"/>
      <c r="AF396" s="19"/>
      <c r="AG396" s="73"/>
      <c r="AH396" s="74">
        <f t="shared" si="20"/>
        <v>0</v>
      </c>
      <c r="AI396" s="19"/>
      <c r="AJ396" s="73"/>
      <c r="AK396" s="73"/>
      <c r="AL396" s="5"/>
      <c r="AM396" s="5"/>
      <c r="AN396" s="73"/>
      <c r="AO396" s="73"/>
      <c r="AP396" s="73"/>
      <c r="AQ396" s="73"/>
      <c r="AR396" s="72"/>
      <c r="AS396" s="71"/>
      <c r="AT396" s="78"/>
    </row>
    <row r="397" spans="1:46" s="69" customFormat="1" x14ac:dyDescent="0.2">
      <c r="A397" s="73"/>
      <c r="B397" s="73"/>
      <c r="C397" s="73"/>
      <c r="D397" s="73"/>
      <c r="E397" s="73"/>
      <c r="F397" s="73"/>
      <c r="G397" s="73"/>
      <c r="H397" s="76"/>
      <c r="I397" s="76"/>
      <c r="J397" s="76"/>
      <c r="K397" s="76"/>
      <c r="L397" s="76"/>
      <c r="M397" s="76"/>
      <c r="N397" s="76"/>
      <c r="O397" s="76"/>
      <c r="P397" s="75">
        <f t="shared" ref="P397:P460" si="21">SUM(H397:N397)</f>
        <v>0</v>
      </c>
      <c r="Q397" s="73"/>
      <c r="R397" s="73"/>
      <c r="S397" s="73"/>
      <c r="T397" s="73"/>
      <c r="U397" s="73"/>
      <c r="V397" s="73"/>
      <c r="W397" s="73"/>
      <c r="X397" s="79"/>
      <c r="Y397" s="74">
        <f t="shared" ref="Y397:Y460" si="22">SUM(Q397:W397)</f>
        <v>0</v>
      </c>
      <c r="Z397" s="19"/>
      <c r="AA397" s="19"/>
      <c r="AB397" s="19"/>
      <c r="AC397" s="19"/>
      <c r="AD397" s="19"/>
      <c r="AE397" s="19"/>
      <c r="AF397" s="19"/>
      <c r="AG397" s="73"/>
      <c r="AH397" s="74">
        <f t="shared" ref="AH397:AH460" si="23">SUM(Z397:AF397)</f>
        <v>0</v>
      </c>
      <c r="AI397" s="19"/>
      <c r="AJ397" s="73"/>
      <c r="AK397" s="73"/>
      <c r="AL397" s="5"/>
      <c r="AM397" s="5"/>
      <c r="AN397" s="73"/>
      <c r="AO397" s="73"/>
      <c r="AP397" s="73"/>
      <c r="AQ397" s="73"/>
      <c r="AR397" s="72"/>
      <c r="AS397" s="71"/>
      <c r="AT397" s="78"/>
    </row>
    <row r="398" spans="1:46" s="69" customFormat="1" x14ac:dyDescent="0.2">
      <c r="A398" s="73"/>
      <c r="B398" s="73"/>
      <c r="C398" s="73"/>
      <c r="D398" s="73"/>
      <c r="E398" s="73"/>
      <c r="F398" s="73"/>
      <c r="G398" s="73"/>
      <c r="H398" s="76"/>
      <c r="I398" s="76"/>
      <c r="J398" s="76"/>
      <c r="K398" s="76"/>
      <c r="L398" s="76"/>
      <c r="M398" s="76"/>
      <c r="N398" s="76"/>
      <c r="O398" s="76"/>
      <c r="P398" s="75">
        <f t="shared" si="21"/>
        <v>0</v>
      </c>
      <c r="Q398" s="73"/>
      <c r="R398" s="73"/>
      <c r="S398" s="73"/>
      <c r="T398" s="73"/>
      <c r="U398" s="73"/>
      <c r="V398" s="73"/>
      <c r="W398" s="73"/>
      <c r="X398" s="79"/>
      <c r="Y398" s="74">
        <f t="shared" si="22"/>
        <v>0</v>
      </c>
      <c r="Z398" s="19"/>
      <c r="AA398" s="19"/>
      <c r="AB398" s="19"/>
      <c r="AC398" s="19"/>
      <c r="AD398" s="19"/>
      <c r="AE398" s="19"/>
      <c r="AF398" s="19"/>
      <c r="AG398" s="73"/>
      <c r="AH398" s="74">
        <f t="shared" si="23"/>
        <v>0</v>
      </c>
      <c r="AI398" s="19"/>
      <c r="AJ398" s="73"/>
      <c r="AK398" s="73"/>
      <c r="AL398" s="5"/>
      <c r="AM398" s="5"/>
      <c r="AN398" s="73"/>
      <c r="AO398" s="73"/>
      <c r="AP398" s="73"/>
      <c r="AQ398" s="73"/>
      <c r="AR398" s="72"/>
      <c r="AS398" s="71"/>
      <c r="AT398" s="78"/>
    </row>
    <row r="399" spans="1:46" s="69" customFormat="1" x14ac:dyDescent="0.2">
      <c r="A399" s="73"/>
      <c r="B399" s="73"/>
      <c r="C399" s="73"/>
      <c r="D399" s="73"/>
      <c r="E399" s="73"/>
      <c r="F399" s="73"/>
      <c r="G399" s="73"/>
      <c r="H399" s="76"/>
      <c r="I399" s="76"/>
      <c r="J399" s="76"/>
      <c r="K399" s="76"/>
      <c r="L399" s="76"/>
      <c r="M399" s="76"/>
      <c r="N399" s="76"/>
      <c r="O399" s="76"/>
      <c r="P399" s="75">
        <f t="shared" si="21"/>
        <v>0</v>
      </c>
      <c r="Q399" s="73"/>
      <c r="R399" s="73"/>
      <c r="S399" s="73"/>
      <c r="T399" s="73"/>
      <c r="U399" s="73"/>
      <c r="V399" s="73"/>
      <c r="W399" s="73"/>
      <c r="X399" s="79"/>
      <c r="Y399" s="74">
        <f t="shared" si="22"/>
        <v>0</v>
      </c>
      <c r="Z399" s="19"/>
      <c r="AA399" s="19"/>
      <c r="AB399" s="19"/>
      <c r="AC399" s="19"/>
      <c r="AD399" s="19"/>
      <c r="AE399" s="19"/>
      <c r="AF399" s="19"/>
      <c r="AG399" s="73"/>
      <c r="AH399" s="74">
        <f t="shared" si="23"/>
        <v>0</v>
      </c>
      <c r="AI399" s="19"/>
      <c r="AJ399" s="73"/>
      <c r="AK399" s="73"/>
      <c r="AL399" s="5"/>
      <c r="AM399" s="5"/>
      <c r="AN399" s="73"/>
      <c r="AO399" s="73"/>
      <c r="AP399" s="73"/>
      <c r="AQ399" s="73"/>
      <c r="AR399" s="72"/>
      <c r="AS399" s="71"/>
      <c r="AT399" s="78"/>
    </row>
    <row r="400" spans="1:46" s="69" customFormat="1" x14ac:dyDescent="0.2">
      <c r="A400" s="73"/>
      <c r="B400" s="73"/>
      <c r="C400" s="73"/>
      <c r="D400" s="73"/>
      <c r="E400" s="73"/>
      <c r="F400" s="73"/>
      <c r="G400" s="73"/>
      <c r="H400" s="76"/>
      <c r="I400" s="76"/>
      <c r="J400" s="76"/>
      <c r="K400" s="76"/>
      <c r="L400" s="76"/>
      <c r="M400" s="76"/>
      <c r="N400" s="76"/>
      <c r="O400" s="76"/>
      <c r="P400" s="75">
        <f t="shared" si="21"/>
        <v>0</v>
      </c>
      <c r="Q400" s="73"/>
      <c r="R400" s="73"/>
      <c r="S400" s="73"/>
      <c r="T400" s="73"/>
      <c r="U400" s="73"/>
      <c r="V400" s="73"/>
      <c r="W400" s="73"/>
      <c r="X400" s="79"/>
      <c r="Y400" s="74">
        <f t="shared" si="22"/>
        <v>0</v>
      </c>
      <c r="Z400" s="19"/>
      <c r="AA400" s="19"/>
      <c r="AB400" s="19"/>
      <c r="AC400" s="19"/>
      <c r="AD400" s="19"/>
      <c r="AE400" s="19"/>
      <c r="AF400" s="19"/>
      <c r="AG400" s="73"/>
      <c r="AH400" s="74">
        <f t="shared" si="23"/>
        <v>0</v>
      </c>
      <c r="AI400" s="19"/>
      <c r="AJ400" s="73"/>
      <c r="AK400" s="73"/>
      <c r="AL400" s="5"/>
      <c r="AM400" s="5"/>
      <c r="AN400" s="73"/>
      <c r="AO400" s="73"/>
      <c r="AP400" s="73"/>
      <c r="AQ400" s="73"/>
      <c r="AR400" s="72"/>
      <c r="AS400" s="71"/>
      <c r="AT400" s="78"/>
    </row>
    <row r="401" spans="1:46" s="69" customFormat="1" x14ac:dyDescent="0.2">
      <c r="A401" s="73"/>
      <c r="B401" s="73"/>
      <c r="C401" s="73"/>
      <c r="D401" s="73"/>
      <c r="E401" s="73"/>
      <c r="F401" s="73"/>
      <c r="G401" s="73"/>
      <c r="H401" s="76"/>
      <c r="I401" s="76"/>
      <c r="J401" s="76"/>
      <c r="K401" s="76"/>
      <c r="L401" s="76"/>
      <c r="M401" s="76"/>
      <c r="N401" s="76"/>
      <c r="O401" s="76"/>
      <c r="P401" s="75">
        <f t="shared" si="21"/>
        <v>0</v>
      </c>
      <c r="Q401" s="73"/>
      <c r="R401" s="73"/>
      <c r="S401" s="73"/>
      <c r="T401" s="73"/>
      <c r="U401" s="73"/>
      <c r="V401" s="73"/>
      <c r="W401" s="73"/>
      <c r="X401" s="79"/>
      <c r="Y401" s="74">
        <f t="shared" si="22"/>
        <v>0</v>
      </c>
      <c r="Z401" s="19"/>
      <c r="AA401" s="19"/>
      <c r="AB401" s="19"/>
      <c r="AC401" s="19"/>
      <c r="AD401" s="19"/>
      <c r="AE401" s="19"/>
      <c r="AF401" s="19"/>
      <c r="AG401" s="73"/>
      <c r="AH401" s="74">
        <f t="shared" si="23"/>
        <v>0</v>
      </c>
      <c r="AI401" s="19"/>
      <c r="AJ401" s="73"/>
      <c r="AK401" s="73"/>
      <c r="AL401" s="5"/>
      <c r="AM401" s="5"/>
      <c r="AN401" s="73"/>
      <c r="AO401" s="73"/>
      <c r="AP401" s="73"/>
      <c r="AQ401" s="73"/>
      <c r="AR401" s="72"/>
      <c r="AS401" s="71"/>
      <c r="AT401" s="78"/>
    </row>
    <row r="402" spans="1:46" s="69" customFormat="1" x14ac:dyDescent="0.2">
      <c r="A402" s="73"/>
      <c r="B402" s="73"/>
      <c r="C402" s="73"/>
      <c r="D402" s="73"/>
      <c r="E402" s="73"/>
      <c r="F402" s="73"/>
      <c r="G402" s="73"/>
      <c r="H402" s="76"/>
      <c r="I402" s="76"/>
      <c r="J402" s="76"/>
      <c r="K402" s="76"/>
      <c r="L402" s="76"/>
      <c r="M402" s="76"/>
      <c r="N402" s="76"/>
      <c r="O402" s="76"/>
      <c r="P402" s="75">
        <f t="shared" si="21"/>
        <v>0</v>
      </c>
      <c r="Q402" s="73"/>
      <c r="R402" s="73"/>
      <c r="S402" s="73"/>
      <c r="T402" s="73"/>
      <c r="U402" s="73"/>
      <c r="V402" s="73"/>
      <c r="W402" s="73"/>
      <c r="X402" s="79"/>
      <c r="Y402" s="74">
        <f t="shared" si="22"/>
        <v>0</v>
      </c>
      <c r="Z402" s="19"/>
      <c r="AA402" s="19"/>
      <c r="AB402" s="19"/>
      <c r="AC402" s="19"/>
      <c r="AD402" s="19"/>
      <c r="AE402" s="19"/>
      <c r="AF402" s="19"/>
      <c r="AG402" s="73"/>
      <c r="AH402" s="74">
        <f t="shared" si="23"/>
        <v>0</v>
      </c>
      <c r="AI402" s="19"/>
      <c r="AJ402" s="73"/>
      <c r="AK402" s="73"/>
      <c r="AL402" s="5"/>
      <c r="AM402" s="5"/>
      <c r="AN402" s="73"/>
      <c r="AO402" s="73"/>
      <c r="AP402" s="73"/>
      <c r="AQ402" s="73"/>
      <c r="AR402" s="72"/>
      <c r="AS402" s="71"/>
      <c r="AT402" s="78"/>
    </row>
    <row r="403" spans="1:46" s="69" customFormat="1" x14ac:dyDescent="0.2">
      <c r="A403" s="73"/>
      <c r="B403" s="73"/>
      <c r="C403" s="73"/>
      <c r="D403" s="73"/>
      <c r="E403" s="73"/>
      <c r="F403" s="73"/>
      <c r="G403" s="73"/>
      <c r="H403" s="76"/>
      <c r="I403" s="76"/>
      <c r="J403" s="76"/>
      <c r="K403" s="76"/>
      <c r="L403" s="76"/>
      <c r="M403" s="76"/>
      <c r="N403" s="76"/>
      <c r="O403" s="76"/>
      <c r="P403" s="75">
        <f t="shared" si="21"/>
        <v>0</v>
      </c>
      <c r="Q403" s="73"/>
      <c r="R403" s="73"/>
      <c r="S403" s="73"/>
      <c r="T403" s="73"/>
      <c r="U403" s="73"/>
      <c r="V403" s="73"/>
      <c r="W403" s="73"/>
      <c r="X403" s="79"/>
      <c r="Y403" s="74">
        <f t="shared" si="22"/>
        <v>0</v>
      </c>
      <c r="Z403" s="19"/>
      <c r="AA403" s="19"/>
      <c r="AB403" s="19"/>
      <c r="AC403" s="19"/>
      <c r="AD403" s="19"/>
      <c r="AE403" s="19"/>
      <c r="AF403" s="19"/>
      <c r="AG403" s="73"/>
      <c r="AH403" s="74">
        <f t="shared" si="23"/>
        <v>0</v>
      </c>
      <c r="AI403" s="19"/>
      <c r="AJ403" s="73"/>
      <c r="AK403" s="73"/>
      <c r="AL403" s="5"/>
      <c r="AM403" s="5"/>
      <c r="AN403" s="73"/>
      <c r="AO403" s="73"/>
      <c r="AP403" s="73"/>
      <c r="AQ403" s="73"/>
      <c r="AR403" s="72"/>
      <c r="AS403" s="71"/>
      <c r="AT403" s="78"/>
    </row>
    <row r="404" spans="1:46" s="69" customFormat="1" x14ac:dyDescent="0.2">
      <c r="A404" s="73"/>
      <c r="B404" s="73"/>
      <c r="C404" s="73"/>
      <c r="D404" s="73"/>
      <c r="E404" s="73"/>
      <c r="F404" s="73"/>
      <c r="G404" s="73"/>
      <c r="H404" s="76"/>
      <c r="I404" s="76"/>
      <c r="J404" s="76"/>
      <c r="K404" s="76"/>
      <c r="L404" s="76"/>
      <c r="M404" s="76"/>
      <c r="N404" s="76"/>
      <c r="O404" s="76"/>
      <c r="P404" s="75">
        <f t="shared" si="21"/>
        <v>0</v>
      </c>
      <c r="Q404" s="73"/>
      <c r="R404" s="73"/>
      <c r="S404" s="73"/>
      <c r="T404" s="73"/>
      <c r="U404" s="73"/>
      <c r="V404" s="73"/>
      <c r="W404" s="73"/>
      <c r="X404" s="79"/>
      <c r="Y404" s="74">
        <f t="shared" si="22"/>
        <v>0</v>
      </c>
      <c r="Z404" s="19"/>
      <c r="AA404" s="19"/>
      <c r="AB404" s="19"/>
      <c r="AC404" s="19"/>
      <c r="AD404" s="19"/>
      <c r="AE404" s="19"/>
      <c r="AF404" s="19"/>
      <c r="AG404" s="73"/>
      <c r="AH404" s="74">
        <f t="shared" si="23"/>
        <v>0</v>
      </c>
      <c r="AI404" s="19"/>
      <c r="AJ404" s="73"/>
      <c r="AK404" s="73"/>
      <c r="AL404" s="5"/>
      <c r="AM404" s="5"/>
      <c r="AN404" s="73"/>
      <c r="AO404" s="73"/>
      <c r="AP404" s="73"/>
      <c r="AQ404" s="73"/>
      <c r="AR404" s="72"/>
      <c r="AS404" s="71"/>
      <c r="AT404" s="78"/>
    </row>
    <row r="405" spans="1:46" s="69" customFormat="1" x14ac:dyDescent="0.2">
      <c r="A405" s="73"/>
      <c r="B405" s="73"/>
      <c r="C405" s="73"/>
      <c r="D405" s="73"/>
      <c r="E405" s="73"/>
      <c r="F405" s="73"/>
      <c r="G405" s="73"/>
      <c r="H405" s="76"/>
      <c r="I405" s="76"/>
      <c r="J405" s="76"/>
      <c r="K405" s="76"/>
      <c r="L405" s="76"/>
      <c r="M405" s="76"/>
      <c r="N405" s="76"/>
      <c r="O405" s="76"/>
      <c r="P405" s="75">
        <f t="shared" si="21"/>
        <v>0</v>
      </c>
      <c r="Q405" s="73"/>
      <c r="R405" s="73"/>
      <c r="S405" s="73"/>
      <c r="T405" s="73"/>
      <c r="U405" s="73"/>
      <c r="V405" s="73"/>
      <c r="W405" s="73"/>
      <c r="X405" s="79"/>
      <c r="Y405" s="74">
        <f t="shared" si="22"/>
        <v>0</v>
      </c>
      <c r="Z405" s="19"/>
      <c r="AA405" s="19"/>
      <c r="AB405" s="19"/>
      <c r="AC405" s="19"/>
      <c r="AD405" s="19"/>
      <c r="AE405" s="19"/>
      <c r="AF405" s="19"/>
      <c r="AG405" s="73"/>
      <c r="AH405" s="74">
        <f t="shared" si="23"/>
        <v>0</v>
      </c>
      <c r="AI405" s="19"/>
      <c r="AJ405" s="73"/>
      <c r="AK405" s="73"/>
      <c r="AL405" s="5"/>
      <c r="AM405" s="5"/>
      <c r="AN405" s="73"/>
      <c r="AO405" s="73"/>
      <c r="AP405" s="73"/>
      <c r="AQ405" s="73"/>
      <c r="AR405" s="72"/>
      <c r="AS405" s="71"/>
      <c r="AT405" s="78"/>
    </row>
    <row r="406" spans="1:46" s="69" customFormat="1" x14ac:dyDescent="0.2">
      <c r="A406" s="73"/>
      <c r="B406" s="73"/>
      <c r="C406" s="73"/>
      <c r="D406" s="73"/>
      <c r="E406" s="73"/>
      <c r="F406" s="73"/>
      <c r="G406" s="73"/>
      <c r="H406" s="76"/>
      <c r="I406" s="76"/>
      <c r="J406" s="76"/>
      <c r="K406" s="76"/>
      <c r="L406" s="76"/>
      <c r="M406" s="76"/>
      <c r="N406" s="76"/>
      <c r="O406" s="76"/>
      <c r="P406" s="75">
        <f t="shared" si="21"/>
        <v>0</v>
      </c>
      <c r="Q406" s="73"/>
      <c r="R406" s="73"/>
      <c r="S406" s="73"/>
      <c r="T406" s="73"/>
      <c r="U406" s="73"/>
      <c r="V406" s="73"/>
      <c r="W406" s="73"/>
      <c r="X406" s="79"/>
      <c r="Y406" s="74">
        <f t="shared" si="22"/>
        <v>0</v>
      </c>
      <c r="Z406" s="19"/>
      <c r="AA406" s="19"/>
      <c r="AB406" s="19"/>
      <c r="AC406" s="19"/>
      <c r="AD406" s="19"/>
      <c r="AE406" s="19"/>
      <c r="AF406" s="19"/>
      <c r="AG406" s="73"/>
      <c r="AH406" s="74">
        <f t="shared" si="23"/>
        <v>0</v>
      </c>
      <c r="AI406" s="19"/>
      <c r="AJ406" s="73"/>
      <c r="AK406" s="73"/>
      <c r="AL406" s="5"/>
      <c r="AM406" s="5"/>
      <c r="AN406" s="73"/>
      <c r="AO406" s="73"/>
      <c r="AP406" s="73"/>
      <c r="AQ406" s="73"/>
      <c r="AR406" s="72"/>
      <c r="AS406" s="71"/>
      <c r="AT406" s="78"/>
    </row>
    <row r="407" spans="1:46" s="69" customFormat="1" x14ac:dyDescent="0.2">
      <c r="A407" s="73"/>
      <c r="B407" s="73"/>
      <c r="C407" s="73"/>
      <c r="D407" s="73"/>
      <c r="E407" s="73"/>
      <c r="F407" s="73"/>
      <c r="G407" s="73"/>
      <c r="H407" s="76"/>
      <c r="I407" s="76"/>
      <c r="J407" s="76"/>
      <c r="K407" s="76"/>
      <c r="L407" s="76"/>
      <c r="M407" s="76"/>
      <c r="N407" s="76"/>
      <c r="O407" s="76"/>
      <c r="P407" s="75">
        <f t="shared" si="21"/>
        <v>0</v>
      </c>
      <c r="Q407" s="73"/>
      <c r="R407" s="73"/>
      <c r="S407" s="73"/>
      <c r="T407" s="73"/>
      <c r="U407" s="73"/>
      <c r="V407" s="73"/>
      <c r="W407" s="73"/>
      <c r="X407" s="79"/>
      <c r="Y407" s="74">
        <f t="shared" si="22"/>
        <v>0</v>
      </c>
      <c r="Z407" s="19"/>
      <c r="AA407" s="19"/>
      <c r="AB407" s="19"/>
      <c r="AC407" s="19"/>
      <c r="AD407" s="19"/>
      <c r="AE407" s="19"/>
      <c r="AF407" s="19"/>
      <c r="AG407" s="73"/>
      <c r="AH407" s="74">
        <f t="shared" si="23"/>
        <v>0</v>
      </c>
      <c r="AI407" s="19"/>
      <c r="AJ407" s="73"/>
      <c r="AK407" s="73"/>
      <c r="AL407" s="5"/>
      <c r="AM407" s="5"/>
      <c r="AN407" s="73"/>
      <c r="AO407" s="73"/>
      <c r="AP407" s="73"/>
      <c r="AQ407" s="73"/>
      <c r="AR407" s="72"/>
      <c r="AS407" s="71"/>
      <c r="AT407" s="78"/>
    </row>
    <row r="408" spans="1:46" s="69" customFormat="1" x14ac:dyDescent="0.2">
      <c r="A408" s="73"/>
      <c r="B408" s="73"/>
      <c r="C408" s="73"/>
      <c r="D408" s="73"/>
      <c r="E408" s="73"/>
      <c r="F408" s="73"/>
      <c r="G408" s="73"/>
      <c r="H408" s="76"/>
      <c r="I408" s="76"/>
      <c r="J408" s="76"/>
      <c r="K408" s="76"/>
      <c r="L408" s="76"/>
      <c r="M408" s="76"/>
      <c r="N408" s="76"/>
      <c r="O408" s="76"/>
      <c r="P408" s="75">
        <f t="shared" si="21"/>
        <v>0</v>
      </c>
      <c r="Q408" s="73"/>
      <c r="R408" s="73"/>
      <c r="S408" s="73"/>
      <c r="T408" s="73"/>
      <c r="U408" s="73"/>
      <c r="V408" s="73"/>
      <c r="W408" s="73"/>
      <c r="X408" s="79"/>
      <c r="Y408" s="74">
        <f t="shared" si="22"/>
        <v>0</v>
      </c>
      <c r="Z408" s="19"/>
      <c r="AA408" s="19"/>
      <c r="AB408" s="19"/>
      <c r="AC408" s="19"/>
      <c r="AD408" s="19"/>
      <c r="AE408" s="19"/>
      <c r="AF408" s="19"/>
      <c r="AG408" s="73"/>
      <c r="AH408" s="74">
        <f t="shared" si="23"/>
        <v>0</v>
      </c>
      <c r="AI408" s="19"/>
      <c r="AJ408" s="73"/>
      <c r="AK408" s="73"/>
      <c r="AL408" s="5"/>
      <c r="AM408" s="5"/>
      <c r="AN408" s="73"/>
      <c r="AO408" s="73"/>
      <c r="AP408" s="73"/>
      <c r="AQ408" s="73"/>
      <c r="AR408" s="72"/>
      <c r="AS408" s="71"/>
      <c r="AT408" s="78"/>
    </row>
    <row r="409" spans="1:46" s="69" customFormat="1" x14ac:dyDescent="0.2">
      <c r="A409" s="73"/>
      <c r="B409" s="73"/>
      <c r="C409" s="73"/>
      <c r="D409" s="73"/>
      <c r="E409" s="73"/>
      <c r="F409" s="73"/>
      <c r="G409" s="73"/>
      <c r="H409" s="76"/>
      <c r="I409" s="76"/>
      <c r="J409" s="76"/>
      <c r="K409" s="76"/>
      <c r="L409" s="76"/>
      <c r="M409" s="76"/>
      <c r="N409" s="76"/>
      <c r="O409" s="76"/>
      <c r="P409" s="75">
        <f t="shared" si="21"/>
        <v>0</v>
      </c>
      <c r="Q409" s="73"/>
      <c r="R409" s="73"/>
      <c r="S409" s="73"/>
      <c r="T409" s="73"/>
      <c r="U409" s="73"/>
      <c r="V409" s="73"/>
      <c r="W409" s="73"/>
      <c r="X409" s="79"/>
      <c r="Y409" s="74">
        <f t="shared" si="22"/>
        <v>0</v>
      </c>
      <c r="Z409" s="19"/>
      <c r="AA409" s="19"/>
      <c r="AB409" s="19"/>
      <c r="AC409" s="19"/>
      <c r="AD409" s="19"/>
      <c r="AE409" s="19"/>
      <c r="AF409" s="19"/>
      <c r="AG409" s="73"/>
      <c r="AH409" s="74">
        <f t="shared" si="23"/>
        <v>0</v>
      </c>
      <c r="AI409" s="19"/>
      <c r="AJ409" s="73"/>
      <c r="AK409" s="73"/>
      <c r="AL409" s="5"/>
      <c r="AM409" s="5"/>
      <c r="AN409" s="73"/>
      <c r="AO409" s="73"/>
      <c r="AP409" s="73"/>
      <c r="AQ409" s="73"/>
      <c r="AR409" s="72"/>
      <c r="AS409" s="71"/>
      <c r="AT409" s="78"/>
    </row>
    <row r="410" spans="1:46" s="69" customFormat="1" x14ac:dyDescent="0.2">
      <c r="A410" s="73"/>
      <c r="B410" s="73"/>
      <c r="C410" s="73"/>
      <c r="D410" s="73"/>
      <c r="E410" s="73"/>
      <c r="F410" s="73"/>
      <c r="G410" s="73"/>
      <c r="H410" s="76"/>
      <c r="I410" s="76"/>
      <c r="J410" s="76"/>
      <c r="K410" s="76"/>
      <c r="L410" s="76"/>
      <c r="M410" s="76"/>
      <c r="N410" s="76"/>
      <c r="O410" s="76"/>
      <c r="P410" s="75">
        <f t="shared" si="21"/>
        <v>0</v>
      </c>
      <c r="Q410" s="73"/>
      <c r="R410" s="73"/>
      <c r="S410" s="73"/>
      <c r="T410" s="73"/>
      <c r="U410" s="73"/>
      <c r="V410" s="73"/>
      <c r="W410" s="73"/>
      <c r="X410" s="79"/>
      <c r="Y410" s="74">
        <f t="shared" si="22"/>
        <v>0</v>
      </c>
      <c r="Z410" s="19"/>
      <c r="AA410" s="19"/>
      <c r="AB410" s="19"/>
      <c r="AC410" s="19"/>
      <c r="AD410" s="19"/>
      <c r="AE410" s="19"/>
      <c r="AF410" s="19"/>
      <c r="AG410" s="73"/>
      <c r="AH410" s="74">
        <f t="shared" si="23"/>
        <v>0</v>
      </c>
      <c r="AI410" s="19"/>
      <c r="AJ410" s="73"/>
      <c r="AK410" s="73"/>
      <c r="AL410" s="5"/>
      <c r="AM410" s="5"/>
      <c r="AN410" s="73"/>
      <c r="AO410" s="73"/>
      <c r="AP410" s="73"/>
      <c r="AQ410" s="73"/>
      <c r="AR410" s="72"/>
      <c r="AS410" s="71"/>
      <c r="AT410" s="78"/>
    </row>
    <row r="411" spans="1:46" s="69" customFormat="1" x14ac:dyDescent="0.2">
      <c r="A411" s="73"/>
      <c r="B411" s="73"/>
      <c r="C411" s="73"/>
      <c r="D411" s="73"/>
      <c r="E411" s="73"/>
      <c r="F411" s="73"/>
      <c r="G411" s="73"/>
      <c r="H411" s="76"/>
      <c r="I411" s="76"/>
      <c r="J411" s="76"/>
      <c r="K411" s="76"/>
      <c r="L411" s="76"/>
      <c r="M411" s="76"/>
      <c r="N411" s="76"/>
      <c r="O411" s="76"/>
      <c r="P411" s="75">
        <f t="shared" si="21"/>
        <v>0</v>
      </c>
      <c r="Q411" s="73"/>
      <c r="R411" s="73"/>
      <c r="S411" s="73"/>
      <c r="T411" s="73"/>
      <c r="U411" s="73"/>
      <c r="V411" s="73"/>
      <c r="W411" s="73"/>
      <c r="X411" s="79"/>
      <c r="Y411" s="74">
        <f t="shared" si="22"/>
        <v>0</v>
      </c>
      <c r="Z411" s="19"/>
      <c r="AA411" s="19"/>
      <c r="AB411" s="19"/>
      <c r="AC411" s="19"/>
      <c r="AD411" s="19"/>
      <c r="AE411" s="19"/>
      <c r="AF411" s="19"/>
      <c r="AG411" s="73"/>
      <c r="AH411" s="74">
        <f t="shared" si="23"/>
        <v>0</v>
      </c>
      <c r="AI411" s="19"/>
      <c r="AJ411" s="73"/>
      <c r="AK411" s="73"/>
      <c r="AL411" s="5"/>
      <c r="AM411" s="5"/>
      <c r="AN411" s="73"/>
      <c r="AO411" s="73"/>
      <c r="AP411" s="73"/>
      <c r="AQ411" s="73"/>
      <c r="AR411" s="72"/>
      <c r="AS411" s="71"/>
      <c r="AT411" s="78"/>
    </row>
    <row r="412" spans="1:46" s="69" customFormat="1" x14ac:dyDescent="0.2">
      <c r="A412" s="73"/>
      <c r="B412" s="73"/>
      <c r="C412" s="73"/>
      <c r="D412" s="73"/>
      <c r="E412" s="73"/>
      <c r="F412" s="73"/>
      <c r="G412" s="73"/>
      <c r="H412" s="76"/>
      <c r="I412" s="76"/>
      <c r="J412" s="76"/>
      <c r="K412" s="76"/>
      <c r="L412" s="76"/>
      <c r="M412" s="76"/>
      <c r="N412" s="76"/>
      <c r="O412" s="76"/>
      <c r="P412" s="75">
        <f t="shared" si="21"/>
        <v>0</v>
      </c>
      <c r="Q412" s="73"/>
      <c r="R412" s="73"/>
      <c r="S412" s="73"/>
      <c r="T412" s="73"/>
      <c r="U412" s="73"/>
      <c r="V412" s="73"/>
      <c r="W412" s="73"/>
      <c r="X412" s="79"/>
      <c r="Y412" s="74">
        <f t="shared" si="22"/>
        <v>0</v>
      </c>
      <c r="Z412" s="19"/>
      <c r="AA412" s="19"/>
      <c r="AB412" s="19"/>
      <c r="AC412" s="19"/>
      <c r="AD412" s="19"/>
      <c r="AE412" s="19"/>
      <c r="AF412" s="19"/>
      <c r="AG412" s="73"/>
      <c r="AH412" s="74">
        <f t="shared" si="23"/>
        <v>0</v>
      </c>
      <c r="AI412" s="19"/>
      <c r="AJ412" s="73"/>
      <c r="AK412" s="73"/>
      <c r="AL412" s="5"/>
      <c r="AM412" s="5"/>
      <c r="AN412" s="73"/>
      <c r="AO412" s="73"/>
      <c r="AP412" s="73"/>
      <c r="AQ412" s="73"/>
      <c r="AR412" s="72"/>
      <c r="AS412" s="71"/>
      <c r="AT412" s="78"/>
    </row>
    <row r="413" spans="1:46" s="69" customFormat="1" x14ac:dyDescent="0.2">
      <c r="A413" s="73"/>
      <c r="B413" s="73"/>
      <c r="C413" s="73"/>
      <c r="D413" s="73"/>
      <c r="E413" s="73"/>
      <c r="F413" s="73"/>
      <c r="G413" s="73"/>
      <c r="H413" s="76"/>
      <c r="I413" s="76"/>
      <c r="J413" s="76"/>
      <c r="K413" s="76"/>
      <c r="L413" s="76"/>
      <c r="M413" s="76"/>
      <c r="N413" s="76"/>
      <c r="O413" s="76"/>
      <c r="P413" s="75">
        <f t="shared" si="21"/>
        <v>0</v>
      </c>
      <c r="Q413" s="73"/>
      <c r="R413" s="73"/>
      <c r="S413" s="73"/>
      <c r="T413" s="73"/>
      <c r="U413" s="73"/>
      <c r="V413" s="73"/>
      <c r="W413" s="73"/>
      <c r="X413" s="79"/>
      <c r="Y413" s="74">
        <f t="shared" si="22"/>
        <v>0</v>
      </c>
      <c r="Z413" s="19"/>
      <c r="AA413" s="19"/>
      <c r="AB413" s="19"/>
      <c r="AC413" s="19"/>
      <c r="AD413" s="19"/>
      <c r="AE413" s="19"/>
      <c r="AF413" s="19"/>
      <c r="AG413" s="73"/>
      <c r="AH413" s="74">
        <f t="shared" si="23"/>
        <v>0</v>
      </c>
      <c r="AI413" s="19"/>
      <c r="AJ413" s="73"/>
      <c r="AK413" s="73"/>
      <c r="AL413" s="5"/>
      <c r="AM413" s="5"/>
      <c r="AN413" s="73"/>
      <c r="AO413" s="73"/>
      <c r="AP413" s="73"/>
      <c r="AQ413" s="73"/>
      <c r="AR413" s="72"/>
      <c r="AS413" s="71"/>
      <c r="AT413" s="78"/>
    </row>
    <row r="414" spans="1:46" s="69" customFormat="1" x14ac:dyDescent="0.2">
      <c r="A414" s="73"/>
      <c r="B414" s="73"/>
      <c r="C414" s="73"/>
      <c r="D414" s="73"/>
      <c r="E414" s="73"/>
      <c r="F414" s="73"/>
      <c r="G414" s="73"/>
      <c r="H414" s="76"/>
      <c r="I414" s="76"/>
      <c r="J414" s="76"/>
      <c r="K414" s="76"/>
      <c r="L414" s="76"/>
      <c r="M414" s="76"/>
      <c r="N414" s="76"/>
      <c r="O414" s="76"/>
      <c r="P414" s="75">
        <f t="shared" si="21"/>
        <v>0</v>
      </c>
      <c r="Q414" s="73"/>
      <c r="R414" s="73"/>
      <c r="S414" s="73"/>
      <c r="T414" s="73"/>
      <c r="U414" s="73"/>
      <c r="V414" s="73"/>
      <c r="W414" s="73"/>
      <c r="X414" s="79"/>
      <c r="Y414" s="74">
        <f t="shared" si="22"/>
        <v>0</v>
      </c>
      <c r="Z414" s="19"/>
      <c r="AA414" s="19"/>
      <c r="AB414" s="19"/>
      <c r="AC414" s="19"/>
      <c r="AD414" s="19"/>
      <c r="AE414" s="19"/>
      <c r="AF414" s="19"/>
      <c r="AG414" s="73"/>
      <c r="AH414" s="74">
        <f t="shared" si="23"/>
        <v>0</v>
      </c>
      <c r="AI414" s="19"/>
      <c r="AJ414" s="73"/>
      <c r="AK414" s="73"/>
      <c r="AL414" s="5"/>
      <c r="AM414" s="5"/>
      <c r="AN414" s="73"/>
      <c r="AO414" s="73"/>
      <c r="AP414" s="73"/>
      <c r="AQ414" s="73"/>
      <c r="AR414" s="72"/>
      <c r="AS414" s="71"/>
      <c r="AT414" s="78"/>
    </row>
    <row r="415" spans="1:46" s="69" customFormat="1" x14ac:dyDescent="0.2">
      <c r="A415" s="73"/>
      <c r="B415" s="73"/>
      <c r="C415" s="73"/>
      <c r="D415" s="73"/>
      <c r="E415" s="73"/>
      <c r="F415" s="73"/>
      <c r="G415" s="73"/>
      <c r="H415" s="76"/>
      <c r="I415" s="76"/>
      <c r="J415" s="76"/>
      <c r="K415" s="76"/>
      <c r="L415" s="76"/>
      <c r="M415" s="76"/>
      <c r="N415" s="76"/>
      <c r="O415" s="76"/>
      <c r="P415" s="75">
        <f t="shared" si="21"/>
        <v>0</v>
      </c>
      <c r="Q415" s="73"/>
      <c r="R415" s="73"/>
      <c r="S415" s="73"/>
      <c r="T415" s="73"/>
      <c r="U415" s="73"/>
      <c r="V415" s="73"/>
      <c r="W415" s="73"/>
      <c r="X415" s="79"/>
      <c r="Y415" s="74">
        <f t="shared" si="22"/>
        <v>0</v>
      </c>
      <c r="Z415" s="19"/>
      <c r="AA415" s="19"/>
      <c r="AB415" s="19"/>
      <c r="AC415" s="19"/>
      <c r="AD415" s="19"/>
      <c r="AE415" s="19"/>
      <c r="AF415" s="19"/>
      <c r="AG415" s="73"/>
      <c r="AH415" s="74">
        <f t="shared" si="23"/>
        <v>0</v>
      </c>
      <c r="AI415" s="19"/>
      <c r="AJ415" s="73"/>
      <c r="AK415" s="73"/>
      <c r="AL415" s="5"/>
      <c r="AM415" s="5"/>
      <c r="AN415" s="73"/>
      <c r="AO415" s="73"/>
      <c r="AP415" s="73"/>
      <c r="AQ415" s="73"/>
      <c r="AR415" s="72"/>
      <c r="AS415" s="71"/>
      <c r="AT415" s="78"/>
    </row>
    <row r="416" spans="1:46" s="69" customFormat="1" x14ac:dyDescent="0.2">
      <c r="A416" s="73"/>
      <c r="B416" s="73"/>
      <c r="C416" s="73"/>
      <c r="D416" s="73"/>
      <c r="E416" s="73"/>
      <c r="F416" s="73"/>
      <c r="G416" s="73"/>
      <c r="H416" s="76"/>
      <c r="I416" s="76"/>
      <c r="J416" s="76"/>
      <c r="K416" s="76"/>
      <c r="L416" s="76"/>
      <c r="M416" s="76"/>
      <c r="N416" s="76"/>
      <c r="O416" s="76"/>
      <c r="P416" s="75">
        <f t="shared" si="21"/>
        <v>0</v>
      </c>
      <c r="Q416" s="73"/>
      <c r="R416" s="73"/>
      <c r="S416" s="73"/>
      <c r="T416" s="73"/>
      <c r="U416" s="73"/>
      <c r="V416" s="73"/>
      <c r="W416" s="73"/>
      <c r="X416" s="79"/>
      <c r="Y416" s="74">
        <f t="shared" si="22"/>
        <v>0</v>
      </c>
      <c r="Z416" s="19"/>
      <c r="AA416" s="19"/>
      <c r="AB416" s="19"/>
      <c r="AC416" s="19"/>
      <c r="AD416" s="19"/>
      <c r="AE416" s="19"/>
      <c r="AF416" s="19"/>
      <c r="AG416" s="73"/>
      <c r="AH416" s="74">
        <f t="shared" si="23"/>
        <v>0</v>
      </c>
      <c r="AI416" s="19"/>
      <c r="AJ416" s="73"/>
      <c r="AK416" s="73"/>
      <c r="AL416" s="5"/>
      <c r="AM416" s="5"/>
      <c r="AN416" s="73"/>
      <c r="AO416" s="73"/>
      <c r="AP416" s="73"/>
      <c r="AQ416" s="73"/>
      <c r="AR416" s="72"/>
      <c r="AS416" s="71"/>
      <c r="AT416" s="78"/>
    </row>
    <row r="417" spans="1:46" s="69" customFormat="1" x14ac:dyDescent="0.2">
      <c r="A417" s="73"/>
      <c r="B417" s="73"/>
      <c r="C417" s="73"/>
      <c r="D417" s="73"/>
      <c r="E417" s="73"/>
      <c r="F417" s="73"/>
      <c r="G417" s="73"/>
      <c r="H417" s="76"/>
      <c r="I417" s="76"/>
      <c r="J417" s="76"/>
      <c r="K417" s="76"/>
      <c r="L417" s="76"/>
      <c r="M417" s="76"/>
      <c r="N417" s="76"/>
      <c r="O417" s="76"/>
      <c r="P417" s="75">
        <f t="shared" si="21"/>
        <v>0</v>
      </c>
      <c r="Q417" s="73"/>
      <c r="R417" s="73"/>
      <c r="S417" s="73"/>
      <c r="T417" s="73"/>
      <c r="U417" s="73"/>
      <c r="V417" s="73"/>
      <c r="W417" s="73"/>
      <c r="X417" s="79"/>
      <c r="Y417" s="74">
        <f t="shared" si="22"/>
        <v>0</v>
      </c>
      <c r="Z417" s="19"/>
      <c r="AA417" s="19"/>
      <c r="AB417" s="19"/>
      <c r="AC417" s="19"/>
      <c r="AD417" s="19"/>
      <c r="AE417" s="19"/>
      <c r="AF417" s="19"/>
      <c r="AG417" s="73"/>
      <c r="AH417" s="74">
        <f t="shared" si="23"/>
        <v>0</v>
      </c>
      <c r="AI417" s="19"/>
      <c r="AJ417" s="73"/>
      <c r="AK417" s="73"/>
      <c r="AL417" s="5"/>
      <c r="AM417" s="5"/>
      <c r="AN417" s="73"/>
      <c r="AO417" s="73"/>
      <c r="AP417" s="73"/>
      <c r="AQ417" s="73"/>
      <c r="AR417" s="72"/>
      <c r="AS417" s="71"/>
      <c r="AT417" s="78"/>
    </row>
    <row r="418" spans="1:46" s="69" customFormat="1" x14ac:dyDescent="0.2">
      <c r="A418" s="73"/>
      <c r="B418" s="73"/>
      <c r="C418" s="73"/>
      <c r="D418" s="73"/>
      <c r="E418" s="73"/>
      <c r="F418" s="73"/>
      <c r="G418" s="73"/>
      <c r="H418" s="76"/>
      <c r="I418" s="76"/>
      <c r="J418" s="76"/>
      <c r="K418" s="76"/>
      <c r="L418" s="76"/>
      <c r="M418" s="76"/>
      <c r="N418" s="76"/>
      <c r="O418" s="76"/>
      <c r="P418" s="75">
        <f t="shared" si="21"/>
        <v>0</v>
      </c>
      <c r="Q418" s="73"/>
      <c r="R418" s="73"/>
      <c r="S418" s="73"/>
      <c r="T418" s="73"/>
      <c r="U418" s="73"/>
      <c r="V418" s="73"/>
      <c r="W418" s="73"/>
      <c r="X418" s="79"/>
      <c r="Y418" s="74">
        <f t="shared" si="22"/>
        <v>0</v>
      </c>
      <c r="Z418" s="19"/>
      <c r="AA418" s="19"/>
      <c r="AB418" s="19"/>
      <c r="AC418" s="19"/>
      <c r="AD418" s="19"/>
      <c r="AE418" s="19"/>
      <c r="AF418" s="19"/>
      <c r="AG418" s="73"/>
      <c r="AH418" s="74">
        <f t="shared" si="23"/>
        <v>0</v>
      </c>
      <c r="AI418" s="19"/>
      <c r="AJ418" s="73"/>
      <c r="AK418" s="73"/>
      <c r="AL418" s="5"/>
      <c r="AM418" s="5"/>
      <c r="AN418" s="73"/>
      <c r="AO418" s="73"/>
      <c r="AP418" s="73"/>
      <c r="AQ418" s="73"/>
      <c r="AR418" s="72"/>
      <c r="AS418" s="71"/>
      <c r="AT418" s="78"/>
    </row>
    <row r="419" spans="1:46" s="69" customFormat="1" x14ac:dyDescent="0.2">
      <c r="A419" s="73"/>
      <c r="B419" s="73"/>
      <c r="C419" s="73"/>
      <c r="D419" s="73"/>
      <c r="E419" s="73"/>
      <c r="F419" s="73"/>
      <c r="G419" s="73"/>
      <c r="H419" s="76"/>
      <c r="I419" s="76"/>
      <c r="J419" s="76"/>
      <c r="K419" s="76"/>
      <c r="L419" s="76"/>
      <c r="M419" s="76"/>
      <c r="N419" s="76"/>
      <c r="O419" s="76"/>
      <c r="P419" s="75">
        <f t="shared" si="21"/>
        <v>0</v>
      </c>
      <c r="Q419" s="73"/>
      <c r="R419" s="73"/>
      <c r="S419" s="73"/>
      <c r="T419" s="73"/>
      <c r="U419" s="73"/>
      <c r="V419" s="73"/>
      <c r="W419" s="73"/>
      <c r="X419" s="79"/>
      <c r="Y419" s="74">
        <f t="shared" si="22"/>
        <v>0</v>
      </c>
      <c r="Z419" s="19"/>
      <c r="AA419" s="19"/>
      <c r="AB419" s="19"/>
      <c r="AC419" s="19"/>
      <c r="AD419" s="19"/>
      <c r="AE419" s="19"/>
      <c r="AF419" s="19"/>
      <c r="AG419" s="73"/>
      <c r="AH419" s="74">
        <f t="shared" si="23"/>
        <v>0</v>
      </c>
      <c r="AI419" s="19"/>
      <c r="AJ419" s="73"/>
      <c r="AK419" s="73"/>
      <c r="AL419" s="5"/>
      <c r="AM419" s="5"/>
      <c r="AN419" s="73"/>
      <c r="AO419" s="73"/>
      <c r="AP419" s="73"/>
      <c r="AQ419" s="73"/>
      <c r="AR419" s="72"/>
      <c r="AS419" s="71"/>
      <c r="AT419" s="78"/>
    </row>
    <row r="420" spans="1:46" s="69" customFormat="1" x14ac:dyDescent="0.2">
      <c r="A420" s="73"/>
      <c r="B420" s="73"/>
      <c r="C420" s="73"/>
      <c r="D420" s="73"/>
      <c r="E420" s="73"/>
      <c r="F420" s="73"/>
      <c r="G420" s="73"/>
      <c r="H420" s="76"/>
      <c r="I420" s="76"/>
      <c r="J420" s="76"/>
      <c r="K420" s="76"/>
      <c r="L420" s="76"/>
      <c r="M420" s="76"/>
      <c r="N420" s="76"/>
      <c r="O420" s="76"/>
      <c r="P420" s="75">
        <f t="shared" si="21"/>
        <v>0</v>
      </c>
      <c r="Q420" s="73"/>
      <c r="R420" s="73"/>
      <c r="S420" s="73"/>
      <c r="T420" s="73"/>
      <c r="U420" s="73"/>
      <c r="V420" s="73"/>
      <c r="W420" s="73"/>
      <c r="X420" s="79"/>
      <c r="Y420" s="74">
        <f t="shared" si="22"/>
        <v>0</v>
      </c>
      <c r="Z420" s="19"/>
      <c r="AA420" s="19"/>
      <c r="AB420" s="19"/>
      <c r="AC420" s="19"/>
      <c r="AD420" s="19"/>
      <c r="AE420" s="19"/>
      <c r="AF420" s="19"/>
      <c r="AG420" s="73"/>
      <c r="AH420" s="74">
        <f t="shared" si="23"/>
        <v>0</v>
      </c>
      <c r="AI420" s="19"/>
      <c r="AJ420" s="73"/>
      <c r="AK420" s="73"/>
      <c r="AL420" s="5"/>
      <c r="AM420" s="5"/>
      <c r="AN420" s="73"/>
      <c r="AO420" s="73"/>
      <c r="AP420" s="73"/>
      <c r="AQ420" s="73"/>
      <c r="AR420" s="72"/>
      <c r="AS420" s="71"/>
      <c r="AT420" s="78"/>
    </row>
    <row r="421" spans="1:46" s="69" customFormat="1" x14ac:dyDescent="0.2">
      <c r="A421" s="73"/>
      <c r="B421" s="73"/>
      <c r="C421" s="73"/>
      <c r="D421" s="73"/>
      <c r="E421" s="73"/>
      <c r="F421" s="73"/>
      <c r="G421" s="73"/>
      <c r="H421" s="76"/>
      <c r="I421" s="76"/>
      <c r="J421" s="76"/>
      <c r="K421" s="76"/>
      <c r="L421" s="76"/>
      <c r="M421" s="76"/>
      <c r="N421" s="76"/>
      <c r="O421" s="76"/>
      <c r="P421" s="75">
        <f t="shared" si="21"/>
        <v>0</v>
      </c>
      <c r="Q421" s="73"/>
      <c r="R421" s="73"/>
      <c r="S421" s="73"/>
      <c r="T421" s="73"/>
      <c r="U421" s="73"/>
      <c r="V421" s="73"/>
      <c r="W421" s="73"/>
      <c r="X421" s="79"/>
      <c r="Y421" s="74">
        <f t="shared" si="22"/>
        <v>0</v>
      </c>
      <c r="Z421" s="19"/>
      <c r="AA421" s="19"/>
      <c r="AB421" s="19"/>
      <c r="AC421" s="19"/>
      <c r="AD421" s="19"/>
      <c r="AE421" s="19"/>
      <c r="AF421" s="19"/>
      <c r="AG421" s="73"/>
      <c r="AH421" s="74">
        <f t="shared" si="23"/>
        <v>0</v>
      </c>
      <c r="AI421" s="19"/>
      <c r="AJ421" s="73"/>
      <c r="AK421" s="73"/>
      <c r="AL421" s="5"/>
      <c r="AM421" s="5"/>
      <c r="AN421" s="73"/>
      <c r="AO421" s="73"/>
      <c r="AP421" s="73"/>
      <c r="AQ421" s="73"/>
      <c r="AR421" s="72"/>
      <c r="AS421" s="71"/>
      <c r="AT421" s="78"/>
    </row>
    <row r="422" spans="1:46" s="69" customFormat="1" x14ac:dyDescent="0.2">
      <c r="A422" s="73"/>
      <c r="B422" s="73"/>
      <c r="C422" s="73"/>
      <c r="D422" s="73"/>
      <c r="E422" s="73"/>
      <c r="F422" s="73"/>
      <c r="G422" s="73"/>
      <c r="H422" s="76"/>
      <c r="I422" s="76"/>
      <c r="J422" s="76"/>
      <c r="K422" s="76"/>
      <c r="L422" s="76"/>
      <c r="M422" s="76"/>
      <c r="N422" s="76"/>
      <c r="O422" s="76"/>
      <c r="P422" s="75">
        <f t="shared" si="21"/>
        <v>0</v>
      </c>
      <c r="Q422" s="73"/>
      <c r="R422" s="73"/>
      <c r="S422" s="73"/>
      <c r="T422" s="73"/>
      <c r="U422" s="73"/>
      <c r="V422" s="73"/>
      <c r="W422" s="73"/>
      <c r="X422" s="79"/>
      <c r="Y422" s="74">
        <f t="shared" si="22"/>
        <v>0</v>
      </c>
      <c r="Z422" s="19"/>
      <c r="AA422" s="19"/>
      <c r="AB422" s="19"/>
      <c r="AC422" s="19"/>
      <c r="AD422" s="19"/>
      <c r="AE422" s="19"/>
      <c r="AF422" s="19"/>
      <c r="AG422" s="73"/>
      <c r="AH422" s="74">
        <f t="shared" si="23"/>
        <v>0</v>
      </c>
      <c r="AI422" s="19"/>
      <c r="AJ422" s="73"/>
      <c r="AK422" s="73"/>
      <c r="AL422" s="5"/>
      <c r="AM422" s="5"/>
      <c r="AN422" s="73"/>
      <c r="AO422" s="73"/>
      <c r="AP422" s="73"/>
      <c r="AQ422" s="73"/>
      <c r="AR422" s="72"/>
      <c r="AS422" s="71"/>
      <c r="AT422" s="78"/>
    </row>
    <row r="423" spans="1:46" s="69" customFormat="1" x14ac:dyDescent="0.2">
      <c r="A423" s="73"/>
      <c r="B423" s="73"/>
      <c r="C423" s="73"/>
      <c r="D423" s="73"/>
      <c r="E423" s="73"/>
      <c r="F423" s="73"/>
      <c r="G423" s="73"/>
      <c r="H423" s="76"/>
      <c r="I423" s="76"/>
      <c r="J423" s="76"/>
      <c r="K423" s="76"/>
      <c r="L423" s="76"/>
      <c r="M423" s="76"/>
      <c r="N423" s="76"/>
      <c r="O423" s="76"/>
      <c r="P423" s="75">
        <f t="shared" si="21"/>
        <v>0</v>
      </c>
      <c r="Q423" s="73"/>
      <c r="R423" s="73"/>
      <c r="S423" s="73"/>
      <c r="T423" s="73"/>
      <c r="U423" s="73"/>
      <c r="V423" s="73"/>
      <c r="W423" s="73"/>
      <c r="X423" s="79"/>
      <c r="Y423" s="74">
        <f t="shared" si="22"/>
        <v>0</v>
      </c>
      <c r="Z423" s="19"/>
      <c r="AA423" s="19"/>
      <c r="AB423" s="19"/>
      <c r="AC423" s="19"/>
      <c r="AD423" s="19"/>
      <c r="AE423" s="19"/>
      <c r="AF423" s="19"/>
      <c r="AG423" s="73"/>
      <c r="AH423" s="74">
        <f t="shared" si="23"/>
        <v>0</v>
      </c>
      <c r="AI423" s="19"/>
      <c r="AJ423" s="73"/>
      <c r="AK423" s="73"/>
      <c r="AL423" s="5"/>
      <c r="AM423" s="5"/>
      <c r="AN423" s="73"/>
      <c r="AO423" s="73"/>
      <c r="AP423" s="73"/>
      <c r="AQ423" s="73"/>
      <c r="AR423" s="72"/>
      <c r="AS423" s="71"/>
      <c r="AT423" s="78"/>
    </row>
    <row r="424" spans="1:46" s="69" customFormat="1" x14ac:dyDescent="0.2">
      <c r="A424" s="73"/>
      <c r="B424" s="73"/>
      <c r="C424" s="73"/>
      <c r="D424" s="73"/>
      <c r="E424" s="73"/>
      <c r="F424" s="73"/>
      <c r="G424" s="73"/>
      <c r="H424" s="76"/>
      <c r="I424" s="76"/>
      <c r="J424" s="76"/>
      <c r="K424" s="76"/>
      <c r="L424" s="76"/>
      <c r="M424" s="76"/>
      <c r="N424" s="76"/>
      <c r="O424" s="76"/>
      <c r="P424" s="75">
        <f t="shared" si="21"/>
        <v>0</v>
      </c>
      <c r="Q424" s="73"/>
      <c r="R424" s="73"/>
      <c r="S424" s="73"/>
      <c r="T424" s="73"/>
      <c r="U424" s="73"/>
      <c r="V424" s="73"/>
      <c r="W424" s="73"/>
      <c r="X424" s="79"/>
      <c r="Y424" s="74">
        <f t="shared" si="22"/>
        <v>0</v>
      </c>
      <c r="Z424" s="19"/>
      <c r="AA424" s="19"/>
      <c r="AB424" s="19"/>
      <c r="AC424" s="19"/>
      <c r="AD424" s="19"/>
      <c r="AE424" s="19"/>
      <c r="AF424" s="19"/>
      <c r="AG424" s="73"/>
      <c r="AH424" s="74">
        <f t="shared" si="23"/>
        <v>0</v>
      </c>
      <c r="AI424" s="19"/>
      <c r="AJ424" s="73"/>
      <c r="AK424" s="73"/>
      <c r="AL424" s="5"/>
      <c r="AM424" s="5"/>
      <c r="AN424" s="73"/>
      <c r="AO424" s="73"/>
      <c r="AP424" s="73"/>
      <c r="AQ424" s="73"/>
      <c r="AR424" s="72"/>
      <c r="AS424" s="71"/>
      <c r="AT424" s="78"/>
    </row>
    <row r="425" spans="1:46" s="69" customFormat="1" x14ac:dyDescent="0.2">
      <c r="A425" s="73"/>
      <c r="B425" s="73"/>
      <c r="C425" s="73"/>
      <c r="D425" s="73"/>
      <c r="E425" s="73"/>
      <c r="F425" s="73"/>
      <c r="G425" s="73"/>
      <c r="H425" s="76"/>
      <c r="I425" s="76"/>
      <c r="J425" s="76"/>
      <c r="K425" s="76"/>
      <c r="L425" s="76"/>
      <c r="M425" s="76"/>
      <c r="N425" s="76"/>
      <c r="O425" s="76"/>
      <c r="P425" s="75">
        <f t="shared" si="21"/>
        <v>0</v>
      </c>
      <c r="Q425" s="73"/>
      <c r="R425" s="73"/>
      <c r="S425" s="73"/>
      <c r="T425" s="73"/>
      <c r="U425" s="73"/>
      <c r="V425" s="73"/>
      <c r="W425" s="73"/>
      <c r="X425" s="79"/>
      <c r="Y425" s="74">
        <f t="shared" si="22"/>
        <v>0</v>
      </c>
      <c r="Z425" s="19"/>
      <c r="AA425" s="19"/>
      <c r="AB425" s="19"/>
      <c r="AC425" s="19"/>
      <c r="AD425" s="19"/>
      <c r="AE425" s="19"/>
      <c r="AF425" s="19"/>
      <c r="AG425" s="73"/>
      <c r="AH425" s="74">
        <f t="shared" si="23"/>
        <v>0</v>
      </c>
      <c r="AI425" s="19"/>
      <c r="AJ425" s="73"/>
      <c r="AK425" s="73"/>
      <c r="AL425" s="5"/>
      <c r="AM425" s="5"/>
      <c r="AN425" s="73"/>
      <c r="AO425" s="73"/>
      <c r="AP425" s="73"/>
      <c r="AQ425" s="73"/>
      <c r="AR425" s="72"/>
      <c r="AS425" s="71"/>
      <c r="AT425" s="78"/>
    </row>
    <row r="426" spans="1:46" s="69" customFormat="1" x14ac:dyDescent="0.2">
      <c r="A426" s="73"/>
      <c r="B426" s="73"/>
      <c r="C426" s="73"/>
      <c r="D426" s="73"/>
      <c r="E426" s="73"/>
      <c r="F426" s="73"/>
      <c r="G426" s="73"/>
      <c r="H426" s="76"/>
      <c r="I426" s="76"/>
      <c r="J426" s="76"/>
      <c r="K426" s="76"/>
      <c r="L426" s="76"/>
      <c r="M426" s="76"/>
      <c r="N426" s="76"/>
      <c r="O426" s="76"/>
      <c r="P426" s="75">
        <f t="shared" si="21"/>
        <v>0</v>
      </c>
      <c r="Q426" s="73"/>
      <c r="R426" s="73"/>
      <c r="S426" s="73"/>
      <c r="T426" s="73"/>
      <c r="U426" s="73"/>
      <c r="V426" s="73"/>
      <c r="W426" s="73"/>
      <c r="X426" s="79"/>
      <c r="Y426" s="74">
        <f t="shared" si="22"/>
        <v>0</v>
      </c>
      <c r="Z426" s="19"/>
      <c r="AA426" s="19"/>
      <c r="AB426" s="19"/>
      <c r="AC426" s="19"/>
      <c r="AD426" s="19"/>
      <c r="AE426" s="19"/>
      <c r="AF426" s="19"/>
      <c r="AG426" s="73"/>
      <c r="AH426" s="74">
        <f t="shared" si="23"/>
        <v>0</v>
      </c>
      <c r="AI426" s="19"/>
      <c r="AJ426" s="73"/>
      <c r="AK426" s="73"/>
      <c r="AL426" s="5"/>
      <c r="AM426" s="5"/>
      <c r="AN426" s="73"/>
      <c r="AO426" s="73"/>
      <c r="AP426" s="73"/>
      <c r="AQ426" s="73"/>
      <c r="AR426" s="72"/>
      <c r="AS426" s="71"/>
      <c r="AT426" s="78"/>
    </row>
    <row r="427" spans="1:46" s="69" customFormat="1" x14ac:dyDescent="0.2">
      <c r="A427" s="73"/>
      <c r="B427" s="73"/>
      <c r="C427" s="73"/>
      <c r="D427" s="73"/>
      <c r="E427" s="73"/>
      <c r="F427" s="73"/>
      <c r="G427" s="73"/>
      <c r="H427" s="76"/>
      <c r="I427" s="76"/>
      <c r="J427" s="76"/>
      <c r="K427" s="76"/>
      <c r="L427" s="76"/>
      <c r="M427" s="76"/>
      <c r="N427" s="76"/>
      <c r="O427" s="76"/>
      <c r="P427" s="75">
        <f t="shared" si="21"/>
        <v>0</v>
      </c>
      <c r="Q427" s="73"/>
      <c r="R427" s="73"/>
      <c r="S427" s="73"/>
      <c r="T427" s="73"/>
      <c r="U427" s="73"/>
      <c r="V427" s="73"/>
      <c r="W427" s="73"/>
      <c r="X427" s="79"/>
      <c r="Y427" s="74">
        <f t="shared" si="22"/>
        <v>0</v>
      </c>
      <c r="Z427" s="19"/>
      <c r="AA427" s="19"/>
      <c r="AB427" s="19"/>
      <c r="AC427" s="19"/>
      <c r="AD427" s="19"/>
      <c r="AE427" s="19"/>
      <c r="AF427" s="19"/>
      <c r="AG427" s="73"/>
      <c r="AH427" s="74">
        <f t="shared" si="23"/>
        <v>0</v>
      </c>
      <c r="AI427" s="19"/>
      <c r="AJ427" s="73"/>
      <c r="AK427" s="73"/>
      <c r="AL427" s="5"/>
      <c r="AM427" s="5"/>
      <c r="AN427" s="73"/>
      <c r="AO427" s="73"/>
      <c r="AP427" s="73"/>
      <c r="AQ427" s="73"/>
      <c r="AR427" s="72"/>
      <c r="AS427" s="71"/>
      <c r="AT427" s="78"/>
    </row>
    <row r="428" spans="1:46" s="69" customFormat="1" x14ac:dyDescent="0.2">
      <c r="A428" s="73"/>
      <c r="B428" s="73"/>
      <c r="C428" s="73"/>
      <c r="D428" s="73"/>
      <c r="E428" s="73"/>
      <c r="F428" s="73"/>
      <c r="G428" s="73"/>
      <c r="H428" s="76"/>
      <c r="I428" s="76"/>
      <c r="J428" s="76"/>
      <c r="K428" s="76"/>
      <c r="L428" s="76"/>
      <c r="M428" s="76"/>
      <c r="N428" s="76"/>
      <c r="O428" s="76"/>
      <c r="P428" s="75">
        <f t="shared" si="21"/>
        <v>0</v>
      </c>
      <c r="Q428" s="73"/>
      <c r="R428" s="73"/>
      <c r="S428" s="73"/>
      <c r="T428" s="73"/>
      <c r="U428" s="73"/>
      <c r="V428" s="73"/>
      <c r="W428" s="73"/>
      <c r="X428" s="79"/>
      <c r="Y428" s="74">
        <f t="shared" si="22"/>
        <v>0</v>
      </c>
      <c r="Z428" s="19"/>
      <c r="AA428" s="19"/>
      <c r="AB428" s="19"/>
      <c r="AC428" s="19"/>
      <c r="AD428" s="19"/>
      <c r="AE428" s="19"/>
      <c r="AF428" s="19"/>
      <c r="AG428" s="73"/>
      <c r="AH428" s="74">
        <f t="shared" si="23"/>
        <v>0</v>
      </c>
      <c r="AI428" s="19"/>
      <c r="AJ428" s="73"/>
      <c r="AK428" s="73"/>
      <c r="AL428" s="5"/>
      <c r="AM428" s="5"/>
      <c r="AN428" s="73"/>
      <c r="AO428" s="73"/>
      <c r="AP428" s="73"/>
      <c r="AQ428" s="73"/>
      <c r="AR428" s="72"/>
      <c r="AS428" s="71"/>
      <c r="AT428" s="78"/>
    </row>
    <row r="429" spans="1:46" s="69" customFormat="1" x14ac:dyDescent="0.2">
      <c r="A429" s="73"/>
      <c r="B429" s="73"/>
      <c r="C429" s="73"/>
      <c r="D429" s="73"/>
      <c r="E429" s="73"/>
      <c r="F429" s="73"/>
      <c r="G429" s="73"/>
      <c r="H429" s="76"/>
      <c r="I429" s="76"/>
      <c r="J429" s="76"/>
      <c r="K429" s="76"/>
      <c r="L429" s="76"/>
      <c r="M429" s="76"/>
      <c r="N429" s="76"/>
      <c r="O429" s="76"/>
      <c r="P429" s="75">
        <f t="shared" si="21"/>
        <v>0</v>
      </c>
      <c r="Q429" s="73"/>
      <c r="R429" s="73"/>
      <c r="S429" s="73"/>
      <c r="T429" s="73"/>
      <c r="U429" s="73"/>
      <c r="V429" s="73"/>
      <c r="W429" s="73"/>
      <c r="X429" s="79"/>
      <c r="Y429" s="74">
        <f t="shared" si="22"/>
        <v>0</v>
      </c>
      <c r="Z429" s="19"/>
      <c r="AA429" s="19"/>
      <c r="AB429" s="19"/>
      <c r="AC429" s="19"/>
      <c r="AD429" s="19"/>
      <c r="AE429" s="19"/>
      <c r="AF429" s="19"/>
      <c r="AG429" s="73"/>
      <c r="AH429" s="74">
        <f t="shared" si="23"/>
        <v>0</v>
      </c>
      <c r="AI429" s="19"/>
      <c r="AJ429" s="73"/>
      <c r="AK429" s="73"/>
      <c r="AL429" s="5"/>
      <c r="AM429" s="5"/>
      <c r="AN429" s="73"/>
      <c r="AO429" s="73"/>
      <c r="AP429" s="73"/>
      <c r="AQ429" s="73"/>
      <c r="AR429" s="72"/>
      <c r="AS429" s="71"/>
      <c r="AT429" s="78"/>
    </row>
    <row r="430" spans="1:46" s="69" customFormat="1" x14ac:dyDescent="0.2">
      <c r="A430" s="73"/>
      <c r="B430" s="73"/>
      <c r="C430" s="73"/>
      <c r="D430" s="73"/>
      <c r="E430" s="73"/>
      <c r="F430" s="73"/>
      <c r="G430" s="73"/>
      <c r="H430" s="76"/>
      <c r="I430" s="76"/>
      <c r="J430" s="76"/>
      <c r="K430" s="76"/>
      <c r="L430" s="76"/>
      <c r="M430" s="76"/>
      <c r="N430" s="76"/>
      <c r="O430" s="76"/>
      <c r="P430" s="75">
        <f t="shared" si="21"/>
        <v>0</v>
      </c>
      <c r="Q430" s="73"/>
      <c r="R430" s="73"/>
      <c r="S430" s="73"/>
      <c r="T430" s="73"/>
      <c r="U430" s="73"/>
      <c r="V430" s="73"/>
      <c r="W430" s="73"/>
      <c r="X430" s="79"/>
      <c r="Y430" s="74">
        <f t="shared" si="22"/>
        <v>0</v>
      </c>
      <c r="Z430" s="19"/>
      <c r="AA430" s="19"/>
      <c r="AB430" s="19"/>
      <c r="AC430" s="19"/>
      <c r="AD430" s="19"/>
      <c r="AE430" s="19"/>
      <c r="AF430" s="19"/>
      <c r="AG430" s="73"/>
      <c r="AH430" s="74">
        <f t="shared" si="23"/>
        <v>0</v>
      </c>
      <c r="AI430" s="19"/>
      <c r="AJ430" s="73"/>
      <c r="AK430" s="73"/>
      <c r="AL430" s="5"/>
      <c r="AM430" s="5"/>
      <c r="AN430" s="73"/>
      <c r="AO430" s="73"/>
      <c r="AP430" s="73"/>
      <c r="AQ430" s="73"/>
      <c r="AR430" s="72"/>
      <c r="AS430" s="71"/>
      <c r="AT430" s="78"/>
    </row>
    <row r="431" spans="1:46" s="69" customFormat="1" x14ac:dyDescent="0.2">
      <c r="A431" s="73"/>
      <c r="B431" s="73"/>
      <c r="C431" s="73"/>
      <c r="D431" s="73"/>
      <c r="E431" s="73"/>
      <c r="F431" s="73"/>
      <c r="G431" s="73"/>
      <c r="H431" s="76"/>
      <c r="I431" s="76"/>
      <c r="J431" s="76"/>
      <c r="K431" s="76"/>
      <c r="L431" s="76"/>
      <c r="M431" s="76"/>
      <c r="N431" s="76"/>
      <c r="O431" s="76"/>
      <c r="P431" s="75">
        <f t="shared" si="21"/>
        <v>0</v>
      </c>
      <c r="Q431" s="73"/>
      <c r="R431" s="73"/>
      <c r="S431" s="73"/>
      <c r="T431" s="73"/>
      <c r="U431" s="73"/>
      <c r="V431" s="73"/>
      <c r="W431" s="73"/>
      <c r="X431" s="79"/>
      <c r="Y431" s="74">
        <f t="shared" si="22"/>
        <v>0</v>
      </c>
      <c r="Z431" s="19"/>
      <c r="AA431" s="19"/>
      <c r="AB431" s="19"/>
      <c r="AC431" s="19"/>
      <c r="AD431" s="19"/>
      <c r="AE431" s="19"/>
      <c r="AF431" s="19"/>
      <c r="AG431" s="73"/>
      <c r="AH431" s="74">
        <f t="shared" si="23"/>
        <v>0</v>
      </c>
      <c r="AI431" s="19"/>
      <c r="AJ431" s="73"/>
      <c r="AK431" s="73"/>
      <c r="AL431" s="5"/>
      <c r="AM431" s="5"/>
      <c r="AN431" s="73"/>
      <c r="AO431" s="73"/>
      <c r="AP431" s="73"/>
      <c r="AQ431" s="73"/>
      <c r="AR431" s="72"/>
      <c r="AS431" s="71"/>
      <c r="AT431" s="78"/>
    </row>
    <row r="432" spans="1:46" s="69" customFormat="1" x14ac:dyDescent="0.2">
      <c r="A432" s="73"/>
      <c r="B432" s="73"/>
      <c r="C432" s="73"/>
      <c r="D432" s="73"/>
      <c r="E432" s="73"/>
      <c r="F432" s="73"/>
      <c r="G432" s="73"/>
      <c r="H432" s="76"/>
      <c r="I432" s="76"/>
      <c r="J432" s="76"/>
      <c r="K432" s="76"/>
      <c r="L432" s="76"/>
      <c r="M432" s="76"/>
      <c r="N432" s="76"/>
      <c r="O432" s="76"/>
      <c r="P432" s="75">
        <f t="shared" si="21"/>
        <v>0</v>
      </c>
      <c r="Q432" s="73"/>
      <c r="R432" s="73"/>
      <c r="S432" s="73"/>
      <c r="T432" s="73"/>
      <c r="U432" s="73"/>
      <c r="V432" s="73"/>
      <c r="W432" s="73"/>
      <c r="X432" s="79"/>
      <c r="Y432" s="74">
        <f t="shared" si="22"/>
        <v>0</v>
      </c>
      <c r="Z432" s="19"/>
      <c r="AA432" s="19"/>
      <c r="AB432" s="19"/>
      <c r="AC432" s="19"/>
      <c r="AD432" s="19"/>
      <c r="AE432" s="19"/>
      <c r="AF432" s="19"/>
      <c r="AG432" s="73"/>
      <c r="AH432" s="74">
        <f t="shared" si="23"/>
        <v>0</v>
      </c>
      <c r="AI432" s="19"/>
      <c r="AJ432" s="73"/>
      <c r="AK432" s="73"/>
      <c r="AL432" s="5"/>
      <c r="AM432" s="5"/>
      <c r="AN432" s="73"/>
      <c r="AO432" s="73"/>
      <c r="AP432" s="73"/>
      <c r="AQ432" s="73"/>
      <c r="AR432" s="72"/>
      <c r="AS432" s="71"/>
      <c r="AT432" s="78"/>
    </row>
    <row r="433" spans="1:46" s="69" customFormat="1" x14ac:dyDescent="0.2">
      <c r="A433" s="73"/>
      <c r="B433" s="73"/>
      <c r="C433" s="73"/>
      <c r="D433" s="73"/>
      <c r="E433" s="73"/>
      <c r="F433" s="73"/>
      <c r="G433" s="73"/>
      <c r="H433" s="76"/>
      <c r="I433" s="76"/>
      <c r="J433" s="76"/>
      <c r="K433" s="76"/>
      <c r="L433" s="76"/>
      <c r="M433" s="76"/>
      <c r="N433" s="76"/>
      <c r="O433" s="76"/>
      <c r="P433" s="75">
        <f t="shared" si="21"/>
        <v>0</v>
      </c>
      <c r="Q433" s="73"/>
      <c r="R433" s="73"/>
      <c r="S433" s="73"/>
      <c r="T433" s="73"/>
      <c r="U433" s="73"/>
      <c r="V433" s="73"/>
      <c r="W433" s="73"/>
      <c r="X433" s="79"/>
      <c r="Y433" s="74">
        <f t="shared" si="22"/>
        <v>0</v>
      </c>
      <c r="Z433" s="19"/>
      <c r="AA433" s="19"/>
      <c r="AB433" s="19"/>
      <c r="AC433" s="19"/>
      <c r="AD433" s="19"/>
      <c r="AE433" s="19"/>
      <c r="AF433" s="19"/>
      <c r="AG433" s="73"/>
      <c r="AH433" s="74">
        <f t="shared" si="23"/>
        <v>0</v>
      </c>
      <c r="AI433" s="19"/>
      <c r="AJ433" s="73"/>
      <c r="AK433" s="73"/>
      <c r="AL433" s="5"/>
      <c r="AM433" s="5"/>
      <c r="AN433" s="73"/>
      <c r="AO433" s="73"/>
      <c r="AP433" s="73"/>
      <c r="AQ433" s="73"/>
      <c r="AR433" s="72"/>
      <c r="AS433" s="71"/>
      <c r="AT433" s="78"/>
    </row>
    <row r="434" spans="1:46" s="69" customFormat="1" x14ac:dyDescent="0.2">
      <c r="A434" s="73"/>
      <c r="B434" s="73"/>
      <c r="C434" s="73"/>
      <c r="D434" s="73"/>
      <c r="E434" s="73"/>
      <c r="F434" s="73"/>
      <c r="G434" s="73"/>
      <c r="H434" s="76"/>
      <c r="I434" s="76"/>
      <c r="J434" s="76"/>
      <c r="K434" s="76"/>
      <c r="L434" s="76"/>
      <c r="M434" s="76"/>
      <c r="N434" s="76"/>
      <c r="O434" s="76"/>
      <c r="P434" s="75">
        <f t="shared" si="21"/>
        <v>0</v>
      </c>
      <c r="Q434" s="73"/>
      <c r="R434" s="73"/>
      <c r="S434" s="73"/>
      <c r="T434" s="73"/>
      <c r="U434" s="73"/>
      <c r="V434" s="73"/>
      <c r="W434" s="73"/>
      <c r="X434" s="79"/>
      <c r="Y434" s="74">
        <f t="shared" si="22"/>
        <v>0</v>
      </c>
      <c r="Z434" s="19"/>
      <c r="AA434" s="19"/>
      <c r="AB434" s="19"/>
      <c r="AC434" s="19"/>
      <c r="AD434" s="19"/>
      <c r="AE434" s="19"/>
      <c r="AF434" s="19"/>
      <c r="AG434" s="73"/>
      <c r="AH434" s="74">
        <f t="shared" si="23"/>
        <v>0</v>
      </c>
      <c r="AI434" s="19"/>
      <c r="AJ434" s="73"/>
      <c r="AK434" s="73"/>
      <c r="AL434" s="5"/>
      <c r="AM434" s="5"/>
      <c r="AN434" s="73"/>
      <c r="AO434" s="73"/>
      <c r="AP434" s="73"/>
      <c r="AQ434" s="73"/>
      <c r="AR434" s="72"/>
      <c r="AS434" s="71"/>
      <c r="AT434" s="78"/>
    </row>
    <row r="435" spans="1:46" s="69" customFormat="1" x14ac:dyDescent="0.2">
      <c r="A435" s="73"/>
      <c r="B435" s="73"/>
      <c r="C435" s="73"/>
      <c r="D435" s="73"/>
      <c r="E435" s="73"/>
      <c r="F435" s="73"/>
      <c r="G435" s="73"/>
      <c r="H435" s="76"/>
      <c r="I435" s="76"/>
      <c r="J435" s="76"/>
      <c r="K435" s="76"/>
      <c r="L435" s="76"/>
      <c r="M435" s="76"/>
      <c r="N435" s="76"/>
      <c r="O435" s="76"/>
      <c r="P435" s="75">
        <f t="shared" si="21"/>
        <v>0</v>
      </c>
      <c r="Q435" s="73"/>
      <c r="R435" s="73"/>
      <c r="S435" s="73"/>
      <c r="T435" s="73"/>
      <c r="U435" s="73"/>
      <c r="V435" s="73"/>
      <c r="W435" s="73"/>
      <c r="X435" s="79"/>
      <c r="Y435" s="74">
        <f t="shared" si="22"/>
        <v>0</v>
      </c>
      <c r="Z435" s="19"/>
      <c r="AA435" s="19"/>
      <c r="AB435" s="19"/>
      <c r="AC435" s="19"/>
      <c r="AD435" s="19"/>
      <c r="AE435" s="19"/>
      <c r="AF435" s="19"/>
      <c r="AG435" s="73"/>
      <c r="AH435" s="74">
        <f t="shared" si="23"/>
        <v>0</v>
      </c>
      <c r="AI435" s="19"/>
      <c r="AJ435" s="73"/>
      <c r="AK435" s="73"/>
      <c r="AL435" s="5"/>
      <c r="AM435" s="5"/>
      <c r="AN435" s="73"/>
      <c r="AO435" s="73"/>
      <c r="AP435" s="73"/>
      <c r="AQ435" s="73"/>
      <c r="AR435" s="72"/>
      <c r="AS435" s="71"/>
      <c r="AT435" s="78"/>
    </row>
    <row r="436" spans="1:46" s="69" customFormat="1" x14ac:dyDescent="0.2">
      <c r="A436" s="73"/>
      <c r="B436" s="73"/>
      <c r="C436" s="73"/>
      <c r="D436" s="73"/>
      <c r="E436" s="73"/>
      <c r="F436" s="73"/>
      <c r="G436" s="73"/>
      <c r="H436" s="76"/>
      <c r="I436" s="76"/>
      <c r="J436" s="76"/>
      <c r="K436" s="76"/>
      <c r="L436" s="76"/>
      <c r="M436" s="76"/>
      <c r="N436" s="76"/>
      <c r="O436" s="76"/>
      <c r="P436" s="75">
        <f t="shared" si="21"/>
        <v>0</v>
      </c>
      <c r="Q436" s="73"/>
      <c r="R436" s="73"/>
      <c r="S436" s="73"/>
      <c r="T436" s="73"/>
      <c r="U436" s="73"/>
      <c r="V436" s="73"/>
      <c r="W436" s="73"/>
      <c r="X436" s="79"/>
      <c r="Y436" s="74">
        <f t="shared" si="22"/>
        <v>0</v>
      </c>
      <c r="Z436" s="19"/>
      <c r="AA436" s="19"/>
      <c r="AB436" s="19"/>
      <c r="AC436" s="19"/>
      <c r="AD436" s="19"/>
      <c r="AE436" s="19"/>
      <c r="AF436" s="19"/>
      <c r="AG436" s="73"/>
      <c r="AH436" s="74">
        <f t="shared" si="23"/>
        <v>0</v>
      </c>
      <c r="AI436" s="19"/>
      <c r="AJ436" s="73"/>
      <c r="AK436" s="73"/>
      <c r="AL436" s="5"/>
      <c r="AM436" s="5"/>
      <c r="AN436" s="73"/>
      <c r="AO436" s="73"/>
      <c r="AP436" s="73"/>
      <c r="AQ436" s="73"/>
      <c r="AR436" s="72"/>
      <c r="AS436" s="71"/>
      <c r="AT436" s="78"/>
    </row>
    <row r="437" spans="1:46" s="69" customFormat="1" x14ac:dyDescent="0.2">
      <c r="A437" s="73"/>
      <c r="B437" s="73"/>
      <c r="C437" s="73"/>
      <c r="D437" s="73"/>
      <c r="E437" s="73"/>
      <c r="F437" s="73"/>
      <c r="G437" s="73"/>
      <c r="H437" s="76"/>
      <c r="I437" s="76"/>
      <c r="J437" s="76"/>
      <c r="K437" s="76"/>
      <c r="L437" s="76"/>
      <c r="M437" s="76"/>
      <c r="N437" s="76"/>
      <c r="O437" s="76"/>
      <c r="P437" s="75">
        <f t="shared" si="21"/>
        <v>0</v>
      </c>
      <c r="Q437" s="73"/>
      <c r="R437" s="73"/>
      <c r="S437" s="73"/>
      <c r="T437" s="73"/>
      <c r="U437" s="73"/>
      <c r="V437" s="73"/>
      <c r="W437" s="73"/>
      <c r="X437" s="79"/>
      <c r="Y437" s="74">
        <f t="shared" si="22"/>
        <v>0</v>
      </c>
      <c r="Z437" s="19"/>
      <c r="AA437" s="19"/>
      <c r="AB437" s="19"/>
      <c r="AC437" s="19"/>
      <c r="AD437" s="19"/>
      <c r="AE437" s="19"/>
      <c r="AF437" s="19"/>
      <c r="AG437" s="73"/>
      <c r="AH437" s="74">
        <f t="shared" si="23"/>
        <v>0</v>
      </c>
      <c r="AI437" s="19"/>
      <c r="AJ437" s="73"/>
      <c r="AK437" s="73"/>
      <c r="AL437" s="5"/>
      <c r="AM437" s="5"/>
      <c r="AN437" s="73"/>
      <c r="AO437" s="73"/>
      <c r="AP437" s="73"/>
      <c r="AQ437" s="73"/>
      <c r="AR437" s="72"/>
      <c r="AS437" s="71"/>
      <c r="AT437" s="78"/>
    </row>
    <row r="438" spans="1:46" s="69" customFormat="1" x14ac:dyDescent="0.2">
      <c r="A438" s="73"/>
      <c r="B438" s="73"/>
      <c r="C438" s="73"/>
      <c r="D438" s="73"/>
      <c r="E438" s="73"/>
      <c r="F438" s="73"/>
      <c r="G438" s="73"/>
      <c r="H438" s="76"/>
      <c r="I438" s="76"/>
      <c r="J438" s="76"/>
      <c r="K438" s="76"/>
      <c r="L438" s="76"/>
      <c r="M438" s="76"/>
      <c r="N438" s="76"/>
      <c r="O438" s="76"/>
      <c r="P438" s="75">
        <f t="shared" si="21"/>
        <v>0</v>
      </c>
      <c r="Q438" s="73"/>
      <c r="R438" s="73"/>
      <c r="S438" s="73"/>
      <c r="T438" s="73"/>
      <c r="U438" s="73"/>
      <c r="V438" s="73"/>
      <c r="W438" s="73"/>
      <c r="X438" s="79"/>
      <c r="Y438" s="74">
        <f t="shared" si="22"/>
        <v>0</v>
      </c>
      <c r="Z438" s="19"/>
      <c r="AA438" s="19"/>
      <c r="AB438" s="19"/>
      <c r="AC438" s="19"/>
      <c r="AD438" s="19"/>
      <c r="AE438" s="19"/>
      <c r="AF438" s="19"/>
      <c r="AG438" s="73"/>
      <c r="AH438" s="74">
        <f t="shared" si="23"/>
        <v>0</v>
      </c>
      <c r="AI438" s="19"/>
      <c r="AJ438" s="73"/>
      <c r="AK438" s="73"/>
      <c r="AL438" s="5"/>
      <c r="AM438" s="5"/>
      <c r="AN438" s="73"/>
      <c r="AO438" s="73"/>
      <c r="AP438" s="73"/>
      <c r="AQ438" s="73"/>
      <c r="AR438" s="72"/>
      <c r="AS438" s="71"/>
      <c r="AT438" s="78"/>
    </row>
    <row r="439" spans="1:46" s="69" customFormat="1" x14ac:dyDescent="0.2">
      <c r="A439" s="73"/>
      <c r="B439" s="73"/>
      <c r="C439" s="73"/>
      <c r="D439" s="73"/>
      <c r="E439" s="73"/>
      <c r="F439" s="73"/>
      <c r="G439" s="73"/>
      <c r="H439" s="76"/>
      <c r="I439" s="76"/>
      <c r="J439" s="76"/>
      <c r="K439" s="76"/>
      <c r="L439" s="76"/>
      <c r="M439" s="76"/>
      <c r="N439" s="76"/>
      <c r="O439" s="76"/>
      <c r="P439" s="75">
        <f t="shared" si="21"/>
        <v>0</v>
      </c>
      <c r="Q439" s="73"/>
      <c r="R439" s="73"/>
      <c r="S439" s="73"/>
      <c r="T439" s="73"/>
      <c r="U439" s="73"/>
      <c r="V439" s="73"/>
      <c r="W439" s="73"/>
      <c r="X439" s="79"/>
      <c r="Y439" s="74">
        <f t="shared" si="22"/>
        <v>0</v>
      </c>
      <c r="Z439" s="19"/>
      <c r="AA439" s="19"/>
      <c r="AB439" s="19"/>
      <c r="AC439" s="19"/>
      <c r="AD439" s="19"/>
      <c r="AE439" s="19"/>
      <c r="AF439" s="19"/>
      <c r="AG439" s="73"/>
      <c r="AH439" s="74">
        <f t="shared" si="23"/>
        <v>0</v>
      </c>
      <c r="AI439" s="19"/>
      <c r="AJ439" s="73"/>
      <c r="AK439" s="73"/>
      <c r="AL439" s="5"/>
      <c r="AM439" s="5"/>
      <c r="AN439" s="73"/>
      <c r="AO439" s="73"/>
      <c r="AP439" s="73"/>
      <c r="AQ439" s="73"/>
      <c r="AR439" s="72"/>
      <c r="AS439" s="71"/>
      <c r="AT439" s="78"/>
    </row>
    <row r="440" spans="1:46" s="69" customFormat="1" x14ac:dyDescent="0.2">
      <c r="A440" s="73"/>
      <c r="B440" s="73"/>
      <c r="C440" s="73"/>
      <c r="D440" s="73"/>
      <c r="E440" s="73"/>
      <c r="F440" s="73"/>
      <c r="G440" s="73"/>
      <c r="H440" s="76"/>
      <c r="I440" s="76"/>
      <c r="J440" s="76"/>
      <c r="K440" s="76"/>
      <c r="L440" s="76"/>
      <c r="M440" s="76"/>
      <c r="N440" s="76"/>
      <c r="O440" s="76"/>
      <c r="P440" s="75">
        <f t="shared" si="21"/>
        <v>0</v>
      </c>
      <c r="Q440" s="73"/>
      <c r="R440" s="73"/>
      <c r="S440" s="73"/>
      <c r="T440" s="73"/>
      <c r="U440" s="73"/>
      <c r="V440" s="73"/>
      <c r="W440" s="73"/>
      <c r="X440" s="79"/>
      <c r="Y440" s="74">
        <f t="shared" si="22"/>
        <v>0</v>
      </c>
      <c r="Z440" s="19"/>
      <c r="AA440" s="19"/>
      <c r="AB440" s="19"/>
      <c r="AC440" s="19"/>
      <c r="AD440" s="19"/>
      <c r="AE440" s="19"/>
      <c r="AF440" s="19"/>
      <c r="AG440" s="73"/>
      <c r="AH440" s="74">
        <f t="shared" si="23"/>
        <v>0</v>
      </c>
      <c r="AI440" s="19"/>
      <c r="AJ440" s="73"/>
      <c r="AK440" s="73"/>
      <c r="AL440" s="5"/>
      <c r="AM440" s="5"/>
      <c r="AN440" s="73"/>
      <c r="AO440" s="73"/>
      <c r="AP440" s="73"/>
      <c r="AQ440" s="73"/>
      <c r="AR440" s="72"/>
      <c r="AS440" s="71"/>
      <c r="AT440" s="78"/>
    </row>
    <row r="441" spans="1:46" s="69" customFormat="1" x14ac:dyDescent="0.2">
      <c r="A441" s="73"/>
      <c r="B441" s="73"/>
      <c r="C441" s="73"/>
      <c r="D441" s="73"/>
      <c r="E441" s="73"/>
      <c r="F441" s="73"/>
      <c r="G441" s="73"/>
      <c r="H441" s="76"/>
      <c r="I441" s="76"/>
      <c r="J441" s="76"/>
      <c r="K441" s="76"/>
      <c r="L441" s="76"/>
      <c r="M441" s="76"/>
      <c r="N441" s="76"/>
      <c r="O441" s="76"/>
      <c r="P441" s="75">
        <f t="shared" si="21"/>
        <v>0</v>
      </c>
      <c r="Q441" s="73"/>
      <c r="R441" s="73"/>
      <c r="S441" s="73"/>
      <c r="T441" s="73"/>
      <c r="U441" s="73"/>
      <c r="V441" s="73"/>
      <c r="W441" s="73"/>
      <c r="X441" s="79"/>
      <c r="Y441" s="74">
        <f t="shared" si="22"/>
        <v>0</v>
      </c>
      <c r="Z441" s="19"/>
      <c r="AA441" s="19"/>
      <c r="AB441" s="19"/>
      <c r="AC441" s="19"/>
      <c r="AD441" s="19"/>
      <c r="AE441" s="19"/>
      <c r="AF441" s="19"/>
      <c r="AG441" s="73"/>
      <c r="AH441" s="74">
        <f t="shared" si="23"/>
        <v>0</v>
      </c>
      <c r="AI441" s="19"/>
      <c r="AJ441" s="73"/>
      <c r="AK441" s="73"/>
      <c r="AL441" s="5"/>
      <c r="AM441" s="5"/>
      <c r="AN441" s="73"/>
      <c r="AO441" s="73"/>
      <c r="AP441" s="73"/>
      <c r="AQ441" s="73"/>
      <c r="AR441" s="72"/>
      <c r="AS441" s="71"/>
      <c r="AT441" s="78"/>
    </row>
    <row r="442" spans="1:46" s="69" customFormat="1" x14ac:dyDescent="0.2">
      <c r="A442" s="73"/>
      <c r="B442" s="73"/>
      <c r="C442" s="73"/>
      <c r="D442" s="73"/>
      <c r="E442" s="73"/>
      <c r="F442" s="73"/>
      <c r="G442" s="73"/>
      <c r="H442" s="76"/>
      <c r="I442" s="76"/>
      <c r="J442" s="76"/>
      <c r="K442" s="76"/>
      <c r="L442" s="76"/>
      <c r="M442" s="76"/>
      <c r="N442" s="76"/>
      <c r="O442" s="76"/>
      <c r="P442" s="75">
        <f t="shared" si="21"/>
        <v>0</v>
      </c>
      <c r="Q442" s="73"/>
      <c r="R442" s="73"/>
      <c r="S442" s="73"/>
      <c r="T442" s="73"/>
      <c r="U442" s="73"/>
      <c r="V442" s="73"/>
      <c r="W442" s="73"/>
      <c r="X442" s="79"/>
      <c r="Y442" s="74">
        <f t="shared" si="22"/>
        <v>0</v>
      </c>
      <c r="Z442" s="19"/>
      <c r="AA442" s="19"/>
      <c r="AB442" s="19"/>
      <c r="AC442" s="19"/>
      <c r="AD442" s="19"/>
      <c r="AE442" s="19"/>
      <c r="AF442" s="19"/>
      <c r="AG442" s="73"/>
      <c r="AH442" s="74">
        <f t="shared" si="23"/>
        <v>0</v>
      </c>
      <c r="AI442" s="19"/>
      <c r="AJ442" s="73"/>
      <c r="AK442" s="73"/>
      <c r="AL442" s="5"/>
      <c r="AM442" s="5"/>
      <c r="AN442" s="73"/>
      <c r="AO442" s="73"/>
      <c r="AP442" s="73"/>
      <c r="AQ442" s="73"/>
      <c r="AR442" s="72"/>
      <c r="AS442" s="71"/>
      <c r="AT442" s="78"/>
    </row>
    <row r="443" spans="1:46" s="69" customFormat="1" x14ac:dyDescent="0.2">
      <c r="A443" s="73"/>
      <c r="B443" s="73"/>
      <c r="C443" s="73"/>
      <c r="D443" s="73"/>
      <c r="E443" s="73"/>
      <c r="F443" s="73"/>
      <c r="G443" s="73"/>
      <c r="H443" s="76"/>
      <c r="I443" s="76"/>
      <c r="J443" s="76"/>
      <c r="K443" s="76"/>
      <c r="L443" s="76"/>
      <c r="M443" s="76"/>
      <c r="N443" s="76"/>
      <c r="O443" s="76"/>
      <c r="P443" s="75">
        <f t="shared" si="21"/>
        <v>0</v>
      </c>
      <c r="Q443" s="73"/>
      <c r="R443" s="73"/>
      <c r="S443" s="73"/>
      <c r="T443" s="73"/>
      <c r="U443" s="73"/>
      <c r="V443" s="73"/>
      <c r="W443" s="73"/>
      <c r="X443" s="79"/>
      <c r="Y443" s="74">
        <f t="shared" si="22"/>
        <v>0</v>
      </c>
      <c r="Z443" s="19"/>
      <c r="AA443" s="19"/>
      <c r="AB443" s="19"/>
      <c r="AC443" s="19"/>
      <c r="AD443" s="19"/>
      <c r="AE443" s="19"/>
      <c r="AF443" s="19"/>
      <c r="AG443" s="73"/>
      <c r="AH443" s="74">
        <f t="shared" si="23"/>
        <v>0</v>
      </c>
      <c r="AI443" s="19"/>
      <c r="AJ443" s="73"/>
      <c r="AK443" s="73"/>
      <c r="AL443" s="5"/>
      <c r="AM443" s="5"/>
      <c r="AN443" s="73"/>
      <c r="AO443" s="73"/>
      <c r="AP443" s="73"/>
      <c r="AQ443" s="73"/>
      <c r="AR443" s="72"/>
      <c r="AS443" s="71"/>
      <c r="AT443" s="78"/>
    </row>
    <row r="444" spans="1:46" s="69" customFormat="1" x14ac:dyDescent="0.2">
      <c r="A444" s="73"/>
      <c r="B444" s="73"/>
      <c r="C444" s="73"/>
      <c r="D444" s="73"/>
      <c r="E444" s="73"/>
      <c r="F444" s="73"/>
      <c r="G444" s="73"/>
      <c r="H444" s="76"/>
      <c r="I444" s="76"/>
      <c r="J444" s="76"/>
      <c r="K444" s="76"/>
      <c r="L444" s="76"/>
      <c r="M444" s="76"/>
      <c r="N444" s="76"/>
      <c r="O444" s="76"/>
      <c r="P444" s="75">
        <f t="shared" si="21"/>
        <v>0</v>
      </c>
      <c r="Q444" s="73"/>
      <c r="R444" s="73"/>
      <c r="S444" s="73"/>
      <c r="T444" s="73"/>
      <c r="U444" s="73"/>
      <c r="V444" s="73"/>
      <c r="W444" s="73"/>
      <c r="X444" s="79"/>
      <c r="Y444" s="74">
        <f t="shared" si="22"/>
        <v>0</v>
      </c>
      <c r="Z444" s="19"/>
      <c r="AA444" s="19"/>
      <c r="AB444" s="19"/>
      <c r="AC444" s="19"/>
      <c r="AD444" s="19"/>
      <c r="AE444" s="19"/>
      <c r="AF444" s="19"/>
      <c r="AG444" s="73"/>
      <c r="AH444" s="74">
        <f t="shared" si="23"/>
        <v>0</v>
      </c>
      <c r="AI444" s="19"/>
      <c r="AJ444" s="73"/>
      <c r="AK444" s="73"/>
      <c r="AL444" s="5"/>
      <c r="AM444" s="5"/>
      <c r="AN444" s="73"/>
      <c r="AO444" s="73"/>
      <c r="AP444" s="73"/>
      <c r="AQ444" s="73"/>
      <c r="AR444" s="72"/>
      <c r="AS444" s="71"/>
      <c r="AT444" s="78"/>
    </row>
    <row r="445" spans="1:46" s="69" customFormat="1" x14ac:dyDescent="0.2">
      <c r="A445" s="73"/>
      <c r="B445" s="73"/>
      <c r="C445" s="73"/>
      <c r="D445" s="73"/>
      <c r="E445" s="73"/>
      <c r="F445" s="73"/>
      <c r="G445" s="73"/>
      <c r="H445" s="76"/>
      <c r="I445" s="76"/>
      <c r="J445" s="76"/>
      <c r="K445" s="76"/>
      <c r="L445" s="76"/>
      <c r="M445" s="76"/>
      <c r="N445" s="76"/>
      <c r="O445" s="76"/>
      <c r="P445" s="75">
        <f t="shared" si="21"/>
        <v>0</v>
      </c>
      <c r="Q445" s="73"/>
      <c r="R445" s="73"/>
      <c r="S445" s="73"/>
      <c r="T445" s="73"/>
      <c r="U445" s="73"/>
      <c r="V445" s="73"/>
      <c r="W445" s="73"/>
      <c r="X445" s="79"/>
      <c r="Y445" s="74">
        <f t="shared" si="22"/>
        <v>0</v>
      </c>
      <c r="Z445" s="19"/>
      <c r="AA445" s="19"/>
      <c r="AB445" s="19"/>
      <c r="AC445" s="19"/>
      <c r="AD445" s="19"/>
      <c r="AE445" s="19"/>
      <c r="AF445" s="19"/>
      <c r="AG445" s="73"/>
      <c r="AH445" s="74">
        <f t="shared" si="23"/>
        <v>0</v>
      </c>
      <c r="AI445" s="19"/>
      <c r="AJ445" s="73"/>
      <c r="AK445" s="73"/>
      <c r="AL445" s="5"/>
      <c r="AM445" s="5"/>
      <c r="AN445" s="73"/>
      <c r="AO445" s="73"/>
      <c r="AP445" s="73"/>
      <c r="AQ445" s="73"/>
      <c r="AR445" s="72"/>
      <c r="AS445" s="71"/>
      <c r="AT445" s="78"/>
    </row>
    <row r="446" spans="1:46" s="69" customFormat="1" x14ac:dyDescent="0.2">
      <c r="A446" s="73"/>
      <c r="B446" s="73"/>
      <c r="C446" s="73"/>
      <c r="D446" s="73"/>
      <c r="E446" s="73"/>
      <c r="F446" s="73"/>
      <c r="G446" s="73"/>
      <c r="H446" s="76"/>
      <c r="I446" s="76"/>
      <c r="J446" s="76"/>
      <c r="K446" s="76"/>
      <c r="L446" s="76"/>
      <c r="M446" s="76"/>
      <c r="N446" s="76"/>
      <c r="O446" s="76"/>
      <c r="P446" s="75">
        <f t="shared" si="21"/>
        <v>0</v>
      </c>
      <c r="Q446" s="73"/>
      <c r="R446" s="73"/>
      <c r="S446" s="73"/>
      <c r="T446" s="73"/>
      <c r="U446" s="73"/>
      <c r="V446" s="73"/>
      <c r="W446" s="73"/>
      <c r="X446" s="79"/>
      <c r="Y446" s="74">
        <f t="shared" si="22"/>
        <v>0</v>
      </c>
      <c r="Z446" s="19"/>
      <c r="AA446" s="19"/>
      <c r="AB446" s="19"/>
      <c r="AC446" s="19"/>
      <c r="AD446" s="19"/>
      <c r="AE446" s="19"/>
      <c r="AF446" s="19"/>
      <c r="AG446" s="73"/>
      <c r="AH446" s="74">
        <f t="shared" si="23"/>
        <v>0</v>
      </c>
      <c r="AI446" s="19"/>
      <c r="AJ446" s="73"/>
      <c r="AK446" s="73"/>
      <c r="AL446" s="5"/>
      <c r="AM446" s="5"/>
      <c r="AN446" s="73"/>
      <c r="AO446" s="73"/>
      <c r="AP446" s="73"/>
      <c r="AQ446" s="73"/>
      <c r="AR446" s="72"/>
      <c r="AS446" s="71"/>
      <c r="AT446" s="78"/>
    </row>
    <row r="447" spans="1:46" s="69" customFormat="1" x14ac:dyDescent="0.2">
      <c r="A447" s="73"/>
      <c r="B447" s="73"/>
      <c r="C447" s="73"/>
      <c r="D447" s="73"/>
      <c r="E447" s="73"/>
      <c r="F447" s="73"/>
      <c r="G447" s="73"/>
      <c r="H447" s="76"/>
      <c r="I447" s="76"/>
      <c r="J447" s="76"/>
      <c r="K447" s="76"/>
      <c r="L447" s="76"/>
      <c r="M447" s="76"/>
      <c r="N447" s="76"/>
      <c r="O447" s="76"/>
      <c r="P447" s="75">
        <f t="shared" si="21"/>
        <v>0</v>
      </c>
      <c r="Q447" s="73"/>
      <c r="R447" s="73"/>
      <c r="S447" s="73"/>
      <c r="T447" s="73"/>
      <c r="U447" s="73"/>
      <c r="V447" s="73"/>
      <c r="W447" s="73"/>
      <c r="X447" s="79"/>
      <c r="Y447" s="74">
        <f t="shared" si="22"/>
        <v>0</v>
      </c>
      <c r="Z447" s="19"/>
      <c r="AA447" s="19"/>
      <c r="AB447" s="19"/>
      <c r="AC447" s="19"/>
      <c r="AD447" s="19"/>
      <c r="AE447" s="19"/>
      <c r="AF447" s="19"/>
      <c r="AG447" s="73"/>
      <c r="AH447" s="74">
        <f t="shared" si="23"/>
        <v>0</v>
      </c>
      <c r="AI447" s="19"/>
      <c r="AJ447" s="73"/>
      <c r="AK447" s="73"/>
      <c r="AL447" s="5"/>
      <c r="AM447" s="5"/>
      <c r="AN447" s="73"/>
      <c r="AO447" s="73"/>
      <c r="AP447" s="73"/>
      <c r="AQ447" s="73"/>
      <c r="AR447" s="72"/>
      <c r="AS447" s="71"/>
      <c r="AT447" s="78"/>
    </row>
    <row r="448" spans="1:46" s="69" customFormat="1" x14ac:dyDescent="0.2">
      <c r="A448" s="73"/>
      <c r="B448" s="73"/>
      <c r="C448" s="73"/>
      <c r="D448" s="73"/>
      <c r="E448" s="73"/>
      <c r="F448" s="73"/>
      <c r="G448" s="73"/>
      <c r="H448" s="76"/>
      <c r="I448" s="76"/>
      <c r="J448" s="76"/>
      <c r="K448" s="76"/>
      <c r="L448" s="76"/>
      <c r="M448" s="76"/>
      <c r="N448" s="76"/>
      <c r="O448" s="76"/>
      <c r="P448" s="75">
        <f t="shared" si="21"/>
        <v>0</v>
      </c>
      <c r="Q448" s="73"/>
      <c r="R448" s="73"/>
      <c r="S448" s="73"/>
      <c r="T448" s="73"/>
      <c r="U448" s="73"/>
      <c r="V448" s="73"/>
      <c r="W448" s="73"/>
      <c r="X448" s="79"/>
      <c r="Y448" s="74">
        <f t="shared" si="22"/>
        <v>0</v>
      </c>
      <c r="Z448" s="19"/>
      <c r="AA448" s="19"/>
      <c r="AB448" s="19"/>
      <c r="AC448" s="19"/>
      <c r="AD448" s="19"/>
      <c r="AE448" s="19"/>
      <c r="AF448" s="19"/>
      <c r="AG448" s="73"/>
      <c r="AH448" s="74">
        <f t="shared" si="23"/>
        <v>0</v>
      </c>
      <c r="AI448" s="19"/>
      <c r="AJ448" s="73"/>
      <c r="AK448" s="73"/>
      <c r="AL448" s="5"/>
      <c r="AM448" s="5"/>
      <c r="AN448" s="73"/>
      <c r="AO448" s="73"/>
      <c r="AP448" s="73"/>
      <c r="AQ448" s="73"/>
      <c r="AR448" s="72"/>
      <c r="AS448" s="71"/>
      <c r="AT448" s="78"/>
    </row>
    <row r="449" spans="1:46" s="69" customFormat="1" x14ac:dyDescent="0.2">
      <c r="A449" s="73"/>
      <c r="B449" s="73"/>
      <c r="C449" s="73"/>
      <c r="D449" s="73"/>
      <c r="E449" s="73"/>
      <c r="F449" s="73"/>
      <c r="G449" s="73"/>
      <c r="H449" s="76"/>
      <c r="I449" s="76"/>
      <c r="J449" s="76"/>
      <c r="K449" s="76"/>
      <c r="L449" s="76"/>
      <c r="M449" s="76"/>
      <c r="N449" s="76"/>
      <c r="O449" s="76"/>
      <c r="P449" s="75">
        <f t="shared" si="21"/>
        <v>0</v>
      </c>
      <c r="Q449" s="73"/>
      <c r="R449" s="73"/>
      <c r="S449" s="73"/>
      <c r="T449" s="73"/>
      <c r="U449" s="73"/>
      <c r="V449" s="73"/>
      <c r="W449" s="73"/>
      <c r="X449" s="79"/>
      <c r="Y449" s="74">
        <f t="shared" si="22"/>
        <v>0</v>
      </c>
      <c r="Z449" s="19"/>
      <c r="AA449" s="19"/>
      <c r="AB449" s="19"/>
      <c r="AC449" s="19"/>
      <c r="AD449" s="19"/>
      <c r="AE449" s="19"/>
      <c r="AF449" s="19"/>
      <c r="AG449" s="73"/>
      <c r="AH449" s="74">
        <f t="shared" si="23"/>
        <v>0</v>
      </c>
      <c r="AI449" s="19"/>
      <c r="AJ449" s="73"/>
      <c r="AK449" s="73"/>
      <c r="AL449" s="5"/>
      <c r="AM449" s="5"/>
      <c r="AN449" s="73"/>
      <c r="AO449" s="73"/>
      <c r="AP449" s="73"/>
      <c r="AQ449" s="73"/>
      <c r="AR449" s="72"/>
      <c r="AS449" s="71"/>
      <c r="AT449" s="78"/>
    </row>
    <row r="450" spans="1:46" s="69" customFormat="1" x14ac:dyDescent="0.2">
      <c r="A450" s="73"/>
      <c r="B450" s="73"/>
      <c r="C450" s="73"/>
      <c r="D450" s="73"/>
      <c r="E450" s="73"/>
      <c r="F450" s="73"/>
      <c r="G450" s="73"/>
      <c r="H450" s="76"/>
      <c r="I450" s="76"/>
      <c r="J450" s="76"/>
      <c r="K450" s="76"/>
      <c r="L450" s="76"/>
      <c r="M450" s="76"/>
      <c r="N450" s="76"/>
      <c r="O450" s="76"/>
      <c r="P450" s="75">
        <f t="shared" si="21"/>
        <v>0</v>
      </c>
      <c r="Q450" s="73"/>
      <c r="R450" s="73"/>
      <c r="S450" s="73"/>
      <c r="T450" s="73"/>
      <c r="U450" s="73"/>
      <c r="V450" s="73"/>
      <c r="W450" s="73"/>
      <c r="X450" s="79"/>
      <c r="Y450" s="74">
        <f t="shared" si="22"/>
        <v>0</v>
      </c>
      <c r="Z450" s="19"/>
      <c r="AA450" s="19"/>
      <c r="AB450" s="19"/>
      <c r="AC450" s="19"/>
      <c r="AD450" s="19"/>
      <c r="AE450" s="19"/>
      <c r="AF450" s="19"/>
      <c r="AG450" s="73"/>
      <c r="AH450" s="74">
        <f t="shared" si="23"/>
        <v>0</v>
      </c>
      <c r="AI450" s="19"/>
      <c r="AJ450" s="73"/>
      <c r="AK450" s="73"/>
      <c r="AL450" s="5"/>
      <c r="AM450" s="5"/>
      <c r="AN450" s="73"/>
      <c r="AO450" s="73"/>
      <c r="AP450" s="73"/>
      <c r="AQ450" s="73"/>
      <c r="AR450" s="72"/>
      <c r="AS450" s="71"/>
      <c r="AT450" s="78"/>
    </row>
    <row r="451" spans="1:46" s="69" customFormat="1" x14ac:dyDescent="0.2">
      <c r="A451" s="73"/>
      <c r="B451" s="73"/>
      <c r="C451" s="73"/>
      <c r="D451" s="73"/>
      <c r="E451" s="73"/>
      <c r="F451" s="73"/>
      <c r="G451" s="73"/>
      <c r="H451" s="76"/>
      <c r="I451" s="76"/>
      <c r="J451" s="76"/>
      <c r="K451" s="76"/>
      <c r="L451" s="76"/>
      <c r="M451" s="76"/>
      <c r="N451" s="76"/>
      <c r="O451" s="76"/>
      <c r="P451" s="75">
        <f t="shared" si="21"/>
        <v>0</v>
      </c>
      <c r="Q451" s="73"/>
      <c r="R451" s="73"/>
      <c r="S451" s="73"/>
      <c r="T451" s="73"/>
      <c r="U451" s="73"/>
      <c r="V451" s="73"/>
      <c r="W451" s="73"/>
      <c r="X451" s="79"/>
      <c r="Y451" s="74">
        <f t="shared" si="22"/>
        <v>0</v>
      </c>
      <c r="Z451" s="19"/>
      <c r="AA451" s="19"/>
      <c r="AB451" s="19"/>
      <c r="AC451" s="19"/>
      <c r="AD451" s="19"/>
      <c r="AE451" s="19"/>
      <c r="AF451" s="19"/>
      <c r="AG451" s="73"/>
      <c r="AH451" s="74">
        <f t="shared" si="23"/>
        <v>0</v>
      </c>
      <c r="AI451" s="19"/>
      <c r="AJ451" s="73"/>
      <c r="AK451" s="73"/>
      <c r="AL451" s="5"/>
      <c r="AM451" s="5"/>
      <c r="AN451" s="73"/>
      <c r="AO451" s="73"/>
      <c r="AP451" s="73"/>
      <c r="AQ451" s="73"/>
      <c r="AR451" s="72"/>
      <c r="AS451" s="71"/>
      <c r="AT451" s="78"/>
    </row>
    <row r="452" spans="1:46" s="69" customFormat="1" x14ac:dyDescent="0.2">
      <c r="A452" s="73"/>
      <c r="B452" s="73"/>
      <c r="C452" s="73"/>
      <c r="D452" s="73"/>
      <c r="E452" s="73"/>
      <c r="F452" s="73"/>
      <c r="G452" s="73"/>
      <c r="H452" s="76"/>
      <c r="I452" s="76"/>
      <c r="J452" s="76"/>
      <c r="K452" s="76"/>
      <c r="L452" s="76"/>
      <c r="M452" s="76"/>
      <c r="N452" s="76"/>
      <c r="O452" s="76"/>
      <c r="P452" s="75">
        <f t="shared" si="21"/>
        <v>0</v>
      </c>
      <c r="Q452" s="73"/>
      <c r="R452" s="73"/>
      <c r="S452" s="73"/>
      <c r="T452" s="73"/>
      <c r="U452" s="73"/>
      <c r="V452" s="73"/>
      <c r="W452" s="73"/>
      <c r="X452" s="79"/>
      <c r="Y452" s="74">
        <f t="shared" si="22"/>
        <v>0</v>
      </c>
      <c r="Z452" s="19"/>
      <c r="AA452" s="19"/>
      <c r="AB452" s="19"/>
      <c r="AC452" s="19"/>
      <c r="AD452" s="19"/>
      <c r="AE452" s="19"/>
      <c r="AF452" s="19"/>
      <c r="AG452" s="73"/>
      <c r="AH452" s="74">
        <f t="shared" si="23"/>
        <v>0</v>
      </c>
      <c r="AI452" s="19"/>
      <c r="AJ452" s="73"/>
      <c r="AK452" s="73"/>
      <c r="AL452" s="5"/>
      <c r="AM452" s="5"/>
      <c r="AN452" s="73"/>
      <c r="AO452" s="73"/>
      <c r="AP452" s="73"/>
      <c r="AQ452" s="73"/>
      <c r="AR452" s="72"/>
      <c r="AS452" s="71"/>
      <c r="AT452" s="78"/>
    </row>
    <row r="453" spans="1:46" s="69" customFormat="1" x14ac:dyDescent="0.2">
      <c r="A453" s="73"/>
      <c r="B453" s="73"/>
      <c r="C453" s="73"/>
      <c r="D453" s="73"/>
      <c r="E453" s="73"/>
      <c r="F453" s="73"/>
      <c r="G453" s="73"/>
      <c r="H453" s="76"/>
      <c r="I453" s="76"/>
      <c r="J453" s="76"/>
      <c r="K453" s="76"/>
      <c r="L453" s="76"/>
      <c r="M453" s="76"/>
      <c r="N453" s="76"/>
      <c r="O453" s="76"/>
      <c r="P453" s="75">
        <f t="shared" si="21"/>
        <v>0</v>
      </c>
      <c r="Q453" s="73"/>
      <c r="R453" s="73"/>
      <c r="S453" s="73"/>
      <c r="T453" s="73"/>
      <c r="U453" s="73"/>
      <c r="V453" s="73"/>
      <c r="W453" s="73"/>
      <c r="X453" s="79"/>
      <c r="Y453" s="74">
        <f t="shared" si="22"/>
        <v>0</v>
      </c>
      <c r="Z453" s="19"/>
      <c r="AA453" s="19"/>
      <c r="AB453" s="19"/>
      <c r="AC453" s="19"/>
      <c r="AD453" s="19"/>
      <c r="AE453" s="19"/>
      <c r="AF453" s="19"/>
      <c r="AG453" s="73"/>
      <c r="AH453" s="74">
        <f t="shared" si="23"/>
        <v>0</v>
      </c>
      <c r="AI453" s="19"/>
      <c r="AJ453" s="73"/>
      <c r="AK453" s="73"/>
      <c r="AL453" s="5"/>
      <c r="AM453" s="5"/>
      <c r="AN453" s="73"/>
      <c r="AO453" s="73"/>
      <c r="AP453" s="73"/>
      <c r="AQ453" s="73"/>
      <c r="AR453" s="72"/>
      <c r="AS453" s="71"/>
      <c r="AT453" s="78"/>
    </row>
    <row r="454" spans="1:46" s="69" customFormat="1" x14ac:dyDescent="0.2">
      <c r="A454" s="73"/>
      <c r="B454" s="73"/>
      <c r="C454" s="73"/>
      <c r="D454" s="73"/>
      <c r="E454" s="73"/>
      <c r="F454" s="73"/>
      <c r="G454" s="73"/>
      <c r="H454" s="76"/>
      <c r="I454" s="76"/>
      <c r="J454" s="76"/>
      <c r="K454" s="76"/>
      <c r="L454" s="76"/>
      <c r="M454" s="76"/>
      <c r="N454" s="76"/>
      <c r="O454" s="76"/>
      <c r="P454" s="75">
        <f t="shared" si="21"/>
        <v>0</v>
      </c>
      <c r="Q454" s="73"/>
      <c r="R454" s="73"/>
      <c r="S454" s="73"/>
      <c r="T454" s="73"/>
      <c r="U454" s="73"/>
      <c r="V454" s="73"/>
      <c r="W454" s="73"/>
      <c r="X454" s="79"/>
      <c r="Y454" s="74">
        <f t="shared" si="22"/>
        <v>0</v>
      </c>
      <c r="Z454" s="19"/>
      <c r="AA454" s="19"/>
      <c r="AB454" s="19"/>
      <c r="AC454" s="19"/>
      <c r="AD454" s="19"/>
      <c r="AE454" s="19"/>
      <c r="AF454" s="19"/>
      <c r="AG454" s="73"/>
      <c r="AH454" s="74">
        <f t="shared" si="23"/>
        <v>0</v>
      </c>
      <c r="AI454" s="19"/>
      <c r="AJ454" s="73"/>
      <c r="AK454" s="73"/>
      <c r="AL454" s="5"/>
      <c r="AM454" s="5"/>
      <c r="AN454" s="73"/>
      <c r="AO454" s="73"/>
      <c r="AP454" s="73"/>
      <c r="AQ454" s="73"/>
      <c r="AR454" s="72"/>
      <c r="AS454" s="71"/>
      <c r="AT454" s="78"/>
    </row>
    <row r="455" spans="1:46" s="69" customFormat="1" x14ac:dyDescent="0.2">
      <c r="A455" s="73"/>
      <c r="B455" s="73"/>
      <c r="C455" s="73"/>
      <c r="D455" s="73"/>
      <c r="E455" s="73"/>
      <c r="F455" s="73"/>
      <c r="G455" s="73"/>
      <c r="H455" s="76"/>
      <c r="I455" s="76"/>
      <c r="J455" s="76"/>
      <c r="K455" s="76"/>
      <c r="L455" s="76"/>
      <c r="M455" s="76"/>
      <c r="N455" s="76"/>
      <c r="O455" s="76"/>
      <c r="P455" s="75">
        <f t="shared" si="21"/>
        <v>0</v>
      </c>
      <c r="Q455" s="73"/>
      <c r="R455" s="73"/>
      <c r="S455" s="73"/>
      <c r="T455" s="73"/>
      <c r="U455" s="73"/>
      <c r="V455" s="73"/>
      <c r="W455" s="73"/>
      <c r="X455" s="79"/>
      <c r="Y455" s="74">
        <f t="shared" si="22"/>
        <v>0</v>
      </c>
      <c r="Z455" s="19"/>
      <c r="AA455" s="19"/>
      <c r="AB455" s="19"/>
      <c r="AC455" s="19"/>
      <c r="AD455" s="19"/>
      <c r="AE455" s="19"/>
      <c r="AF455" s="19"/>
      <c r="AG455" s="73"/>
      <c r="AH455" s="74">
        <f t="shared" si="23"/>
        <v>0</v>
      </c>
      <c r="AI455" s="19"/>
      <c r="AJ455" s="73"/>
      <c r="AK455" s="73"/>
      <c r="AL455" s="5"/>
      <c r="AM455" s="5"/>
      <c r="AN455" s="73"/>
      <c r="AO455" s="73"/>
      <c r="AP455" s="73"/>
      <c r="AQ455" s="73"/>
      <c r="AR455" s="72"/>
      <c r="AS455" s="71"/>
      <c r="AT455" s="78"/>
    </row>
    <row r="456" spans="1:46" s="69" customFormat="1" x14ac:dyDescent="0.2">
      <c r="A456" s="73"/>
      <c r="B456" s="73"/>
      <c r="C456" s="73"/>
      <c r="D456" s="73"/>
      <c r="E456" s="73"/>
      <c r="F456" s="73"/>
      <c r="G456" s="73"/>
      <c r="H456" s="76"/>
      <c r="I456" s="76"/>
      <c r="J456" s="76"/>
      <c r="K456" s="76"/>
      <c r="L456" s="76"/>
      <c r="M456" s="76"/>
      <c r="N456" s="76"/>
      <c r="O456" s="76"/>
      <c r="P456" s="75">
        <f t="shared" si="21"/>
        <v>0</v>
      </c>
      <c r="Q456" s="73"/>
      <c r="R456" s="73"/>
      <c r="S456" s="73"/>
      <c r="T456" s="73"/>
      <c r="U456" s="73"/>
      <c r="V456" s="73"/>
      <c r="W456" s="73"/>
      <c r="X456" s="79"/>
      <c r="Y456" s="74">
        <f t="shared" si="22"/>
        <v>0</v>
      </c>
      <c r="Z456" s="19"/>
      <c r="AA456" s="19"/>
      <c r="AB456" s="19"/>
      <c r="AC456" s="19"/>
      <c r="AD456" s="19"/>
      <c r="AE456" s="19"/>
      <c r="AF456" s="19"/>
      <c r="AG456" s="73"/>
      <c r="AH456" s="74">
        <f t="shared" si="23"/>
        <v>0</v>
      </c>
      <c r="AI456" s="19"/>
      <c r="AJ456" s="73"/>
      <c r="AK456" s="73"/>
      <c r="AL456" s="5"/>
      <c r="AM456" s="5"/>
      <c r="AN456" s="73"/>
      <c r="AO456" s="73"/>
      <c r="AP456" s="73"/>
      <c r="AQ456" s="73"/>
      <c r="AR456" s="72"/>
      <c r="AS456" s="71"/>
      <c r="AT456" s="78"/>
    </row>
    <row r="457" spans="1:46" s="69" customFormat="1" x14ac:dyDescent="0.2">
      <c r="A457" s="73"/>
      <c r="B457" s="73"/>
      <c r="C457" s="73"/>
      <c r="D457" s="73"/>
      <c r="E457" s="73"/>
      <c r="F457" s="73"/>
      <c r="G457" s="73"/>
      <c r="H457" s="76"/>
      <c r="I457" s="76"/>
      <c r="J457" s="76"/>
      <c r="K457" s="76"/>
      <c r="L457" s="76"/>
      <c r="M457" s="76"/>
      <c r="N457" s="76"/>
      <c r="O457" s="76"/>
      <c r="P457" s="75">
        <f t="shared" si="21"/>
        <v>0</v>
      </c>
      <c r="Q457" s="73"/>
      <c r="R457" s="73"/>
      <c r="S457" s="73"/>
      <c r="T457" s="73"/>
      <c r="U457" s="73"/>
      <c r="V457" s="73"/>
      <c r="W457" s="73"/>
      <c r="X457" s="79"/>
      <c r="Y457" s="74">
        <f t="shared" si="22"/>
        <v>0</v>
      </c>
      <c r="Z457" s="19"/>
      <c r="AA457" s="19"/>
      <c r="AB457" s="19"/>
      <c r="AC457" s="19"/>
      <c r="AD457" s="19"/>
      <c r="AE457" s="19"/>
      <c r="AF457" s="19"/>
      <c r="AG457" s="73"/>
      <c r="AH457" s="74">
        <f t="shared" si="23"/>
        <v>0</v>
      </c>
      <c r="AI457" s="19"/>
      <c r="AJ457" s="73"/>
      <c r="AK457" s="73"/>
      <c r="AL457" s="5"/>
      <c r="AM457" s="5"/>
      <c r="AN457" s="73"/>
      <c r="AO457" s="73"/>
      <c r="AP457" s="73"/>
      <c r="AQ457" s="73"/>
      <c r="AR457" s="72"/>
      <c r="AS457" s="71"/>
      <c r="AT457" s="78"/>
    </row>
    <row r="458" spans="1:46" s="69" customFormat="1" x14ac:dyDescent="0.2">
      <c r="A458" s="73"/>
      <c r="B458" s="73"/>
      <c r="C458" s="73"/>
      <c r="D458" s="73"/>
      <c r="E458" s="73"/>
      <c r="F458" s="73"/>
      <c r="G458" s="73"/>
      <c r="H458" s="76"/>
      <c r="I458" s="76"/>
      <c r="J458" s="76"/>
      <c r="K458" s="76"/>
      <c r="L458" s="76"/>
      <c r="M458" s="76"/>
      <c r="N458" s="76"/>
      <c r="O458" s="76"/>
      <c r="P458" s="75">
        <f t="shared" si="21"/>
        <v>0</v>
      </c>
      <c r="Q458" s="73"/>
      <c r="R458" s="73"/>
      <c r="S458" s="73"/>
      <c r="T458" s="73"/>
      <c r="U458" s="73"/>
      <c r="V458" s="73"/>
      <c r="W458" s="73"/>
      <c r="X458" s="79"/>
      <c r="Y458" s="74">
        <f t="shared" si="22"/>
        <v>0</v>
      </c>
      <c r="Z458" s="19"/>
      <c r="AA458" s="19"/>
      <c r="AB458" s="19"/>
      <c r="AC458" s="19"/>
      <c r="AD458" s="19"/>
      <c r="AE458" s="19"/>
      <c r="AF458" s="19"/>
      <c r="AG458" s="73"/>
      <c r="AH458" s="74">
        <f t="shared" si="23"/>
        <v>0</v>
      </c>
      <c r="AI458" s="19"/>
      <c r="AJ458" s="73"/>
      <c r="AK458" s="73"/>
      <c r="AL458" s="5"/>
      <c r="AM458" s="5"/>
      <c r="AN458" s="73"/>
      <c r="AO458" s="73"/>
      <c r="AP458" s="73"/>
      <c r="AQ458" s="73"/>
      <c r="AR458" s="72"/>
      <c r="AS458" s="71"/>
      <c r="AT458" s="78"/>
    </row>
    <row r="459" spans="1:46" s="69" customFormat="1" x14ac:dyDescent="0.2">
      <c r="A459" s="73"/>
      <c r="B459" s="73"/>
      <c r="C459" s="73"/>
      <c r="D459" s="73"/>
      <c r="E459" s="73"/>
      <c r="F459" s="73"/>
      <c r="G459" s="73"/>
      <c r="H459" s="76"/>
      <c r="I459" s="76"/>
      <c r="J459" s="76"/>
      <c r="K459" s="76"/>
      <c r="L459" s="76"/>
      <c r="M459" s="76"/>
      <c r="N459" s="76"/>
      <c r="O459" s="76"/>
      <c r="P459" s="75">
        <f t="shared" si="21"/>
        <v>0</v>
      </c>
      <c r="Q459" s="73"/>
      <c r="R459" s="73"/>
      <c r="S459" s="73"/>
      <c r="T459" s="73"/>
      <c r="U459" s="73"/>
      <c r="V459" s="73"/>
      <c r="W459" s="73"/>
      <c r="X459" s="79"/>
      <c r="Y459" s="74">
        <f t="shared" si="22"/>
        <v>0</v>
      </c>
      <c r="Z459" s="19"/>
      <c r="AA459" s="19"/>
      <c r="AB459" s="19"/>
      <c r="AC459" s="19"/>
      <c r="AD459" s="19"/>
      <c r="AE459" s="19"/>
      <c r="AF459" s="19"/>
      <c r="AG459" s="73"/>
      <c r="AH459" s="74">
        <f t="shared" si="23"/>
        <v>0</v>
      </c>
      <c r="AI459" s="19"/>
      <c r="AJ459" s="73"/>
      <c r="AK459" s="73"/>
      <c r="AL459" s="5"/>
      <c r="AM459" s="5"/>
      <c r="AN459" s="73"/>
      <c r="AO459" s="73"/>
      <c r="AP459" s="73"/>
      <c r="AQ459" s="73"/>
      <c r="AR459" s="72"/>
      <c r="AS459" s="71"/>
      <c r="AT459" s="78"/>
    </row>
    <row r="460" spans="1:46" s="69" customFormat="1" x14ac:dyDescent="0.2">
      <c r="A460" s="73"/>
      <c r="B460" s="73"/>
      <c r="C460" s="73"/>
      <c r="D460" s="73"/>
      <c r="E460" s="73"/>
      <c r="F460" s="73"/>
      <c r="G460" s="73"/>
      <c r="H460" s="76"/>
      <c r="I460" s="76"/>
      <c r="J460" s="76"/>
      <c r="K460" s="76"/>
      <c r="L460" s="76"/>
      <c r="M460" s="76"/>
      <c r="N460" s="76"/>
      <c r="O460" s="76"/>
      <c r="P460" s="75">
        <f t="shared" si="21"/>
        <v>0</v>
      </c>
      <c r="Q460" s="73"/>
      <c r="R460" s="73"/>
      <c r="S460" s="73"/>
      <c r="T460" s="73"/>
      <c r="U460" s="73"/>
      <c r="V460" s="73"/>
      <c r="W460" s="73"/>
      <c r="X460" s="79"/>
      <c r="Y460" s="74">
        <f t="shared" si="22"/>
        <v>0</v>
      </c>
      <c r="Z460" s="19"/>
      <c r="AA460" s="19"/>
      <c r="AB460" s="19"/>
      <c r="AC460" s="19"/>
      <c r="AD460" s="19"/>
      <c r="AE460" s="19"/>
      <c r="AF460" s="19"/>
      <c r="AG460" s="73"/>
      <c r="AH460" s="74">
        <f t="shared" si="23"/>
        <v>0</v>
      </c>
      <c r="AI460" s="19"/>
      <c r="AJ460" s="73"/>
      <c r="AK460" s="73"/>
      <c r="AL460" s="5"/>
      <c r="AM460" s="5"/>
      <c r="AN460" s="73"/>
      <c r="AO460" s="73"/>
      <c r="AP460" s="73"/>
      <c r="AQ460" s="73"/>
      <c r="AR460" s="72"/>
      <c r="AS460" s="71"/>
      <c r="AT460" s="78"/>
    </row>
    <row r="461" spans="1:46" s="69" customFormat="1" x14ac:dyDescent="0.2">
      <c r="A461" s="73"/>
      <c r="B461" s="73"/>
      <c r="C461" s="73"/>
      <c r="D461" s="73"/>
      <c r="E461" s="73"/>
      <c r="F461" s="73"/>
      <c r="G461" s="73"/>
      <c r="H461" s="76"/>
      <c r="I461" s="76"/>
      <c r="J461" s="76"/>
      <c r="K461" s="76"/>
      <c r="L461" s="76"/>
      <c r="M461" s="76"/>
      <c r="N461" s="76"/>
      <c r="O461" s="76"/>
      <c r="P461" s="75">
        <f t="shared" ref="P461:P524" si="24">SUM(H461:N461)</f>
        <v>0</v>
      </c>
      <c r="Q461" s="73"/>
      <c r="R461" s="73"/>
      <c r="S461" s="73"/>
      <c r="T461" s="73"/>
      <c r="U461" s="73"/>
      <c r="V461" s="73"/>
      <c r="W461" s="73"/>
      <c r="X461" s="79"/>
      <c r="Y461" s="74">
        <f t="shared" ref="Y461:Y524" si="25">SUM(Q461:W461)</f>
        <v>0</v>
      </c>
      <c r="Z461" s="19"/>
      <c r="AA461" s="19"/>
      <c r="AB461" s="19"/>
      <c r="AC461" s="19"/>
      <c r="AD461" s="19"/>
      <c r="AE461" s="19"/>
      <c r="AF461" s="19"/>
      <c r="AG461" s="73"/>
      <c r="AH461" s="74">
        <f t="shared" ref="AH461:AH524" si="26">SUM(Z461:AF461)</f>
        <v>0</v>
      </c>
      <c r="AI461" s="19"/>
      <c r="AJ461" s="73"/>
      <c r="AK461" s="73"/>
      <c r="AL461" s="5"/>
      <c r="AM461" s="5"/>
      <c r="AN461" s="73"/>
      <c r="AO461" s="73"/>
      <c r="AP461" s="73"/>
      <c r="AQ461" s="73"/>
      <c r="AR461" s="72"/>
      <c r="AS461" s="71"/>
      <c r="AT461" s="78"/>
    </row>
    <row r="462" spans="1:46" s="69" customFormat="1" x14ac:dyDescent="0.2">
      <c r="A462" s="73"/>
      <c r="B462" s="73"/>
      <c r="C462" s="73"/>
      <c r="D462" s="73"/>
      <c r="E462" s="73"/>
      <c r="F462" s="73"/>
      <c r="G462" s="73"/>
      <c r="H462" s="76"/>
      <c r="I462" s="76"/>
      <c r="J462" s="76"/>
      <c r="K462" s="76"/>
      <c r="L462" s="76"/>
      <c r="M462" s="76"/>
      <c r="N462" s="76"/>
      <c r="O462" s="76"/>
      <c r="P462" s="75">
        <f t="shared" si="24"/>
        <v>0</v>
      </c>
      <c r="Q462" s="73"/>
      <c r="R462" s="73"/>
      <c r="S462" s="73"/>
      <c r="T462" s="73"/>
      <c r="U462" s="73"/>
      <c r="V462" s="73"/>
      <c r="W462" s="73"/>
      <c r="X462" s="79"/>
      <c r="Y462" s="74">
        <f t="shared" si="25"/>
        <v>0</v>
      </c>
      <c r="Z462" s="19"/>
      <c r="AA462" s="19"/>
      <c r="AB462" s="19"/>
      <c r="AC462" s="19"/>
      <c r="AD462" s="19"/>
      <c r="AE462" s="19"/>
      <c r="AF462" s="19"/>
      <c r="AG462" s="73"/>
      <c r="AH462" s="74">
        <f t="shared" si="26"/>
        <v>0</v>
      </c>
      <c r="AI462" s="19"/>
      <c r="AJ462" s="73"/>
      <c r="AK462" s="73"/>
      <c r="AL462" s="5"/>
      <c r="AM462" s="5"/>
      <c r="AN462" s="73"/>
      <c r="AO462" s="73"/>
      <c r="AP462" s="73"/>
      <c r="AQ462" s="73"/>
      <c r="AR462" s="72"/>
      <c r="AS462" s="71"/>
      <c r="AT462" s="78"/>
    </row>
    <row r="463" spans="1:46" s="69" customFormat="1" x14ac:dyDescent="0.2">
      <c r="A463" s="73"/>
      <c r="B463" s="73"/>
      <c r="C463" s="73"/>
      <c r="D463" s="73"/>
      <c r="E463" s="73"/>
      <c r="F463" s="73"/>
      <c r="G463" s="73"/>
      <c r="H463" s="76"/>
      <c r="I463" s="76"/>
      <c r="J463" s="76"/>
      <c r="K463" s="76"/>
      <c r="L463" s="76"/>
      <c r="M463" s="76"/>
      <c r="N463" s="76"/>
      <c r="O463" s="76"/>
      <c r="P463" s="75">
        <f t="shared" si="24"/>
        <v>0</v>
      </c>
      <c r="Q463" s="73"/>
      <c r="R463" s="73"/>
      <c r="S463" s="73"/>
      <c r="T463" s="73"/>
      <c r="U463" s="73"/>
      <c r="V463" s="73"/>
      <c r="W463" s="73"/>
      <c r="X463" s="79"/>
      <c r="Y463" s="74">
        <f t="shared" si="25"/>
        <v>0</v>
      </c>
      <c r="Z463" s="19"/>
      <c r="AA463" s="19"/>
      <c r="AB463" s="19"/>
      <c r="AC463" s="19"/>
      <c r="AD463" s="19"/>
      <c r="AE463" s="19"/>
      <c r="AF463" s="19"/>
      <c r="AG463" s="73"/>
      <c r="AH463" s="74">
        <f t="shared" si="26"/>
        <v>0</v>
      </c>
      <c r="AI463" s="19"/>
      <c r="AJ463" s="73"/>
      <c r="AK463" s="73"/>
      <c r="AL463" s="5"/>
      <c r="AM463" s="5"/>
      <c r="AN463" s="73"/>
      <c r="AO463" s="73"/>
      <c r="AP463" s="73"/>
      <c r="AQ463" s="73"/>
      <c r="AR463" s="72"/>
      <c r="AS463" s="71"/>
      <c r="AT463" s="78"/>
    </row>
    <row r="464" spans="1:46" s="69" customFormat="1" x14ac:dyDescent="0.2">
      <c r="A464" s="73"/>
      <c r="B464" s="73"/>
      <c r="C464" s="73"/>
      <c r="D464" s="73"/>
      <c r="E464" s="73"/>
      <c r="F464" s="73"/>
      <c r="G464" s="73"/>
      <c r="H464" s="76"/>
      <c r="I464" s="76"/>
      <c r="J464" s="76"/>
      <c r="K464" s="76"/>
      <c r="L464" s="76"/>
      <c r="M464" s="76"/>
      <c r="N464" s="76"/>
      <c r="O464" s="76"/>
      <c r="P464" s="75">
        <f t="shared" si="24"/>
        <v>0</v>
      </c>
      <c r="Q464" s="73"/>
      <c r="R464" s="73"/>
      <c r="S464" s="73"/>
      <c r="T464" s="73"/>
      <c r="U464" s="73"/>
      <c r="V464" s="73"/>
      <c r="W464" s="73"/>
      <c r="X464" s="79"/>
      <c r="Y464" s="74">
        <f t="shared" si="25"/>
        <v>0</v>
      </c>
      <c r="Z464" s="19"/>
      <c r="AA464" s="19"/>
      <c r="AB464" s="19"/>
      <c r="AC464" s="19"/>
      <c r="AD464" s="19"/>
      <c r="AE464" s="19"/>
      <c r="AF464" s="19"/>
      <c r="AG464" s="73"/>
      <c r="AH464" s="74">
        <f t="shared" si="26"/>
        <v>0</v>
      </c>
      <c r="AI464" s="19"/>
      <c r="AJ464" s="73"/>
      <c r="AK464" s="73"/>
      <c r="AL464" s="5"/>
      <c r="AM464" s="5"/>
      <c r="AN464" s="73"/>
      <c r="AO464" s="73"/>
      <c r="AP464" s="73"/>
      <c r="AQ464" s="73"/>
      <c r="AR464" s="72"/>
      <c r="AS464" s="71"/>
      <c r="AT464" s="78"/>
    </row>
    <row r="465" spans="1:46" s="69" customFormat="1" x14ac:dyDescent="0.2">
      <c r="A465" s="73"/>
      <c r="B465" s="73"/>
      <c r="C465" s="73"/>
      <c r="D465" s="73"/>
      <c r="E465" s="73"/>
      <c r="F465" s="73"/>
      <c r="G465" s="73"/>
      <c r="H465" s="76"/>
      <c r="I465" s="76"/>
      <c r="J465" s="76"/>
      <c r="K465" s="76"/>
      <c r="L465" s="76"/>
      <c r="M465" s="76"/>
      <c r="N465" s="76"/>
      <c r="O465" s="76"/>
      <c r="P465" s="75">
        <f t="shared" si="24"/>
        <v>0</v>
      </c>
      <c r="Q465" s="73"/>
      <c r="R465" s="73"/>
      <c r="S465" s="73"/>
      <c r="T465" s="73"/>
      <c r="U465" s="73"/>
      <c r="V465" s="73"/>
      <c r="W465" s="73"/>
      <c r="X465" s="79"/>
      <c r="Y465" s="74">
        <f t="shared" si="25"/>
        <v>0</v>
      </c>
      <c r="Z465" s="19"/>
      <c r="AA465" s="19"/>
      <c r="AB465" s="19"/>
      <c r="AC465" s="19"/>
      <c r="AD465" s="19"/>
      <c r="AE465" s="19"/>
      <c r="AF465" s="19"/>
      <c r="AG465" s="73"/>
      <c r="AH465" s="74">
        <f t="shared" si="26"/>
        <v>0</v>
      </c>
      <c r="AI465" s="19"/>
      <c r="AJ465" s="73"/>
      <c r="AK465" s="73"/>
      <c r="AL465" s="5"/>
      <c r="AM465" s="5"/>
      <c r="AN465" s="73"/>
      <c r="AO465" s="73"/>
      <c r="AP465" s="73"/>
      <c r="AQ465" s="73"/>
      <c r="AR465" s="72"/>
      <c r="AS465" s="71"/>
      <c r="AT465" s="78"/>
    </row>
    <row r="466" spans="1:46" s="69" customFormat="1" x14ac:dyDescent="0.2">
      <c r="A466" s="73"/>
      <c r="B466" s="73"/>
      <c r="C466" s="73"/>
      <c r="D466" s="73"/>
      <c r="E466" s="73"/>
      <c r="F466" s="73"/>
      <c r="G466" s="73"/>
      <c r="H466" s="76"/>
      <c r="I466" s="76"/>
      <c r="J466" s="76"/>
      <c r="K466" s="76"/>
      <c r="L466" s="76"/>
      <c r="M466" s="76"/>
      <c r="N466" s="76"/>
      <c r="O466" s="76"/>
      <c r="P466" s="75">
        <f t="shared" si="24"/>
        <v>0</v>
      </c>
      <c r="Q466" s="73"/>
      <c r="R466" s="73"/>
      <c r="S466" s="73"/>
      <c r="T466" s="73"/>
      <c r="U466" s="73"/>
      <c r="V466" s="73"/>
      <c r="W466" s="73"/>
      <c r="X466" s="79"/>
      <c r="Y466" s="74">
        <f t="shared" si="25"/>
        <v>0</v>
      </c>
      <c r="Z466" s="19"/>
      <c r="AA466" s="19"/>
      <c r="AB466" s="19"/>
      <c r="AC466" s="19"/>
      <c r="AD466" s="19"/>
      <c r="AE466" s="19"/>
      <c r="AF466" s="19"/>
      <c r="AG466" s="73"/>
      <c r="AH466" s="74">
        <f t="shared" si="26"/>
        <v>0</v>
      </c>
      <c r="AI466" s="19"/>
      <c r="AJ466" s="73"/>
      <c r="AK466" s="73"/>
      <c r="AL466" s="5"/>
      <c r="AM466" s="5"/>
      <c r="AN466" s="73"/>
      <c r="AO466" s="73"/>
      <c r="AP466" s="73"/>
      <c r="AQ466" s="73"/>
      <c r="AR466" s="72"/>
      <c r="AS466" s="71"/>
      <c r="AT466" s="78"/>
    </row>
    <row r="467" spans="1:46" s="69" customFormat="1" x14ac:dyDescent="0.2">
      <c r="A467" s="73"/>
      <c r="B467" s="73"/>
      <c r="C467" s="73"/>
      <c r="D467" s="73"/>
      <c r="E467" s="73"/>
      <c r="F467" s="73"/>
      <c r="G467" s="73"/>
      <c r="H467" s="76"/>
      <c r="I467" s="76"/>
      <c r="J467" s="76"/>
      <c r="K467" s="76"/>
      <c r="L467" s="76"/>
      <c r="M467" s="76"/>
      <c r="N467" s="76"/>
      <c r="O467" s="76"/>
      <c r="P467" s="75">
        <f t="shared" si="24"/>
        <v>0</v>
      </c>
      <c r="Q467" s="73"/>
      <c r="R467" s="73"/>
      <c r="S467" s="73"/>
      <c r="T467" s="73"/>
      <c r="U467" s="73"/>
      <c r="V467" s="73"/>
      <c r="W467" s="73"/>
      <c r="X467" s="79"/>
      <c r="Y467" s="74">
        <f t="shared" si="25"/>
        <v>0</v>
      </c>
      <c r="Z467" s="19"/>
      <c r="AA467" s="19"/>
      <c r="AB467" s="19"/>
      <c r="AC467" s="19"/>
      <c r="AD467" s="19"/>
      <c r="AE467" s="19"/>
      <c r="AF467" s="19"/>
      <c r="AG467" s="73"/>
      <c r="AH467" s="74">
        <f t="shared" si="26"/>
        <v>0</v>
      </c>
      <c r="AI467" s="19"/>
      <c r="AJ467" s="73"/>
      <c r="AK467" s="73"/>
      <c r="AL467" s="5"/>
      <c r="AM467" s="5"/>
      <c r="AN467" s="73"/>
      <c r="AO467" s="73"/>
      <c r="AP467" s="73"/>
      <c r="AQ467" s="73"/>
      <c r="AR467" s="72"/>
      <c r="AS467" s="71"/>
      <c r="AT467" s="78"/>
    </row>
    <row r="468" spans="1:46" s="69" customFormat="1" x14ac:dyDescent="0.2">
      <c r="A468" s="73"/>
      <c r="B468" s="73"/>
      <c r="C468" s="73"/>
      <c r="D468" s="73"/>
      <c r="E468" s="73"/>
      <c r="F468" s="73"/>
      <c r="G468" s="73"/>
      <c r="H468" s="76"/>
      <c r="I468" s="76"/>
      <c r="J468" s="76"/>
      <c r="K468" s="76"/>
      <c r="L468" s="76"/>
      <c r="M468" s="76"/>
      <c r="N468" s="76"/>
      <c r="O468" s="76"/>
      <c r="P468" s="75">
        <f t="shared" si="24"/>
        <v>0</v>
      </c>
      <c r="Q468" s="73"/>
      <c r="R468" s="73"/>
      <c r="S468" s="73"/>
      <c r="T468" s="73"/>
      <c r="U468" s="73"/>
      <c r="V468" s="73"/>
      <c r="W468" s="73"/>
      <c r="X468" s="79"/>
      <c r="Y468" s="74">
        <f t="shared" si="25"/>
        <v>0</v>
      </c>
      <c r="Z468" s="19"/>
      <c r="AA468" s="19"/>
      <c r="AB468" s="19"/>
      <c r="AC468" s="19"/>
      <c r="AD468" s="19"/>
      <c r="AE468" s="19"/>
      <c r="AF468" s="19"/>
      <c r="AG468" s="73"/>
      <c r="AH468" s="74">
        <f t="shared" si="26"/>
        <v>0</v>
      </c>
      <c r="AI468" s="19"/>
      <c r="AJ468" s="73"/>
      <c r="AK468" s="73"/>
      <c r="AL468" s="5"/>
      <c r="AM468" s="5"/>
      <c r="AN468" s="73"/>
      <c r="AO468" s="73"/>
      <c r="AP468" s="73"/>
      <c r="AQ468" s="73"/>
      <c r="AR468" s="72"/>
      <c r="AS468" s="71"/>
      <c r="AT468" s="78"/>
    </row>
    <row r="469" spans="1:46" s="69" customFormat="1" x14ac:dyDescent="0.2">
      <c r="A469" s="73"/>
      <c r="B469" s="73"/>
      <c r="C469" s="73"/>
      <c r="D469" s="73"/>
      <c r="E469" s="73"/>
      <c r="F469" s="73"/>
      <c r="G469" s="73"/>
      <c r="H469" s="76"/>
      <c r="I469" s="76"/>
      <c r="J469" s="76"/>
      <c r="K469" s="76"/>
      <c r="L469" s="76"/>
      <c r="M469" s="76"/>
      <c r="N469" s="76"/>
      <c r="O469" s="76"/>
      <c r="P469" s="75">
        <f t="shared" si="24"/>
        <v>0</v>
      </c>
      <c r="Q469" s="73"/>
      <c r="R469" s="73"/>
      <c r="S469" s="73"/>
      <c r="T469" s="73"/>
      <c r="U469" s="73"/>
      <c r="V469" s="73"/>
      <c r="W469" s="73"/>
      <c r="X469" s="79"/>
      <c r="Y469" s="74">
        <f t="shared" si="25"/>
        <v>0</v>
      </c>
      <c r="Z469" s="19"/>
      <c r="AA469" s="19"/>
      <c r="AB469" s="19"/>
      <c r="AC469" s="19"/>
      <c r="AD469" s="19"/>
      <c r="AE469" s="19"/>
      <c r="AF469" s="19"/>
      <c r="AG469" s="73"/>
      <c r="AH469" s="74">
        <f t="shared" si="26"/>
        <v>0</v>
      </c>
      <c r="AI469" s="19"/>
      <c r="AJ469" s="73"/>
      <c r="AK469" s="73"/>
      <c r="AL469" s="5"/>
      <c r="AM469" s="5"/>
      <c r="AN469" s="73"/>
      <c r="AO469" s="73"/>
      <c r="AP469" s="73"/>
      <c r="AQ469" s="73"/>
      <c r="AR469" s="72"/>
      <c r="AS469" s="71"/>
      <c r="AT469" s="78"/>
    </row>
    <row r="470" spans="1:46" s="69" customFormat="1" x14ac:dyDescent="0.2">
      <c r="A470" s="73"/>
      <c r="B470" s="73"/>
      <c r="C470" s="73"/>
      <c r="D470" s="73"/>
      <c r="E470" s="73"/>
      <c r="F470" s="73"/>
      <c r="G470" s="73"/>
      <c r="H470" s="76"/>
      <c r="I470" s="76"/>
      <c r="J470" s="76"/>
      <c r="K470" s="76"/>
      <c r="L470" s="76"/>
      <c r="M470" s="76"/>
      <c r="N470" s="76"/>
      <c r="O470" s="76"/>
      <c r="P470" s="75">
        <f t="shared" si="24"/>
        <v>0</v>
      </c>
      <c r="Q470" s="73"/>
      <c r="R470" s="73"/>
      <c r="S470" s="73"/>
      <c r="T470" s="73"/>
      <c r="U470" s="73"/>
      <c r="V470" s="73"/>
      <c r="W470" s="73"/>
      <c r="X470" s="79"/>
      <c r="Y470" s="74">
        <f t="shared" si="25"/>
        <v>0</v>
      </c>
      <c r="Z470" s="19"/>
      <c r="AA470" s="19"/>
      <c r="AB470" s="19"/>
      <c r="AC470" s="19"/>
      <c r="AD470" s="19"/>
      <c r="AE470" s="19"/>
      <c r="AF470" s="19"/>
      <c r="AG470" s="73"/>
      <c r="AH470" s="74">
        <f t="shared" si="26"/>
        <v>0</v>
      </c>
      <c r="AI470" s="19"/>
      <c r="AJ470" s="73"/>
      <c r="AK470" s="73"/>
      <c r="AL470" s="5"/>
      <c r="AM470" s="5"/>
      <c r="AN470" s="73"/>
      <c r="AO470" s="73"/>
      <c r="AP470" s="73"/>
      <c r="AQ470" s="73"/>
      <c r="AR470" s="72"/>
      <c r="AS470" s="71"/>
      <c r="AT470" s="78"/>
    </row>
    <row r="471" spans="1:46" s="69" customFormat="1" x14ac:dyDescent="0.2">
      <c r="A471" s="73"/>
      <c r="B471" s="73"/>
      <c r="C471" s="73"/>
      <c r="D471" s="73"/>
      <c r="E471" s="73"/>
      <c r="F471" s="73"/>
      <c r="G471" s="73"/>
      <c r="H471" s="76"/>
      <c r="I471" s="76"/>
      <c r="J471" s="76"/>
      <c r="K471" s="76"/>
      <c r="L471" s="76"/>
      <c r="M471" s="76"/>
      <c r="N471" s="76"/>
      <c r="O471" s="76"/>
      <c r="P471" s="75">
        <f t="shared" si="24"/>
        <v>0</v>
      </c>
      <c r="Q471" s="73"/>
      <c r="R471" s="73"/>
      <c r="S471" s="73"/>
      <c r="T471" s="73"/>
      <c r="U471" s="73"/>
      <c r="V471" s="73"/>
      <c r="W471" s="73"/>
      <c r="X471" s="79"/>
      <c r="Y471" s="74">
        <f t="shared" si="25"/>
        <v>0</v>
      </c>
      <c r="Z471" s="19"/>
      <c r="AA471" s="19"/>
      <c r="AB471" s="19"/>
      <c r="AC471" s="19"/>
      <c r="AD471" s="19"/>
      <c r="AE471" s="19"/>
      <c r="AF471" s="19"/>
      <c r="AG471" s="73"/>
      <c r="AH471" s="74">
        <f t="shared" si="26"/>
        <v>0</v>
      </c>
      <c r="AI471" s="19"/>
      <c r="AJ471" s="73"/>
      <c r="AK471" s="73"/>
      <c r="AL471" s="5"/>
      <c r="AM471" s="5"/>
      <c r="AN471" s="73"/>
      <c r="AO471" s="73"/>
      <c r="AP471" s="73"/>
      <c r="AQ471" s="73"/>
      <c r="AR471" s="72"/>
      <c r="AS471" s="71"/>
      <c r="AT471" s="78"/>
    </row>
    <row r="472" spans="1:46" s="69" customFormat="1" x14ac:dyDescent="0.2">
      <c r="A472" s="73"/>
      <c r="B472" s="73"/>
      <c r="C472" s="73"/>
      <c r="D472" s="73"/>
      <c r="E472" s="73"/>
      <c r="F472" s="73"/>
      <c r="G472" s="73"/>
      <c r="H472" s="76"/>
      <c r="I472" s="76"/>
      <c r="J472" s="76"/>
      <c r="K472" s="76"/>
      <c r="L472" s="76"/>
      <c r="M472" s="76"/>
      <c r="N472" s="76"/>
      <c r="O472" s="76"/>
      <c r="P472" s="75">
        <f t="shared" si="24"/>
        <v>0</v>
      </c>
      <c r="Q472" s="73"/>
      <c r="R472" s="73"/>
      <c r="S472" s="73"/>
      <c r="T472" s="73"/>
      <c r="U472" s="73"/>
      <c r="V472" s="73"/>
      <c r="W472" s="73"/>
      <c r="X472" s="79"/>
      <c r="Y472" s="74">
        <f t="shared" si="25"/>
        <v>0</v>
      </c>
      <c r="Z472" s="19"/>
      <c r="AA472" s="19"/>
      <c r="AB472" s="19"/>
      <c r="AC472" s="19"/>
      <c r="AD472" s="19"/>
      <c r="AE472" s="19"/>
      <c r="AF472" s="19"/>
      <c r="AG472" s="73"/>
      <c r="AH472" s="74">
        <f t="shared" si="26"/>
        <v>0</v>
      </c>
      <c r="AI472" s="19"/>
      <c r="AJ472" s="73"/>
      <c r="AK472" s="73"/>
      <c r="AL472" s="5"/>
      <c r="AM472" s="5"/>
      <c r="AN472" s="73"/>
      <c r="AO472" s="73"/>
      <c r="AP472" s="73"/>
      <c r="AQ472" s="73"/>
      <c r="AR472" s="72"/>
      <c r="AS472" s="71"/>
      <c r="AT472" s="78"/>
    </row>
    <row r="473" spans="1:46" s="69" customFormat="1" x14ac:dyDescent="0.2">
      <c r="A473" s="73"/>
      <c r="B473" s="73"/>
      <c r="C473" s="73"/>
      <c r="D473" s="73"/>
      <c r="E473" s="73"/>
      <c r="F473" s="73"/>
      <c r="G473" s="73"/>
      <c r="H473" s="76"/>
      <c r="I473" s="76"/>
      <c r="J473" s="76"/>
      <c r="K473" s="76"/>
      <c r="L473" s="76"/>
      <c r="M473" s="76"/>
      <c r="N473" s="76"/>
      <c r="O473" s="76"/>
      <c r="P473" s="75">
        <f t="shared" si="24"/>
        <v>0</v>
      </c>
      <c r="Q473" s="73"/>
      <c r="R473" s="73"/>
      <c r="S473" s="73"/>
      <c r="T473" s="73"/>
      <c r="U473" s="73"/>
      <c r="V473" s="73"/>
      <c r="W473" s="73"/>
      <c r="X473" s="79"/>
      <c r="Y473" s="74">
        <f t="shared" si="25"/>
        <v>0</v>
      </c>
      <c r="Z473" s="19"/>
      <c r="AA473" s="19"/>
      <c r="AB473" s="19"/>
      <c r="AC473" s="19"/>
      <c r="AD473" s="19"/>
      <c r="AE473" s="19"/>
      <c r="AF473" s="19"/>
      <c r="AG473" s="73"/>
      <c r="AH473" s="74">
        <f t="shared" si="26"/>
        <v>0</v>
      </c>
      <c r="AI473" s="19"/>
      <c r="AJ473" s="73"/>
      <c r="AK473" s="73"/>
      <c r="AL473" s="5"/>
      <c r="AM473" s="5"/>
      <c r="AN473" s="73"/>
      <c r="AO473" s="73"/>
      <c r="AP473" s="73"/>
      <c r="AQ473" s="73"/>
      <c r="AR473" s="72"/>
      <c r="AS473" s="71"/>
      <c r="AT473" s="78"/>
    </row>
    <row r="474" spans="1:46" s="69" customFormat="1" x14ac:dyDescent="0.2">
      <c r="A474" s="73"/>
      <c r="B474" s="73"/>
      <c r="C474" s="73"/>
      <c r="D474" s="73"/>
      <c r="E474" s="73"/>
      <c r="F474" s="73"/>
      <c r="G474" s="73"/>
      <c r="H474" s="76"/>
      <c r="I474" s="76"/>
      <c r="J474" s="76"/>
      <c r="K474" s="76"/>
      <c r="L474" s="76"/>
      <c r="M474" s="76"/>
      <c r="N474" s="76"/>
      <c r="O474" s="76"/>
      <c r="P474" s="75">
        <f t="shared" si="24"/>
        <v>0</v>
      </c>
      <c r="Q474" s="73"/>
      <c r="R474" s="73"/>
      <c r="S474" s="73"/>
      <c r="T474" s="73"/>
      <c r="U474" s="73"/>
      <c r="V474" s="73"/>
      <c r="W474" s="73"/>
      <c r="X474" s="79"/>
      <c r="Y474" s="74">
        <f t="shared" si="25"/>
        <v>0</v>
      </c>
      <c r="Z474" s="19"/>
      <c r="AA474" s="19"/>
      <c r="AB474" s="19"/>
      <c r="AC474" s="19"/>
      <c r="AD474" s="19"/>
      <c r="AE474" s="19"/>
      <c r="AF474" s="19"/>
      <c r="AG474" s="73"/>
      <c r="AH474" s="74">
        <f t="shared" si="26"/>
        <v>0</v>
      </c>
      <c r="AI474" s="19"/>
      <c r="AJ474" s="73"/>
      <c r="AK474" s="73"/>
      <c r="AL474" s="5"/>
      <c r="AM474" s="5"/>
      <c r="AN474" s="73"/>
      <c r="AO474" s="73"/>
      <c r="AP474" s="73"/>
      <c r="AQ474" s="73"/>
      <c r="AR474" s="72"/>
      <c r="AS474" s="71"/>
      <c r="AT474" s="78"/>
    </row>
    <row r="475" spans="1:46" s="69" customFormat="1" x14ac:dyDescent="0.2">
      <c r="A475" s="73"/>
      <c r="B475" s="73"/>
      <c r="C475" s="73"/>
      <c r="D475" s="73"/>
      <c r="E475" s="73"/>
      <c r="F475" s="73"/>
      <c r="G475" s="73"/>
      <c r="H475" s="76"/>
      <c r="I475" s="76"/>
      <c r="J475" s="76"/>
      <c r="K475" s="76"/>
      <c r="L475" s="76"/>
      <c r="M475" s="76"/>
      <c r="N475" s="76"/>
      <c r="O475" s="76"/>
      <c r="P475" s="75">
        <f t="shared" si="24"/>
        <v>0</v>
      </c>
      <c r="Q475" s="73"/>
      <c r="R475" s="73"/>
      <c r="S475" s="73"/>
      <c r="T475" s="73"/>
      <c r="U475" s="73"/>
      <c r="V475" s="73"/>
      <c r="W475" s="73"/>
      <c r="X475" s="79"/>
      <c r="Y475" s="74">
        <f t="shared" si="25"/>
        <v>0</v>
      </c>
      <c r="Z475" s="19"/>
      <c r="AA475" s="19"/>
      <c r="AB475" s="19"/>
      <c r="AC475" s="19"/>
      <c r="AD475" s="19"/>
      <c r="AE475" s="19"/>
      <c r="AF475" s="19"/>
      <c r="AG475" s="73"/>
      <c r="AH475" s="74">
        <f t="shared" si="26"/>
        <v>0</v>
      </c>
      <c r="AI475" s="19"/>
      <c r="AJ475" s="73"/>
      <c r="AK475" s="73"/>
      <c r="AL475" s="5"/>
      <c r="AM475" s="5"/>
      <c r="AN475" s="73"/>
      <c r="AO475" s="73"/>
      <c r="AP475" s="73"/>
      <c r="AQ475" s="73"/>
      <c r="AR475" s="72"/>
      <c r="AS475" s="71"/>
      <c r="AT475" s="78"/>
    </row>
    <row r="476" spans="1:46" s="69" customFormat="1" x14ac:dyDescent="0.2">
      <c r="A476" s="73"/>
      <c r="B476" s="73"/>
      <c r="C476" s="73"/>
      <c r="D476" s="73"/>
      <c r="E476" s="73"/>
      <c r="F476" s="73"/>
      <c r="G476" s="73"/>
      <c r="H476" s="76"/>
      <c r="I476" s="76"/>
      <c r="J476" s="76"/>
      <c r="K476" s="76"/>
      <c r="L476" s="76"/>
      <c r="M476" s="76"/>
      <c r="N476" s="76"/>
      <c r="O476" s="76"/>
      <c r="P476" s="75">
        <f t="shared" si="24"/>
        <v>0</v>
      </c>
      <c r="Q476" s="73"/>
      <c r="R476" s="73"/>
      <c r="S476" s="73"/>
      <c r="T476" s="73"/>
      <c r="U476" s="73"/>
      <c r="V476" s="73"/>
      <c r="W476" s="73"/>
      <c r="X476" s="79"/>
      <c r="Y476" s="74">
        <f t="shared" si="25"/>
        <v>0</v>
      </c>
      <c r="Z476" s="19"/>
      <c r="AA476" s="19"/>
      <c r="AB476" s="19"/>
      <c r="AC476" s="19"/>
      <c r="AD476" s="19"/>
      <c r="AE476" s="19"/>
      <c r="AF476" s="19"/>
      <c r="AG476" s="73"/>
      <c r="AH476" s="74">
        <f t="shared" si="26"/>
        <v>0</v>
      </c>
      <c r="AI476" s="19"/>
      <c r="AJ476" s="73"/>
      <c r="AK476" s="73"/>
      <c r="AL476" s="5"/>
      <c r="AM476" s="5"/>
      <c r="AN476" s="73"/>
      <c r="AO476" s="73"/>
      <c r="AP476" s="73"/>
      <c r="AQ476" s="73"/>
      <c r="AR476" s="72"/>
      <c r="AS476" s="71"/>
      <c r="AT476" s="78"/>
    </row>
    <row r="477" spans="1:46" s="69" customFormat="1" x14ac:dyDescent="0.2">
      <c r="A477" s="73"/>
      <c r="B477" s="73"/>
      <c r="C477" s="73"/>
      <c r="D477" s="73"/>
      <c r="E477" s="73"/>
      <c r="F477" s="73"/>
      <c r="G477" s="73"/>
      <c r="H477" s="76"/>
      <c r="I477" s="76"/>
      <c r="J477" s="76"/>
      <c r="K477" s="76"/>
      <c r="L477" s="76"/>
      <c r="M477" s="76"/>
      <c r="N477" s="76"/>
      <c r="O477" s="76"/>
      <c r="P477" s="75">
        <f t="shared" si="24"/>
        <v>0</v>
      </c>
      <c r="Q477" s="73"/>
      <c r="R477" s="73"/>
      <c r="S477" s="73"/>
      <c r="T477" s="73"/>
      <c r="U477" s="73"/>
      <c r="V477" s="73"/>
      <c r="W477" s="73"/>
      <c r="X477" s="79"/>
      <c r="Y477" s="74">
        <f t="shared" si="25"/>
        <v>0</v>
      </c>
      <c r="Z477" s="19"/>
      <c r="AA477" s="19"/>
      <c r="AB477" s="19"/>
      <c r="AC477" s="19"/>
      <c r="AD477" s="19"/>
      <c r="AE477" s="19"/>
      <c r="AF477" s="19"/>
      <c r="AG477" s="73"/>
      <c r="AH477" s="74">
        <f t="shared" si="26"/>
        <v>0</v>
      </c>
      <c r="AI477" s="19"/>
      <c r="AJ477" s="73"/>
      <c r="AK477" s="73"/>
      <c r="AL477" s="5"/>
      <c r="AM477" s="5"/>
      <c r="AN477" s="73"/>
      <c r="AO477" s="73"/>
      <c r="AP477" s="73"/>
      <c r="AQ477" s="73"/>
      <c r="AR477" s="72"/>
      <c r="AS477" s="71"/>
      <c r="AT477" s="78"/>
    </row>
    <row r="478" spans="1:46" s="69" customFormat="1" x14ac:dyDescent="0.2">
      <c r="A478" s="73"/>
      <c r="B478" s="73"/>
      <c r="C478" s="73"/>
      <c r="D478" s="73"/>
      <c r="E478" s="73"/>
      <c r="F478" s="73"/>
      <c r="G478" s="73"/>
      <c r="H478" s="76"/>
      <c r="I478" s="76"/>
      <c r="J478" s="76"/>
      <c r="K478" s="76"/>
      <c r="L478" s="76"/>
      <c r="M478" s="76"/>
      <c r="N478" s="76"/>
      <c r="O478" s="76"/>
      <c r="P478" s="75">
        <f t="shared" si="24"/>
        <v>0</v>
      </c>
      <c r="Q478" s="73"/>
      <c r="R478" s="73"/>
      <c r="S478" s="73"/>
      <c r="T478" s="73"/>
      <c r="U478" s="73"/>
      <c r="V478" s="73"/>
      <c r="W478" s="73"/>
      <c r="X478" s="79"/>
      <c r="Y478" s="74">
        <f t="shared" si="25"/>
        <v>0</v>
      </c>
      <c r="Z478" s="19"/>
      <c r="AA478" s="19"/>
      <c r="AB478" s="19"/>
      <c r="AC478" s="19"/>
      <c r="AD478" s="19"/>
      <c r="AE478" s="19"/>
      <c r="AF478" s="19"/>
      <c r="AG478" s="73"/>
      <c r="AH478" s="74">
        <f t="shared" si="26"/>
        <v>0</v>
      </c>
      <c r="AI478" s="19"/>
      <c r="AJ478" s="73"/>
      <c r="AK478" s="73"/>
      <c r="AL478" s="5"/>
      <c r="AM478" s="5"/>
      <c r="AN478" s="73"/>
      <c r="AO478" s="73"/>
      <c r="AP478" s="73"/>
      <c r="AQ478" s="73"/>
      <c r="AR478" s="72"/>
      <c r="AS478" s="71"/>
      <c r="AT478" s="78"/>
    </row>
    <row r="479" spans="1:46" s="69" customFormat="1" x14ac:dyDescent="0.2">
      <c r="A479" s="73"/>
      <c r="B479" s="73"/>
      <c r="C479" s="73"/>
      <c r="D479" s="73"/>
      <c r="E479" s="73"/>
      <c r="F479" s="73"/>
      <c r="G479" s="73"/>
      <c r="H479" s="76"/>
      <c r="I479" s="76"/>
      <c r="J479" s="76"/>
      <c r="K479" s="76"/>
      <c r="L479" s="76"/>
      <c r="M479" s="76"/>
      <c r="N479" s="76"/>
      <c r="O479" s="76"/>
      <c r="P479" s="75">
        <f t="shared" si="24"/>
        <v>0</v>
      </c>
      <c r="Q479" s="73"/>
      <c r="R479" s="73"/>
      <c r="S479" s="73"/>
      <c r="T479" s="73"/>
      <c r="U479" s="73"/>
      <c r="V479" s="73"/>
      <c r="W479" s="73"/>
      <c r="X479" s="79"/>
      <c r="Y479" s="74">
        <f t="shared" si="25"/>
        <v>0</v>
      </c>
      <c r="Z479" s="19"/>
      <c r="AA479" s="19"/>
      <c r="AB479" s="19"/>
      <c r="AC479" s="19"/>
      <c r="AD479" s="19"/>
      <c r="AE479" s="19"/>
      <c r="AF479" s="19"/>
      <c r="AG479" s="73"/>
      <c r="AH479" s="74">
        <f t="shared" si="26"/>
        <v>0</v>
      </c>
      <c r="AI479" s="19"/>
      <c r="AJ479" s="73"/>
      <c r="AK479" s="73"/>
      <c r="AL479" s="5"/>
      <c r="AM479" s="5"/>
      <c r="AN479" s="73"/>
      <c r="AO479" s="73"/>
      <c r="AP479" s="73"/>
      <c r="AQ479" s="73"/>
      <c r="AR479" s="72"/>
      <c r="AS479" s="71"/>
      <c r="AT479" s="78"/>
    </row>
    <row r="480" spans="1:46" s="69" customFormat="1" x14ac:dyDescent="0.2">
      <c r="A480" s="73"/>
      <c r="B480" s="73"/>
      <c r="C480" s="73"/>
      <c r="D480" s="73"/>
      <c r="E480" s="73"/>
      <c r="F480" s="73"/>
      <c r="G480" s="73"/>
      <c r="H480" s="76"/>
      <c r="I480" s="76"/>
      <c r="J480" s="76"/>
      <c r="K480" s="76"/>
      <c r="L480" s="76"/>
      <c r="M480" s="76"/>
      <c r="N480" s="76"/>
      <c r="O480" s="76"/>
      <c r="P480" s="75">
        <f t="shared" si="24"/>
        <v>0</v>
      </c>
      <c r="Q480" s="73"/>
      <c r="R480" s="73"/>
      <c r="S480" s="73"/>
      <c r="T480" s="73"/>
      <c r="U480" s="73"/>
      <c r="V480" s="73"/>
      <c r="W480" s="73"/>
      <c r="X480" s="79"/>
      <c r="Y480" s="74">
        <f t="shared" si="25"/>
        <v>0</v>
      </c>
      <c r="Z480" s="19"/>
      <c r="AA480" s="19"/>
      <c r="AB480" s="19"/>
      <c r="AC480" s="19"/>
      <c r="AD480" s="19"/>
      <c r="AE480" s="19"/>
      <c r="AF480" s="19"/>
      <c r="AG480" s="73"/>
      <c r="AH480" s="74">
        <f t="shared" si="26"/>
        <v>0</v>
      </c>
      <c r="AI480" s="19"/>
      <c r="AJ480" s="73"/>
      <c r="AK480" s="73"/>
      <c r="AL480" s="5"/>
      <c r="AM480" s="5"/>
      <c r="AN480" s="73"/>
      <c r="AO480" s="73"/>
      <c r="AP480" s="73"/>
      <c r="AQ480" s="73"/>
      <c r="AR480" s="72"/>
      <c r="AS480" s="71"/>
      <c r="AT480" s="78"/>
    </row>
    <row r="481" spans="1:46" s="69" customFormat="1" x14ac:dyDescent="0.2">
      <c r="A481" s="73"/>
      <c r="B481" s="73"/>
      <c r="C481" s="73"/>
      <c r="D481" s="73"/>
      <c r="E481" s="73"/>
      <c r="F481" s="73"/>
      <c r="G481" s="73"/>
      <c r="H481" s="76"/>
      <c r="I481" s="76"/>
      <c r="J481" s="76"/>
      <c r="K481" s="76"/>
      <c r="L481" s="76"/>
      <c r="M481" s="76"/>
      <c r="N481" s="76"/>
      <c r="O481" s="76"/>
      <c r="P481" s="75">
        <f t="shared" si="24"/>
        <v>0</v>
      </c>
      <c r="Q481" s="73"/>
      <c r="R481" s="73"/>
      <c r="S481" s="73"/>
      <c r="T481" s="73"/>
      <c r="U481" s="73"/>
      <c r="V481" s="73"/>
      <c r="W481" s="73"/>
      <c r="X481" s="79"/>
      <c r="Y481" s="74">
        <f t="shared" si="25"/>
        <v>0</v>
      </c>
      <c r="Z481" s="19"/>
      <c r="AA481" s="19"/>
      <c r="AB481" s="19"/>
      <c r="AC481" s="19"/>
      <c r="AD481" s="19"/>
      <c r="AE481" s="19"/>
      <c r="AF481" s="19"/>
      <c r="AG481" s="73"/>
      <c r="AH481" s="74">
        <f t="shared" si="26"/>
        <v>0</v>
      </c>
      <c r="AI481" s="19"/>
      <c r="AJ481" s="73"/>
      <c r="AK481" s="73"/>
      <c r="AL481" s="5"/>
      <c r="AM481" s="5"/>
      <c r="AN481" s="73"/>
      <c r="AO481" s="73"/>
      <c r="AP481" s="73"/>
      <c r="AQ481" s="73"/>
      <c r="AR481" s="72"/>
      <c r="AS481" s="71"/>
      <c r="AT481" s="78"/>
    </row>
    <row r="482" spans="1:46" s="69" customFormat="1" x14ac:dyDescent="0.2">
      <c r="A482" s="73"/>
      <c r="B482" s="73"/>
      <c r="C482" s="73"/>
      <c r="D482" s="73"/>
      <c r="E482" s="73"/>
      <c r="F482" s="73"/>
      <c r="G482" s="73"/>
      <c r="H482" s="76"/>
      <c r="I482" s="76"/>
      <c r="J482" s="76"/>
      <c r="K482" s="76"/>
      <c r="L482" s="76"/>
      <c r="M482" s="76"/>
      <c r="N482" s="76"/>
      <c r="O482" s="76"/>
      <c r="P482" s="75">
        <f t="shared" si="24"/>
        <v>0</v>
      </c>
      <c r="Q482" s="73"/>
      <c r="R482" s="73"/>
      <c r="S482" s="73"/>
      <c r="T482" s="73"/>
      <c r="U482" s="73"/>
      <c r="V482" s="73"/>
      <c r="W482" s="73"/>
      <c r="X482" s="79"/>
      <c r="Y482" s="74">
        <f t="shared" si="25"/>
        <v>0</v>
      </c>
      <c r="Z482" s="19"/>
      <c r="AA482" s="19"/>
      <c r="AB482" s="19"/>
      <c r="AC482" s="19"/>
      <c r="AD482" s="19"/>
      <c r="AE482" s="19"/>
      <c r="AF482" s="19"/>
      <c r="AG482" s="73"/>
      <c r="AH482" s="74">
        <f t="shared" si="26"/>
        <v>0</v>
      </c>
      <c r="AI482" s="19"/>
      <c r="AJ482" s="73"/>
      <c r="AK482" s="73"/>
      <c r="AL482" s="5"/>
      <c r="AM482" s="5"/>
      <c r="AN482" s="73"/>
      <c r="AO482" s="73"/>
      <c r="AP482" s="73"/>
      <c r="AQ482" s="73"/>
      <c r="AR482" s="72"/>
      <c r="AS482" s="71"/>
      <c r="AT482" s="78"/>
    </row>
    <row r="483" spans="1:46" s="69" customFormat="1" x14ac:dyDescent="0.2">
      <c r="A483" s="73"/>
      <c r="B483" s="73"/>
      <c r="C483" s="73"/>
      <c r="D483" s="73"/>
      <c r="E483" s="73"/>
      <c r="F483" s="73"/>
      <c r="G483" s="73"/>
      <c r="H483" s="76"/>
      <c r="I483" s="76"/>
      <c r="J483" s="76"/>
      <c r="K483" s="76"/>
      <c r="L483" s="76"/>
      <c r="M483" s="76"/>
      <c r="N483" s="76"/>
      <c r="O483" s="76"/>
      <c r="P483" s="75">
        <f t="shared" si="24"/>
        <v>0</v>
      </c>
      <c r="Q483" s="73"/>
      <c r="R483" s="73"/>
      <c r="S483" s="73"/>
      <c r="T483" s="73"/>
      <c r="U483" s="73"/>
      <c r="V483" s="73"/>
      <c r="W483" s="73"/>
      <c r="X483" s="79"/>
      <c r="Y483" s="74">
        <f t="shared" si="25"/>
        <v>0</v>
      </c>
      <c r="Z483" s="19"/>
      <c r="AA483" s="19"/>
      <c r="AB483" s="19"/>
      <c r="AC483" s="19"/>
      <c r="AD483" s="19"/>
      <c r="AE483" s="19"/>
      <c r="AF483" s="19"/>
      <c r="AG483" s="73"/>
      <c r="AH483" s="74">
        <f t="shared" si="26"/>
        <v>0</v>
      </c>
      <c r="AI483" s="19"/>
      <c r="AJ483" s="73"/>
      <c r="AK483" s="73"/>
      <c r="AL483" s="5"/>
      <c r="AM483" s="5"/>
      <c r="AN483" s="73"/>
      <c r="AO483" s="73"/>
      <c r="AP483" s="73"/>
      <c r="AQ483" s="73"/>
      <c r="AR483" s="72"/>
      <c r="AS483" s="71"/>
      <c r="AT483" s="78"/>
    </row>
    <row r="484" spans="1:46" s="69" customFormat="1" x14ac:dyDescent="0.2">
      <c r="A484" s="73"/>
      <c r="B484" s="73"/>
      <c r="C484" s="73"/>
      <c r="D484" s="73"/>
      <c r="E484" s="73"/>
      <c r="F484" s="73"/>
      <c r="G484" s="73"/>
      <c r="H484" s="76"/>
      <c r="I484" s="76"/>
      <c r="J484" s="76"/>
      <c r="K484" s="76"/>
      <c r="L484" s="76"/>
      <c r="M484" s="76"/>
      <c r="N484" s="76"/>
      <c r="O484" s="76"/>
      <c r="P484" s="75">
        <f t="shared" si="24"/>
        <v>0</v>
      </c>
      <c r="Q484" s="73"/>
      <c r="R484" s="73"/>
      <c r="S484" s="73"/>
      <c r="T484" s="73"/>
      <c r="U484" s="73"/>
      <c r="V484" s="73"/>
      <c r="W484" s="73"/>
      <c r="X484" s="79"/>
      <c r="Y484" s="74">
        <f t="shared" si="25"/>
        <v>0</v>
      </c>
      <c r="Z484" s="19"/>
      <c r="AA484" s="19"/>
      <c r="AB484" s="19"/>
      <c r="AC484" s="19"/>
      <c r="AD484" s="19"/>
      <c r="AE484" s="19"/>
      <c r="AF484" s="19"/>
      <c r="AG484" s="73"/>
      <c r="AH484" s="74">
        <f t="shared" si="26"/>
        <v>0</v>
      </c>
      <c r="AI484" s="19"/>
      <c r="AJ484" s="73"/>
      <c r="AK484" s="73"/>
      <c r="AL484" s="5"/>
      <c r="AM484" s="5"/>
      <c r="AN484" s="73"/>
      <c r="AO484" s="73"/>
      <c r="AP484" s="73"/>
      <c r="AQ484" s="73"/>
      <c r="AR484" s="72"/>
      <c r="AS484" s="71"/>
      <c r="AT484" s="78"/>
    </row>
    <row r="485" spans="1:46" s="69" customFormat="1" x14ac:dyDescent="0.2">
      <c r="A485" s="73"/>
      <c r="B485" s="73"/>
      <c r="C485" s="73"/>
      <c r="D485" s="73"/>
      <c r="E485" s="73"/>
      <c r="F485" s="73"/>
      <c r="G485" s="73"/>
      <c r="H485" s="76"/>
      <c r="I485" s="76"/>
      <c r="J485" s="76"/>
      <c r="K485" s="76"/>
      <c r="L485" s="76"/>
      <c r="M485" s="76"/>
      <c r="N485" s="76"/>
      <c r="O485" s="76"/>
      <c r="P485" s="75">
        <f t="shared" si="24"/>
        <v>0</v>
      </c>
      <c r="Q485" s="73"/>
      <c r="R485" s="73"/>
      <c r="S485" s="73"/>
      <c r="T485" s="73"/>
      <c r="U485" s="73"/>
      <c r="V485" s="73"/>
      <c r="W485" s="73"/>
      <c r="X485" s="79"/>
      <c r="Y485" s="74">
        <f t="shared" si="25"/>
        <v>0</v>
      </c>
      <c r="Z485" s="19"/>
      <c r="AA485" s="19"/>
      <c r="AB485" s="19"/>
      <c r="AC485" s="19"/>
      <c r="AD485" s="19"/>
      <c r="AE485" s="19"/>
      <c r="AF485" s="19"/>
      <c r="AG485" s="73"/>
      <c r="AH485" s="74">
        <f t="shared" si="26"/>
        <v>0</v>
      </c>
      <c r="AI485" s="19"/>
      <c r="AJ485" s="73"/>
      <c r="AK485" s="73"/>
      <c r="AL485" s="5"/>
      <c r="AM485" s="5"/>
      <c r="AN485" s="73"/>
      <c r="AO485" s="73"/>
      <c r="AP485" s="73"/>
      <c r="AQ485" s="73"/>
      <c r="AR485" s="72"/>
      <c r="AS485" s="71"/>
      <c r="AT485" s="78"/>
    </row>
    <row r="486" spans="1:46" s="69" customFormat="1" x14ac:dyDescent="0.2">
      <c r="A486" s="73"/>
      <c r="B486" s="73"/>
      <c r="C486" s="73"/>
      <c r="D486" s="73"/>
      <c r="E486" s="73"/>
      <c r="F486" s="73"/>
      <c r="G486" s="73"/>
      <c r="H486" s="76"/>
      <c r="I486" s="76"/>
      <c r="J486" s="76"/>
      <c r="K486" s="76"/>
      <c r="L486" s="76"/>
      <c r="M486" s="76"/>
      <c r="N486" s="76"/>
      <c r="O486" s="76"/>
      <c r="P486" s="75">
        <f t="shared" si="24"/>
        <v>0</v>
      </c>
      <c r="Q486" s="73"/>
      <c r="R486" s="73"/>
      <c r="S486" s="73"/>
      <c r="T486" s="73"/>
      <c r="U486" s="73"/>
      <c r="V486" s="73"/>
      <c r="W486" s="73"/>
      <c r="X486" s="79"/>
      <c r="Y486" s="74">
        <f t="shared" si="25"/>
        <v>0</v>
      </c>
      <c r="Z486" s="19"/>
      <c r="AA486" s="19"/>
      <c r="AB486" s="19"/>
      <c r="AC486" s="19"/>
      <c r="AD486" s="19"/>
      <c r="AE486" s="19"/>
      <c r="AF486" s="19"/>
      <c r="AG486" s="73"/>
      <c r="AH486" s="74">
        <f t="shared" si="26"/>
        <v>0</v>
      </c>
      <c r="AI486" s="19"/>
      <c r="AJ486" s="73"/>
      <c r="AK486" s="73"/>
      <c r="AL486" s="5"/>
      <c r="AM486" s="5"/>
      <c r="AN486" s="73"/>
      <c r="AO486" s="73"/>
      <c r="AP486" s="73"/>
      <c r="AQ486" s="73"/>
      <c r="AR486" s="72"/>
      <c r="AS486" s="71"/>
      <c r="AT486" s="78"/>
    </row>
    <row r="487" spans="1:46" s="69" customFormat="1" x14ac:dyDescent="0.2">
      <c r="A487" s="73"/>
      <c r="B487" s="73"/>
      <c r="C487" s="73"/>
      <c r="D487" s="73"/>
      <c r="E487" s="73"/>
      <c r="F487" s="73"/>
      <c r="G487" s="73"/>
      <c r="H487" s="76"/>
      <c r="I487" s="76"/>
      <c r="J487" s="76"/>
      <c r="K487" s="76"/>
      <c r="L487" s="76"/>
      <c r="M487" s="76"/>
      <c r="N487" s="76"/>
      <c r="O487" s="76"/>
      <c r="P487" s="75">
        <f t="shared" si="24"/>
        <v>0</v>
      </c>
      <c r="Q487" s="73"/>
      <c r="R487" s="73"/>
      <c r="S487" s="73"/>
      <c r="T487" s="73"/>
      <c r="U487" s="73"/>
      <c r="V487" s="73"/>
      <c r="W487" s="73"/>
      <c r="X487" s="79"/>
      <c r="Y487" s="74">
        <f t="shared" si="25"/>
        <v>0</v>
      </c>
      <c r="Z487" s="19"/>
      <c r="AA487" s="19"/>
      <c r="AB487" s="19"/>
      <c r="AC487" s="19"/>
      <c r="AD487" s="19"/>
      <c r="AE487" s="19"/>
      <c r="AF487" s="19"/>
      <c r="AG487" s="73"/>
      <c r="AH487" s="74">
        <f t="shared" si="26"/>
        <v>0</v>
      </c>
      <c r="AI487" s="19"/>
      <c r="AJ487" s="73"/>
      <c r="AK487" s="73"/>
      <c r="AL487" s="5"/>
      <c r="AM487" s="5"/>
      <c r="AN487" s="73"/>
      <c r="AO487" s="73"/>
      <c r="AP487" s="73"/>
      <c r="AQ487" s="73"/>
      <c r="AR487" s="72"/>
      <c r="AS487" s="71"/>
      <c r="AT487" s="78"/>
    </row>
    <row r="488" spans="1:46" s="69" customFormat="1" x14ac:dyDescent="0.2">
      <c r="A488" s="73"/>
      <c r="B488" s="73"/>
      <c r="C488" s="73"/>
      <c r="D488" s="73"/>
      <c r="E488" s="73"/>
      <c r="F488" s="73"/>
      <c r="G488" s="73"/>
      <c r="H488" s="76"/>
      <c r="I488" s="76"/>
      <c r="J488" s="76"/>
      <c r="K488" s="76"/>
      <c r="L488" s="76"/>
      <c r="M488" s="76"/>
      <c r="N488" s="76"/>
      <c r="O488" s="76"/>
      <c r="P488" s="75">
        <f t="shared" si="24"/>
        <v>0</v>
      </c>
      <c r="Q488" s="73"/>
      <c r="R488" s="73"/>
      <c r="S488" s="73"/>
      <c r="T488" s="73"/>
      <c r="U488" s="73"/>
      <c r="V488" s="73"/>
      <c r="W488" s="73"/>
      <c r="X488" s="79"/>
      <c r="Y488" s="74">
        <f t="shared" si="25"/>
        <v>0</v>
      </c>
      <c r="Z488" s="19"/>
      <c r="AA488" s="19"/>
      <c r="AB488" s="19"/>
      <c r="AC488" s="19"/>
      <c r="AD488" s="19"/>
      <c r="AE488" s="19"/>
      <c r="AF488" s="19"/>
      <c r="AG488" s="73"/>
      <c r="AH488" s="74">
        <f t="shared" si="26"/>
        <v>0</v>
      </c>
      <c r="AI488" s="19"/>
      <c r="AJ488" s="73"/>
      <c r="AK488" s="73"/>
      <c r="AL488" s="5"/>
      <c r="AM488" s="5"/>
      <c r="AN488" s="73"/>
      <c r="AO488" s="73"/>
      <c r="AP488" s="73"/>
      <c r="AQ488" s="73"/>
      <c r="AR488" s="72"/>
      <c r="AS488" s="71"/>
      <c r="AT488" s="78"/>
    </row>
    <row r="489" spans="1:46" s="69" customFormat="1" x14ac:dyDescent="0.2">
      <c r="A489" s="73"/>
      <c r="B489" s="73"/>
      <c r="C489" s="73"/>
      <c r="D489" s="73"/>
      <c r="E489" s="73"/>
      <c r="F489" s="73"/>
      <c r="G489" s="73"/>
      <c r="H489" s="76"/>
      <c r="I489" s="76"/>
      <c r="J489" s="76"/>
      <c r="K489" s="76"/>
      <c r="L489" s="76"/>
      <c r="M489" s="76"/>
      <c r="N489" s="76"/>
      <c r="O489" s="76"/>
      <c r="P489" s="75">
        <f t="shared" si="24"/>
        <v>0</v>
      </c>
      <c r="Q489" s="73"/>
      <c r="R489" s="73"/>
      <c r="S489" s="73"/>
      <c r="T489" s="73"/>
      <c r="U489" s="73"/>
      <c r="V489" s="73"/>
      <c r="W489" s="73"/>
      <c r="X489" s="79"/>
      <c r="Y489" s="74">
        <f t="shared" si="25"/>
        <v>0</v>
      </c>
      <c r="Z489" s="19"/>
      <c r="AA489" s="19"/>
      <c r="AB489" s="19"/>
      <c r="AC489" s="19"/>
      <c r="AD489" s="19"/>
      <c r="AE489" s="19"/>
      <c r="AF489" s="19"/>
      <c r="AG489" s="73"/>
      <c r="AH489" s="74">
        <f t="shared" si="26"/>
        <v>0</v>
      </c>
      <c r="AI489" s="19"/>
      <c r="AJ489" s="73"/>
      <c r="AK489" s="73"/>
      <c r="AL489" s="5"/>
      <c r="AM489" s="5"/>
      <c r="AN489" s="73"/>
      <c r="AO489" s="73"/>
      <c r="AP489" s="73"/>
      <c r="AQ489" s="73"/>
      <c r="AR489" s="72"/>
      <c r="AS489" s="71"/>
      <c r="AT489" s="78"/>
    </row>
    <row r="490" spans="1:46" s="69" customFormat="1" x14ac:dyDescent="0.2">
      <c r="A490" s="73"/>
      <c r="B490" s="73"/>
      <c r="C490" s="73"/>
      <c r="D490" s="73"/>
      <c r="E490" s="73"/>
      <c r="F490" s="73"/>
      <c r="G490" s="73"/>
      <c r="H490" s="76"/>
      <c r="I490" s="76"/>
      <c r="J490" s="76"/>
      <c r="K490" s="76"/>
      <c r="L490" s="76"/>
      <c r="M490" s="76"/>
      <c r="N490" s="76"/>
      <c r="O490" s="76"/>
      <c r="P490" s="75">
        <f t="shared" si="24"/>
        <v>0</v>
      </c>
      <c r="Q490" s="73"/>
      <c r="R490" s="73"/>
      <c r="S490" s="73"/>
      <c r="T490" s="73"/>
      <c r="U490" s="73"/>
      <c r="V490" s="73"/>
      <c r="W490" s="73"/>
      <c r="X490" s="79"/>
      <c r="Y490" s="74">
        <f t="shared" si="25"/>
        <v>0</v>
      </c>
      <c r="Z490" s="19"/>
      <c r="AA490" s="19"/>
      <c r="AB490" s="19"/>
      <c r="AC490" s="19"/>
      <c r="AD490" s="19"/>
      <c r="AE490" s="19"/>
      <c r="AF490" s="19"/>
      <c r="AG490" s="73"/>
      <c r="AH490" s="74">
        <f t="shared" si="26"/>
        <v>0</v>
      </c>
      <c r="AI490" s="19"/>
      <c r="AJ490" s="73"/>
      <c r="AK490" s="73"/>
      <c r="AL490" s="5"/>
      <c r="AM490" s="5"/>
      <c r="AN490" s="73"/>
      <c r="AO490" s="73"/>
      <c r="AP490" s="73"/>
      <c r="AQ490" s="73"/>
      <c r="AR490" s="72"/>
      <c r="AS490" s="71"/>
      <c r="AT490" s="78"/>
    </row>
    <row r="491" spans="1:46" s="69" customFormat="1" x14ac:dyDescent="0.2">
      <c r="A491" s="73"/>
      <c r="B491" s="73"/>
      <c r="C491" s="73"/>
      <c r="D491" s="73"/>
      <c r="E491" s="73"/>
      <c r="F491" s="73"/>
      <c r="G491" s="73"/>
      <c r="H491" s="76"/>
      <c r="I491" s="76"/>
      <c r="J491" s="76"/>
      <c r="K491" s="76"/>
      <c r="L491" s="76"/>
      <c r="M491" s="76"/>
      <c r="N491" s="76"/>
      <c r="O491" s="76"/>
      <c r="P491" s="75">
        <f t="shared" si="24"/>
        <v>0</v>
      </c>
      <c r="Q491" s="73"/>
      <c r="R491" s="73"/>
      <c r="S491" s="73"/>
      <c r="T491" s="73"/>
      <c r="U491" s="73"/>
      <c r="V491" s="73"/>
      <c r="W491" s="73"/>
      <c r="X491" s="79"/>
      <c r="Y491" s="74">
        <f t="shared" si="25"/>
        <v>0</v>
      </c>
      <c r="Z491" s="19"/>
      <c r="AA491" s="19"/>
      <c r="AB491" s="19"/>
      <c r="AC491" s="19"/>
      <c r="AD491" s="19"/>
      <c r="AE491" s="19"/>
      <c r="AF491" s="19"/>
      <c r="AG491" s="73"/>
      <c r="AH491" s="74">
        <f t="shared" si="26"/>
        <v>0</v>
      </c>
      <c r="AI491" s="19"/>
      <c r="AJ491" s="73"/>
      <c r="AK491" s="73"/>
      <c r="AL491" s="5"/>
      <c r="AM491" s="5"/>
      <c r="AN491" s="73"/>
      <c r="AO491" s="73"/>
      <c r="AP491" s="73"/>
      <c r="AQ491" s="73"/>
      <c r="AR491" s="72"/>
      <c r="AS491" s="71"/>
      <c r="AT491" s="78"/>
    </row>
    <row r="492" spans="1:46" s="69" customFormat="1" x14ac:dyDescent="0.2">
      <c r="A492" s="73"/>
      <c r="B492" s="73"/>
      <c r="C492" s="73"/>
      <c r="D492" s="73"/>
      <c r="E492" s="73"/>
      <c r="F492" s="73"/>
      <c r="G492" s="73"/>
      <c r="H492" s="76"/>
      <c r="I492" s="76"/>
      <c r="J492" s="76"/>
      <c r="K492" s="76"/>
      <c r="L492" s="76"/>
      <c r="M492" s="76"/>
      <c r="N492" s="76"/>
      <c r="O492" s="76"/>
      <c r="P492" s="75">
        <f t="shared" si="24"/>
        <v>0</v>
      </c>
      <c r="Q492" s="73"/>
      <c r="R492" s="73"/>
      <c r="S492" s="73"/>
      <c r="T492" s="73"/>
      <c r="U492" s="73"/>
      <c r="V492" s="73"/>
      <c r="W492" s="73"/>
      <c r="X492" s="79"/>
      <c r="Y492" s="74">
        <f t="shared" si="25"/>
        <v>0</v>
      </c>
      <c r="Z492" s="19"/>
      <c r="AA492" s="19"/>
      <c r="AB492" s="19"/>
      <c r="AC492" s="19"/>
      <c r="AD492" s="19"/>
      <c r="AE492" s="19"/>
      <c r="AF492" s="19"/>
      <c r="AG492" s="73"/>
      <c r="AH492" s="74">
        <f t="shared" si="26"/>
        <v>0</v>
      </c>
      <c r="AI492" s="19"/>
      <c r="AJ492" s="73"/>
      <c r="AK492" s="73"/>
      <c r="AL492" s="5"/>
      <c r="AM492" s="5"/>
      <c r="AN492" s="73"/>
      <c r="AO492" s="73"/>
      <c r="AP492" s="73"/>
      <c r="AQ492" s="73"/>
      <c r="AR492" s="72"/>
      <c r="AS492" s="71"/>
      <c r="AT492" s="78"/>
    </row>
    <row r="493" spans="1:46" s="69" customFormat="1" x14ac:dyDescent="0.2">
      <c r="A493" s="73"/>
      <c r="B493" s="73"/>
      <c r="C493" s="73"/>
      <c r="D493" s="73"/>
      <c r="E493" s="73"/>
      <c r="F493" s="73"/>
      <c r="G493" s="73"/>
      <c r="H493" s="76"/>
      <c r="I493" s="76"/>
      <c r="J493" s="76"/>
      <c r="K493" s="76"/>
      <c r="L493" s="76"/>
      <c r="M493" s="76"/>
      <c r="N493" s="76"/>
      <c r="O493" s="76"/>
      <c r="P493" s="75">
        <f t="shared" si="24"/>
        <v>0</v>
      </c>
      <c r="Q493" s="73"/>
      <c r="R493" s="73"/>
      <c r="S493" s="73"/>
      <c r="T493" s="73"/>
      <c r="U493" s="73"/>
      <c r="V493" s="73"/>
      <c r="W493" s="73"/>
      <c r="X493" s="79"/>
      <c r="Y493" s="74">
        <f t="shared" si="25"/>
        <v>0</v>
      </c>
      <c r="Z493" s="19"/>
      <c r="AA493" s="19"/>
      <c r="AB493" s="19"/>
      <c r="AC493" s="19"/>
      <c r="AD493" s="19"/>
      <c r="AE493" s="19"/>
      <c r="AF493" s="19"/>
      <c r="AG493" s="73"/>
      <c r="AH493" s="74">
        <f t="shared" si="26"/>
        <v>0</v>
      </c>
      <c r="AI493" s="19"/>
      <c r="AJ493" s="73"/>
      <c r="AK493" s="73"/>
      <c r="AL493" s="5"/>
      <c r="AM493" s="5"/>
      <c r="AN493" s="73"/>
      <c r="AO493" s="73"/>
      <c r="AP493" s="73"/>
      <c r="AQ493" s="73"/>
      <c r="AR493" s="72"/>
      <c r="AS493" s="71"/>
      <c r="AT493" s="78"/>
    </row>
    <row r="494" spans="1:46" s="69" customFormat="1" x14ac:dyDescent="0.2">
      <c r="A494" s="73"/>
      <c r="B494" s="73"/>
      <c r="C494" s="73"/>
      <c r="D494" s="73"/>
      <c r="E494" s="73"/>
      <c r="F494" s="73"/>
      <c r="G494" s="73"/>
      <c r="H494" s="76"/>
      <c r="I494" s="76"/>
      <c r="J494" s="76"/>
      <c r="K494" s="76"/>
      <c r="L494" s="76"/>
      <c r="M494" s="76"/>
      <c r="N494" s="76"/>
      <c r="O494" s="76"/>
      <c r="P494" s="75">
        <f t="shared" si="24"/>
        <v>0</v>
      </c>
      <c r="Q494" s="73"/>
      <c r="R494" s="73"/>
      <c r="S494" s="73"/>
      <c r="T494" s="73"/>
      <c r="U494" s="73"/>
      <c r="V494" s="73"/>
      <c r="W494" s="73"/>
      <c r="X494" s="79"/>
      <c r="Y494" s="74">
        <f t="shared" si="25"/>
        <v>0</v>
      </c>
      <c r="Z494" s="19"/>
      <c r="AA494" s="19"/>
      <c r="AB494" s="19"/>
      <c r="AC494" s="19"/>
      <c r="AD494" s="19"/>
      <c r="AE494" s="19"/>
      <c r="AF494" s="19"/>
      <c r="AG494" s="73"/>
      <c r="AH494" s="74">
        <f t="shared" si="26"/>
        <v>0</v>
      </c>
      <c r="AI494" s="19"/>
      <c r="AJ494" s="73"/>
      <c r="AK494" s="73"/>
      <c r="AL494" s="5"/>
      <c r="AM494" s="5"/>
      <c r="AN494" s="73"/>
      <c r="AO494" s="73"/>
      <c r="AP494" s="73"/>
      <c r="AQ494" s="73"/>
      <c r="AR494" s="72"/>
      <c r="AS494" s="71"/>
      <c r="AT494" s="78"/>
    </row>
    <row r="495" spans="1:46" s="69" customFormat="1" x14ac:dyDescent="0.2">
      <c r="A495" s="73"/>
      <c r="B495" s="73"/>
      <c r="C495" s="73"/>
      <c r="D495" s="73"/>
      <c r="E495" s="73"/>
      <c r="F495" s="73"/>
      <c r="G495" s="73"/>
      <c r="H495" s="76"/>
      <c r="I495" s="76"/>
      <c r="J495" s="76"/>
      <c r="K495" s="76"/>
      <c r="L495" s="76"/>
      <c r="M495" s="76"/>
      <c r="N495" s="76"/>
      <c r="O495" s="76"/>
      <c r="P495" s="75">
        <f t="shared" si="24"/>
        <v>0</v>
      </c>
      <c r="Q495" s="73"/>
      <c r="R495" s="73"/>
      <c r="S495" s="73"/>
      <c r="T495" s="73"/>
      <c r="U495" s="73"/>
      <c r="V495" s="73"/>
      <c r="W495" s="73"/>
      <c r="X495" s="79"/>
      <c r="Y495" s="74">
        <f t="shared" si="25"/>
        <v>0</v>
      </c>
      <c r="Z495" s="19"/>
      <c r="AA495" s="19"/>
      <c r="AB495" s="19"/>
      <c r="AC495" s="19"/>
      <c r="AD495" s="19"/>
      <c r="AE495" s="19"/>
      <c r="AF495" s="19"/>
      <c r="AG495" s="73"/>
      <c r="AH495" s="74">
        <f t="shared" si="26"/>
        <v>0</v>
      </c>
      <c r="AI495" s="19"/>
      <c r="AJ495" s="73"/>
      <c r="AK495" s="73"/>
      <c r="AL495" s="5"/>
      <c r="AM495" s="5"/>
      <c r="AN495" s="73"/>
      <c r="AO495" s="73"/>
      <c r="AP495" s="73"/>
      <c r="AQ495" s="73"/>
      <c r="AR495" s="72"/>
      <c r="AS495" s="71"/>
      <c r="AT495" s="78"/>
    </row>
    <row r="496" spans="1:46" s="69" customFormat="1" x14ac:dyDescent="0.2">
      <c r="A496" s="73"/>
      <c r="B496" s="73"/>
      <c r="C496" s="73"/>
      <c r="D496" s="73"/>
      <c r="E496" s="73"/>
      <c r="F496" s="73"/>
      <c r="G496" s="73"/>
      <c r="H496" s="76"/>
      <c r="I496" s="76"/>
      <c r="J496" s="76"/>
      <c r="K496" s="76"/>
      <c r="L496" s="76"/>
      <c r="M496" s="76"/>
      <c r="N496" s="76"/>
      <c r="O496" s="76"/>
      <c r="P496" s="75">
        <f t="shared" si="24"/>
        <v>0</v>
      </c>
      <c r="Q496" s="73"/>
      <c r="R496" s="73"/>
      <c r="S496" s="73"/>
      <c r="T496" s="73"/>
      <c r="U496" s="73"/>
      <c r="V496" s="73"/>
      <c r="W496" s="73"/>
      <c r="X496" s="79"/>
      <c r="Y496" s="74">
        <f t="shared" si="25"/>
        <v>0</v>
      </c>
      <c r="Z496" s="19"/>
      <c r="AA496" s="19"/>
      <c r="AB496" s="19"/>
      <c r="AC496" s="19"/>
      <c r="AD496" s="19"/>
      <c r="AE496" s="19"/>
      <c r="AF496" s="19"/>
      <c r="AG496" s="73"/>
      <c r="AH496" s="74">
        <f t="shared" si="26"/>
        <v>0</v>
      </c>
      <c r="AI496" s="19"/>
      <c r="AJ496" s="73"/>
      <c r="AK496" s="73"/>
      <c r="AL496" s="5"/>
      <c r="AM496" s="5"/>
      <c r="AN496" s="73"/>
      <c r="AO496" s="73"/>
      <c r="AP496" s="73"/>
      <c r="AQ496" s="73"/>
      <c r="AR496" s="72"/>
      <c r="AS496" s="71"/>
      <c r="AT496" s="78"/>
    </row>
    <row r="497" spans="1:46" s="69" customFormat="1" x14ac:dyDescent="0.2">
      <c r="A497" s="73"/>
      <c r="B497" s="73"/>
      <c r="C497" s="73"/>
      <c r="D497" s="73"/>
      <c r="E497" s="73"/>
      <c r="F497" s="73"/>
      <c r="G497" s="73"/>
      <c r="H497" s="76"/>
      <c r="I497" s="76"/>
      <c r="J497" s="76"/>
      <c r="K497" s="76"/>
      <c r="L497" s="76"/>
      <c r="M497" s="76"/>
      <c r="N497" s="76"/>
      <c r="O497" s="76"/>
      <c r="P497" s="75">
        <f t="shared" si="24"/>
        <v>0</v>
      </c>
      <c r="Q497" s="73"/>
      <c r="R497" s="73"/>
      <c r="S497" s="73"/>
      <c r="T497" s="73"/>
      <c r="U497" s="73"/>
      <c r="V497" s="73"/>
      <c r="W497" s="73"/>
      <c r="X497" s="79"/>
      <c r="Y497" s="74">
        <f t="shared" si="25"/>
        <v>0</v>
      </c>
      <c r="Z497" s="19"/>
      <c r="AA497" s="19"/>
      <c r="AB497" s="19"/>
      <c r="AC497" s="19"/>
      <c r="AD497" s="19"/>
      <c r="AE497" s="19"/>
      <c r="AF497" s="19"/>
      <c r="AG497" s="73"/>
      <c r="AH497" s="74">
        <f t="shared" si="26"/>
        <v>0</v>
      </c>
      <c r="AI497" s="19"/>
      <c r="AJ497" s="73"/>
      <c r="AK497" s="73"/>
      <c r="AL497" s="5"/>
      <c r="AM497" s="5"/>
      <c r="AN497" s="73"/>
      <c r="AO497" s="73"/>
      <c r="AP497" s="73"/>
      <c r="AQ497" s="73"/>
      <c r="AR497" s="72"/>
      <c r="AS497" s="71"/>
      <c r="AT497" s="78"/>
    </row>
    <row r="498" spans="1:46" s="69" customFormat="1" x14ac:dyDescent="0.2">
      <c r="A498" s="73"/>
      <c r="B498" s="73"/>
      <c r="C498" s="73"/>
      <c r="D498" s="73"/>
      <c r="E498" s="73"/>
      <c r="F498" s="73"/>
      <c r="G498" s="73"/>
      <c r="H498" s="76"/>
      <c r="I498" s="76"/>
      <c r="J498" s="76"/>
      <c r="K498" s="76"/>
      <c r="L498" s="76"/>
      <c r="M498" s="76"/>
      <c r="N498" s="76"/>
      <c r="O498" s="76"/>
      <c r="P498" s="75">
        <f t="shared" si="24"/>
        <v>0</v>
      </c>
      <c r="Q498" s="73"/>
      <c r="R498" s="73"/>
      <c r="S498" s="73"/>
      <c r="T498" s="73"/>
      <c r="U498" s="73"/>
      <c r="V498" s="73"/>
      <c r="W498" s="73"/>
      <c r="X498" s="79"/>
      <c r="Y498" s="74">
        <f t="shared" si="25"/>
        <v>0</v>
      </c>
      <c r="Z498" s="19"/>
      <c r="AA498" s="19"/>
      <c r="AB498" s="19"/>
      <c r="AC498" s="19"/>
      <c r="AD498" s="19"/>
      <c r="AE498" s="19"/>
      <c r="AF498" s="19"/>
      <c r="AG498" s="73"/>
      <c r="AH498" s="74">
        <f t="shared" si="26"/>
        <v>0</v>
      </c>
      <c r="AI498" s="19"/>
      <c r="AJ498" s="73"/>
      <c r="AK498" s="73"/>
      <c r="AL498" s="5"/>
      <c r="AM498" s="5"/>
      <c r="AN498" s="73"/>
      <c r="AO498" s="73"/>
      <c r="AP498" s="73"/>
      <c r="AQ498" s="73"/>
      <c r="AR498" s="72"/>
      <c r="AS498" s="71"/>
      <c r="AT498" s="78"/>
    </row>
    <row r="499" spans="1:46" s="69" customFormat="1" x14ac:dyDescent="0.2">
      <c r="A499" s="73"/>
      <c r="B499" s="73"/>
      <c r="C499" s="73"/>
      <c r="D499" s="73"/>
      <c r="E499" s="73"/>
      <c r="F499" s="73"/>
      <c r="G499" s="73"/>
      <c r="H499" s="76"/>
      <c r="I499" s="76"/>
      <c r="J499" s="76"/>
      <c r="K499" s="76"/>
      <c r="L499" s="76"/>
      <c r="M499" s="76"/>
      <c r="N499" s="76"/>
      <c r="O499" s="76"/>
      <c r="P499" s="75">
        <f t="shared" si="24"/>
        <v>0</v>
      </c>
      <c r="Q499" s="73"/>
      <c r="R499" s="73"/>
      <c r="S499" s="73"/>
      <c r="T499" s="73"/>
      <c r="U499" s="73"/>
      <c r="V499" s="73"/>
      <c r="W499" s="73"/>
      <c r="X499" s="79"/>
      <c r="Y499" s="74">
        <f t="shared" si="25"/>
        <v>0</v>
      </c>
      <c r="Z499" s="19"/>
      <c r="AA499" s="19"/>
      <c r="AB499" s="19"/>
      <c r="AC499" s="19"/>
      <c r="AD499" s="19"/>
      <c r="AE499" s="19"/>
      <c r="AF499" s="19"/>
      <c r="AG499" s="73"/>
      <c r="AH499" s="74">
        <f t="shared" si="26"/>
        <v>0</v>
      </c>
      <c r="AI499" s="19"/>
      <c r="AJ499" s="73"/>
      <c r="AK499" s="73"/>
      <c r="AL499" s="5"/>
      <c r="AM499" s="5"/>
      <c r="AN499" s="73"/>
      <c r="AO499" s="73"/>
      <c r="AP499" s="73"/>
      <c r="AQ499" s="73"/>
      <c r="AR499" s="72"/>
      <c r="AS499" s="71"/>
      <c r="AT499" s="78"/>
    </row>
    <row r="500" spans="1:46" s="69" customFormat="1" x14ac:dyDescent="0.2">
      <c r="A500" s="73"/>
      <c r="B500" s="73"/>
      <c r="C500" s="73"/>
      <c r="D500" s="73"/>
      <c r="E500" s="73"/>
      <c r="F500" s="73"/>
      <c r="G500" s="73"/>
      <c r="H500" s="76"/>
      <c r="I500" s="76"/>
      <c r="J500" s="76"/>
      <c r="K500" s="76"/>
      <c r="L500" s="76"/>
      <c r="M500" s="76"/>
      <c r="N500" s="76"/>
      <c r="O500" s="76"/>
      <c r="P500" s="75">
        <f t="shared" si="24"/>
        <v>0</v>
      </c>
      <c r="Q500" s="73"/>
      <c r="R500" s="73"/>
      <c r="S500" s="73"/>
      <c r="T500" s="73"/>
      <c r="U500" s="73"/>
      <c r="V500" s="73"/>
      <c r="W500" s="73"/>
      <c r="X500" s="79"/>
      <c r="Y500" s="74">
        <f t="shared" si="25"/>
        <v>0</v>
      </c>
      <c r="Z500" s="19"/>
      <c r="AA500" s="19"/>
      <c r="AB500" s="19"/>
      <c r="AC500" s="19"/>
      <c r="AD500" s="19"/>
      <c r="AE500" s="19"/>
      <c r="AF500" s="19"/>
      <c r="AG500" s="73"/>
      <c r="AH500" s="74">
        <f t="shared" si="26"/>
        <v>0</v>
      </c>
      <c r="AI500" s="19"/>
      <c r="AJ500" s="73"/>
      <c r="AK500" s="73"/>
      <c r="AL500" s="5"/>
      <c r="AM500" s="5"/>
      <c r="AN500" s="73"/>
      <c r="AO500" s="73"/>
      <c r="AP500" s="73"/>
      <c r="AQ500" s="73"/>
      <c r="AR500" s="72"/>
      <c r="AS500" s="71"/>
      <c r="AT500" s="78"/>
    </row>
    <row r="501" spans="1:46" x14ac:dyDescent="0.2">
      <c r="A501" s="73"/>
      <c r="B501" s="73"/>
      <c r="C501" s="73"/>
      <c r="D501" s="73"/>
      <c r="E501" s="73"/>
      <c r="F501" s="73"/>
      <c r="G501" s="73"/>
      <c r="H501" s="76"/>
      <c r="I501" s="76"/>
      <c r="J501" s="76"/>
      <c r="K501" s="76"/>
      <c r="L501" s="76"/>
      <c r="M501" s="76"/>
      <c r="N501" s="76"/>
      <c r="O501" s="76"/>
      <c r="P501" s="75">
        <f t="shared" si="24"/>
        <v>0</v>
      </c>
      <c r="Q501" s="73"/>
      <c r="R501" s="73"/>
      <c r="S501" s="73"/>
      <c r="T501" s="73"/>
      <c r="U501" s="73"/>
      <c r="V501" s="73"/>
      <c r="W501" s="73"/>
      <c r="X501" s="73"/>
      <c r="Y501" s="74">
        <f t="shared" si="25"/>
        <v>0</v>
      </c>
      <c r="Z501" s="19"/>
      <c r="AA501" s="19"/>
      <c r="AB501" s="19"/>
      <c r="AC501" s="19"/>
      <c r="AD501" s="19"/>
      <c r="AE501" s="19"/>
      <c r="AF501" s="19"/>
      <c r="AG501" s="73"/>
      <c r="AH501" s="74">
        <f t="shared" si="26"/>
        <v>0</v>
      </c>
      <c r="AI501" s="19"/>
      <c r="AJ501" s="73"/>
      <c r="AK501" s="73"/>
      <c r="AL501" s="5"/>
      <c r="AM501" s="5"/>
      <c r="AN501" s="73"/>
      <c r="AO501" s="73"/>
      <c r="AP501" s="73"/>
      <c r="AQ501" s="73"/>
      <c r="AR501" s="72"/>
      <c r="AS501" s="71"/>
    </row>
    <row r="502" spans="1:46" x14ac:dyDescent="0.2">
      <c r="A502" s="73"/>
      <c r="B502" s="73"/>
      <c r="C502" s="73"/>
      <c r="D502" s="73"/>
      <c r="E502" s="73"/>
      <c r="F502" s="73"/>
      <c r="G502" s="73"/>
      <c r="H502" s="76"/>
      <c r="I502" s="76"/>
      <c r="J502" s="76"/>
      <c r="K502" s="76"/>
      <c r="L502" s="76"/>
      <c r="M502" s="76"/>
      <c r="N502" s="76"/>
      <c r="O502" s="76"/>
      <c r="P502" s="75">
        <f t="shared" si="24"/>
        <v>0</v>
      </c>
      <c r="Q502" s="73"/>
      <c r="R502" s="73"/>
      <c r="S502" s="73"/>
      <c r="T502" s="73"/>
      <c r="U502" s="73"/>
      <c r="V502" s="73"/>
      <c r="W502" s="73"/>
      <c r="X502" s="73"/>
      <c r="Y502" s="74">
        <f t="shared" si="25"/>
        <v>0</v>
      </c>
      <c r="Z502" s="19"/>
      <c r="AA502" s="19"/>
      <c r="AB502" s="19"/>
      <c r="AC502" s="19"/>
      <c r="AD502" s="19"/>
      <c r="AE502" s="19"/>
      <c r="AF502" s="19"/>
      <c r="AG502" s="73"/>
      <c r="AH502" s="74">
        <f t="shared" si="26"/>
        <v>0</v>
      </c>
      <c r="AI502" s="19"/>
      <c r="AJ502" s="73"/>
      <c r="AK502" s="73"/>
      <c r="AL502" s="5"/>
      <c r="AM502" s="5"/>
      <c r="AN502" s="73"/>
      <c r="AO502" s="73"/>
      <c r="AP502" s="73"/>
      <c r="AQ502" s="73"/>
      <c r="AR502" s="72"/>
      <c r="AS502" s="71"/>
    </row>
    <row r="503" spans="1:46" x14ac:dyDescent="0.2">
      <c r="A503" s="73"/>
      <c r="B503" s="73"/>
      <c r="C503" s="73"/>
      <c r="D503" s="73"/>
      <c r="E503" s="73"/>
      <c r="F503" s="73"/>
      <c r="G503" s="73"/>
      <c r="H503" s="76"/>
      <c r="I503" s="76"/>
      <c r="J503" s="76"/>
      <c r="K503" s="76"/>
      <c r="L503" s="76"/>
      <c r="M503" s="76"/>
      <c r="N503" s="76"/>
      <c r="O503" s="76"/>
      <c r="P503" s="75">
        <f t="shared" si="24"/>
        <v>0</v>
      </c>
      <c r="Q503" s="73"/>
      <c r="R503" s="73"/>
      <c r="S503" s="73"/>
      <c r="T503" s="73"/>
      <c r="U503" s="73"/>
      <c r="V503" s="73"/>
      <c r="W503" s="73"/>
      <c r="X503" s="73"/>
      <c r="Y503" s="74">
        <f t="shared" si="25"/>
        <v>0</v>
      </c>
      <c r="Z503" s="19"/>
      <c r="AA503" s="19"/>
      <c r="AB503" s="19"/>
      <c r="AC503" s="19"/>
      <c r="AD503" s="19"/>
      <c r="AE503" s="19"/>
      <c r="AF503" s="19"/>
      <c r="AG503" s="73"/>
      <c r="AH503" s="74">
        <f t="shared" si="26"/>
        <v>0</v>
      </c>
      <c r="AI503" s="19"/>
      <c r="AJ503" s="73"/>
      <c r="AK503" s="73"/>
      <c r="AL503" s="5"/>
      <c r="AM503" s="5"/>
      <c r="AN503" s="73"/>
      <c r="AO503" s="73"/>
      <c r="AP503" s="73"/>
      <c r="AQ503" s="73"/>
      <c r="AR503" s="72"/>
      <c r="AS503" s="71"/>
    </row>
    <row r="504" spans="1:46" x14ac:dyDescent="0.2">
      <c r="A504" s="73"/>
      <c r="B504" s="73"/>
      <c r="C504" s="73"/>
      <c r="D504" s="73"/>
      <c r="E504" s="73"/>
      <c r="F504" s="73"/>
      <c r="G504" s="73"/>
      <c r="H504" s="76"/>
      <c r="I504" s="76"/>
      <c r="J504" s="76"/>
      <c r="K504" s="76"/>
      <c r="L504" s="76"/>
      <c r="M504" s="76"/>
      <c r="N504" s="76"/>
      <c r="O504" s="76"/>
      <c r="P504" s="75">
        <f t="shared" si="24"/>
        <v>0</v>
      </c>
      <c r="Q504" s="73"/>
      <c r="R504" s="73"/>
      <c r="S504" s="73"/>
      <c r="T504" s="73"/>
      <c r="U504" s="73"/>
      <c r="V504" s="73"/>
      <c r="W504" s="73"/>
      <c r="X504" s="73"/>
      <c r="Y504" s="74">
        <f t="shared" si="25"/>
        <v>0</v>
      </c>
      <c r="Z504" s="19"/>
      <c r="AA504" s="19"/>
      <c r="AB504" s="19"/>
      <c r="AC504" s="19"/>
      <c r="AD504" s="19"/>
      <c r="AE504" s="19"/>
      <c r="AF504" s="19"/>
      <c r="AG504" s="73"/>
      <c r="AH504" s="74">
        <f t="shared" si="26"/>
        <v>0</v>
      </c>
      <c r="AI504" s="19"/>
      <c r="AJ504" s="73"/>
      <c r="AK504" s="73"/>
      <c r="AL504" s="5"/>
      <c r="AM504" s="5"/>
      <c r="AN504" s="73"/>
      <c r="AO504" s="73"/>
      <c r="AP504" s="73"/>
      <c r="AQ504" s="73"/>
      <c r="AR504" s="72"/>
      <c r="AS504" s="71"/>
    </row>
    <row r="505" spans="1:46" x14ac:dyDescent="0.2">
      <c r="A505" s="73"/>
      <c r="B505" s="73"/>
      <c r="C505" s="73"/>
      <c r="D505" s="73"/>
      <c r="E505" s="73"/>
      <c r="F505" s="73"/>
      <c r="G505" s="73"/>
      <c r="H505" s="76"/>
      <c r="I505" s="76"/>
      <c r="J505" s="76"/>
      <c r="K505" s="76"/>
      <c r="L505" s="76"/>
      <c r="M505" s="76"/>
      <c r="N505" s="76"/>
      <c r="O505" s="76"/>
      <c r="P505" s="75">
        <f t="shared" si="24"/>
        <v>0</v>
      </c>
      <c r="Q505" s="73"/>
      <c r="R505" s="73"/>
      <c r="S505" s="73"/>
      <c r="T505" s="73"/>
      <c r="U505" s="73"/>
      <c r="V505" s="73"/>
      <c r="W505" s="73"/>
      <c r="X505" s="73"/>
      <c r="Y505" s="74">
        <f t="shared" si="25"/>
        <v>0</v>
      </c>
      <c r="Z505" s="19"/>
      <c r="AA505" s="19"/>
      <c r="AB505" s="19"/>
      <c r="AC505" s="19"/>
      <c r="AD505" s="19"/>
      <c r="AE505" s="19"/>
      <c r="AF505" s="19"/>
      <c r="AG505" s="73"/>
      <c r="AH505" s="74">
        <f t="shared" si="26"/>
        <v>0</v>
      </c>
      <c r="AI505" s="19"/>
      <c r="AJ505" s="73"/>
      <c r="AK505" s="73"/>
      <c r="AL505" s="5"/>
      <c r="AM505" s="5"/>
      <c r="AN505" s="73"/>
      <c r="AO505" s="73"/>
      <c r="AP505" s="73"/>
      <c r="AQ505" s="73"/>
      <c r="AR505" s="72"/>
      <c r="AS505" s="71"/>
    </row>
    <row r="506" spans="1:46" x14ac:dyDescent="0.2">
      <c r="A506" s="73"/>
      <c r="B506" s="73"/>
      <c r="C506" s="73"/>
      <c r="D506" s="73"/>
      <c r="E506" s="73"/>
      <c r="F506" s="73"/>
      <c r="G506" s="73"/>
      <c r="H506" s="76"/>
      <c r="I506" s="76"/>
      <c r="J506" s="76"/>
      <c r="K506" s="76"/>
      <c r="L506" s="76"/>
      <c r="M506" s="76"/>
      <c r="N506" s="76"/>
      <c r="O506" s="76"/>
      <c r="P506" s="75">
        <f t="shared" si="24"/>
        <v>0</v>
      </c>
      <c r="Q506" s="73"/>
      <c r="R506" s="73"/>
      <c r="S506" s="73"/>
      <c r="T506" s="73"/>
      <c r="U506" s="73"/>
      <c r="V506" s="73"/>
      <c r="W506" s="73"/>
      <c r="X506" s="73"/>
      <c r="Y506" s="74">
        <f t="shared" si="25"/>
        <v>0</v>
      </c>
      <c r="Z506" s="19"/>
      <c r="AA506" s="19"/>
      <c r="AB506" s="19"/>
      <c r="AC506" s="19"/>
      <c r="AD506" s="19"/>
      <c r="AE506" s="19"/>
      <c r="AF506" s="19"/>
      <c r="AG506" s="73"/>
      <c r="AH506" s="74">
        <f t="shared" si="26"/>
        <v>0</v>
      </c>
      <c r="AI506" s="19"/>
      <c r="AJ506" s="73"/>
      <c r="AK506" s="73"/>
      <c r="AL506" s="5"/>
      <c r="AM506" s="5"/>
      <c r="AN506" s="73"/>
      <c r="AO506" s="73"/>
      <c r="AP506" s="73"/>
      <c r="AQ506" s="73"/>
      <c r="AR506" s="72"/>
      <c r="AS506" s="71"/>
    </row>
    <row r="507" spans="1:46" x14ac:dyDescent="0.2">
      <c r="A507" s="73"/>
      <c r="B507" s="73"/>
      <c r="C507" s="73"/>
      <c r="D507" s="73"/>
      <c r="E507" s="73"/>
      <c r="F507" s="73"/>
      <c r="G507" s="73"/>
      <c r="H507" s="76"/>
      <c r="I507" s="76"/>
      <c r="J507" s="76"/>
      <c r="K507" s="76"/>
      <c r="L507" s="76"/>
      <c r="M507" s="76"/>
      <c r="N507" s="76"/>
      <c r="O507" s="76"/>
      <c r="P507" s="75">
        <f t="shared" si="24"/>
        <v>0</v>
      </c>
      <c r="Q507" s="73"/>
      <c r="R507" s="73"/>
      <c r="S507" s="73"/>
      <c r="T507" s="73"/>
      <c r="U507" s="73"/>
      <c r="V507" s="73"/>
      <c r="W507" s="73"/>
      <c r="X507" s="73"/>
      <c r="Y507" s="74">
        <f t="shared" si="25"/>
        <v>0</v>
      </c>
      <c r="Z507" s="19"/>
      <c r="AA507" s="19"/>
      <c r="AB507" s="19"/>
      <c r="AC507" s="19"/>
      <c r="AD507" s="19"/>
      <c r="AE507" s="19"/>
      <c r="AF507" s="19"/>
      <c r="AG507" s="73"/>
      <c r="AH507" s="74">
        <f t="shared" si="26"/>
        <v>0</v>
      </c>
      <c r="AI507" s="19"/>
      <c r="AJ507" s="73"/>
      <c r="AK507" s="73"/>
      <c r="AL507" s="5"/>
      <c r="AM507" s="5"/>
      <c r="AN507" s="73"/>
      <c r="AO507" s="73"/>
      <c r="AP507" s="73"/>
      <c r="AQ507" s="73"/>
      <c r="AR507" s="72"/>
      <c r="AS507" s="71"/>
    </row>
    <row r="508" spans="1:46" x14ac:dyDescent="0.2">
      <c r="A508" s="73"/>
      <c r="B508" s="73"/>
      <c r="C508" s="73"/>
      <c r="D508" s="73"/>
      <c r="E508" s="73"/>
      <c r="F508" s="73"/>
      <c r="G508" s="73"/>
      <c r="H508" s="76"/>
      <c r="I508" s="76"/>
      <c r="J508" s="76"/>
      <c r="K508" s="76"/>
      <c r="L508" s="76"/>
      <c r="M508" s="76"/>
      <c r="N508" s="76"/>
      <c r="O508" s="76"/>
      <c r="P508" s="75">
        <f t="shared" si="24"/>
        <v>0</v>
      </c>
      <c r="Q508" s="73"/>
      <c r="R508" s="73"/>
      <c r="S508" s="73"/>
      <c r="T508" s="73"/>
      <c r="U508" s="73"/>
      <c r="V508" s="73"/>
      <c r="W508" s="73"/>
      <c r="X508" s="73"/>
      <c r="Y508" s="74">
        <f t="shared" si="25"/>
        <v>0</v>
      </c>
      <c r="Z508" s="19"/>
      <c r="AA508" s="19"/>
      <c r="AB508" s="19"/>
      <c r="AC508" s="19"/>
      <c r="AD508" s="19"/>
      <c r="AE508" s="19"/>
      <c r="AF508" s="19"/>
      <c r="AG508" s="73"/>
      <c r="AH508" s="74">
        <f t="shared" si="26"/>
        <v>0</v>
      </c>
      <c r="AI508" s="19"/>
      <c r="AJ508" s="73"/>
      <c r="AK508" s="73"/>
      <c r="AL508" s="5"/>
      <c r="AM508" s="5"/>
      <c r="AN508" s="73"/>
      <c r="AO508" s="73"/>
      <c r="AP508" s="73"/>
      <c r="AQ508" s="73"/>
      <c r="AR508" s="72"/>
      <c r="AS508" s="71"/>
    </row>
    <row r="509" spans="1:46" x14ac:dyDescent="0.2">
      <c r="A509" s="73"/>
      <c r="B509" s="73"/>
      <c r="C509" s="73"/>
      <c r="D509" s="73"/>
      <c r="E509" s="73"/>
      <c r="F509" s="73"/>
      <c r="G509" s="73"/>
      <c r="H509" s="76"/>
      <c r="I509" s="76"/>
      <c r="J509" s="76"/>
      <c r="K509" s="76"/>
      <c r="L509" s="76"/>
      <c r="M509" s="76"/>
      <c r="N509" s="76"/>
      <c r="O509" s="76"/>
      <c r="P509" s="75">
        <f t="shared" si="24"/>
        <v>0</v>
      </c>
      <c r="Q509" s="73"/>
      <c r="R509" s="73"/>
      <c r="S509" s="73"/>
      <c r="T509" s="73"/>
      <c r="U509" s="73"/>
      <c r="V509" s="73"/>
      <c r="W509" s="73"/>
      <c r="X509" s="73"/>
      <c r="Y509" s="74">
        <f t="shared" si="25"/>
        <v>0</v>
      </c>
      <c r="Z509" s="19"/>
      <c r="AA509" s="19"/>
      <c r="AB509" s="19"/>
      <c r="AC509" s="19"/>
      <c r="AD509" s="19"/>
      <c r="AE509" s="19"/>
      <c r="AF509" s="19"/>
      <c r="AG509" s="73"/>
      <c r="AH509" s="74">
        <f t="shared" si="26"/>
        <v>0</v>
      </c>
      <c r="AI509" s="19"/>
      <c r="AJ509" s="73"/>
      <c r="AK509" s="73"/>
      <c r="AL509" s="5"/>
      <c r="AM509" s="5"/>
      <c r="AN509" s="73"/>
      <c r="AO509" s="73"/>
      <c r="AP509" s="73"/>
      <c r="AQ509" s="73"/>
      <c r="AR509" s="72"/>
      <c r="AS509" s="71"/>
    </row>
    <row r="510" spans="1:46" x14ac:dyDescent="0.2">
      <c r="A510" s="73"/>
      <c r="B510" s="73"/>
      <c r="C510" s="73"/>
      <c r="D510" s="73"/>
      <c r="E510" s="73"/>
      <c r="F510" s="73"/>
      <c r="G510" s="73"/>
      <c r="H510" s="76"/>
      <c r="I510" s="76"/>
      <c r="J510" s="76"/>
      <c r="K510" s="76"/>
      <c r="L510" s="76"/>
      <c r="M510" s="76"/>
      <c r="N510" s="76"/>
      <c r="O510" s="76"/>
      <c r="P510" s="75">
        <f t="shared" si="24"/>
        <v>0</v>
      </c>
      <c r="Q510" s="73"/>
      <c r="R510" s="73"/>
      <c r="S510" s="73"/>
      <c r="T510" s="73"/>
      <c r="U510" s="73"/>
      <c r="V510" s="73"/>
      <c r="W510" s="73"/>
      <c r="X510" s="73"/>
      <c r="Y510" s="74">
        <f t="shared" si="25"/>
        <v>0</v>
      </c>
      <c r="Z510" s="19"/>
      <c r="AA510" s="19"/>
      <c r="AB510" s="19"/>
      <c r="AC510" s="19"/>
      <c r="AD510" s="19"/>
      <c r="AE510" s="19"/>
      <c r="AF510" s="19"/>
      <c r="AG510" s="73"/>
      <c r="AH510" s="74">
        <f t="shared" si="26"/>
        <v>0</v>
      </c>
      <c r="AI510" s="19"/>
      <c r="AJ510" s="73"/>
      <c r="AK510" s="73"/>
      <c r="AL510" s="5"/>
      <c r="AM510" s="5"/>
      <c r="AN510" s="73"/>
      <c r="AO510" s="73"/>
      <c r="AP510" s="73"/>
      <c r="AQ510" s="73"/>
      <c r="AR510" s="72"/>
      <c r="AS510" s="71"/>
    </row>
    <row r="511" spans="1:46" x14ac:dyDescent="0.2">
      <c r="A511" s="73"/>
      <c r="B511" s="73"/>
      <c r="C511" s="73"/>
      <c r="D511" s="73"/>
      <c r="E511" s="73"/>
      <c r="F511" s="73"/>
      <c r="G511" s="73"/>
      <c r="H511" s="76"/>
      <c r="I511" s="76"/>
      <c r="J511" s="76"/>
      <c r="K511" s="76"/>
      <c r="L511" s="76"/>
      <c r="M511" s="76"/>
      <c r="N511" s="76"/>
      <c r="O511" s="76"/>
      <c r="P511" s="75">
        <f t="shared" si="24"/>
        <v>0</v>
      </c>
      <c r="Q511" s="73"/>
      <c r="R511" s="73"/>
      <c r="S511" s="73"/>
      <c r="T511" s="73"/>
      <c r="U511" s="73"/>
      <c r="V511" s="73"/>
      <c r="W511" s="73"/>
      <c r="X511" s="73"/>
      <c r="Y511" s="74">
        <f t="shared" si="25"/>
        <v>0</v>
      </c>
      <c r="Z511" s="19"/>
      <c r="AA511" s="19"/>
      <c r="AB511" s="19"/>
      <c r="AC511" s="19"/>
      <c r="AD511" s="19"/>
      <c r="AE511" s="19"/>
      <c r="AF511" s="19"/>
      <c r="AG511" s="73"/>
      <c r="AH511" s="74">
        <f t="shared" si="26"/>
        <v>0</v>
      </c>
      <c r="AI511" s="19"/>
      <c r="AJ511" s="73"/>
      <c r="AK511" s="73"/>
      <c r="AL511" s="5"/>
      <c r="AM511" s="5"/>
      <c r="AN511" s="73"/>
      <c r="AO511" s="73"/>
      <c r="AP511" s="73"/>
      <c r="AQ511" s="73"/>
      <c r="AR511" s="72"/>
      <c r="AS511" s="71"/>
    </row>
    <row r="512" spans="1:46" x14ac:dyDescent="0.2">
      <c r="A512" s="73"/>
      <c r="B512" s="73"/>
      <c r="C512" s="73"/>
      <c r="D512" s="73"/>
      <c r="E512" s="73"/>
      <c r="F512" s="73"/>
      <c r="G512" s="73"/>
      <c r="H512" s="76"/>
      <c r="I512" s="76"/>
      <c r="J512" s="76"/>
      <c r="K512" s="76"/>
      <c r="L512" s="76"/>
      <c r="M512" s="76"/>
      <c r="N512" s="76"/>
      <c r="O512" s="76"/>
      <c r="P512" s="75">
        <f t="shared" si="24"/>
        <v>0</v>
      </c>
      <c r="Q512" s="73"/>
      <c r="R512" s="73"/>
      <c r="S512" s="73"/>
      <c r="T512" s="73"/>
      <c r="U512" s="73"/>
      <c r="V512" s="73"/>
      <c r="W512" s="73"/>
      <c r="X512" s="73"/>
      <c r="Y512" s="74">
        <f t="shared" si="25"/>
        <v>0</v>
      </c>
      <c r="Z512" s="19"/>
      <c r="AA512" s="19"/>
      <c r="AB512" s="19"/>
      <c r="AC512" s="19"/>
      <c r="AD512" s="19"/>
      <c r="AE512" s="19"/>
      <c r="AF512" s="19"/>
      <c r="AG512" s="73"/>
      <c r="AH512" s="74">
        <f t="shared" si="26"/>
        <v>0</v>
      </c>
      <c r="AI512" s="19"/>
      <c r="AJ512" s="73"/>
      <c r="AK512" s="73"/>
      <c r="AL512" s="5"/>
      <c r="AM512" s="5"/>
      <c r="AN512" s="73"/>
      <c r="AO512" s="73"/>
      <c r="AP512" s="73"/>
      <c r="AQ512" s="73"/>
      <c r="AR512" s="72"/>
      <c r="AS512" s="71"/>
    </row>
    <row r="513" spans="1:45" x14ac:dyDescent="0.2">
      <c r="A513" s="73"/>
      <c r="B513" s="73"/>
      <c r="C513" s="73"/>
      <c r="D513" s="73"/>
      <c r="E513" s="73"/>
      <c r="F513" s="73"/>
      <c r="G513" s="73"/>
      <c r="H513" s="76"/>
      <c r="I513" s="76"/>
      <c r="J513" s="76"/>
      <c r="K513" s="76"/>
      <c r="L513" s="76"/>
      <c r="M513" s="76"/>
      <c r="N513" s="76"/>
      <c r="O513" s="76"/>
      <c r="P513" s="75">
        <f t="shared" si="24"/>
        <v>0</v>
      </c>
      <c r="Q513" s="73"/>
      <c r="R513" s="73"/>
      <c r="S513" s="73"/>
      <c r="T513" s="73"/>
      <c r="U513" s="73"/>
      <c r="V513" s="73"/>
      <c r="W513" s="73"/>
      <c r="X513" s="73"/>
      <c r="Y513" s="74">
        <f t="shared" si="25"/>
        <v>0</v>
      </c>
      <c r="Z513" s="19"/>
      <c r="AA513" s="19"/>
      <c r="AB513" s="19"/>
      <c r="AC513" s="19"/>
      <c r="AD513" s="19"/>
      <c r="AE513" s="19"/>
      <c r="AF513" s="19"/>
      <c r="AG513" s="73"/>
      <c r="AH513" s="74">
        <f t="shared" si="26"/>
        <v>0</v>
      </c>
      <c r="AI513" s="19"/>
      <c r="AJ513" s="73"/>
      <c r="AK513" s="73"/>
      <c r="AL513" s="5"/>
      <c r="AM513" s="5"/>
      <c r="AN513" s="73"/>
      <c r="AO513" s="73"/>
      <c r="AP513" s="73"/>
      <c r="AQ513" s="73"/>
      <c r="AR513" s="72"/>
      <c r="AS513" s="71"/>
    </row>
    <row r="514" spans="1:45" x14ac:dyDescent="0.2">
      <c r="A514" s="73"/>
      <c r="B514" s="73"/>
      <c r="C514" s="73"/>
      <c r="D514" s="73"/>
      <c r="E514" s="73"/>
      <c r="F514" s="73"/>
      <c r="G514" s="73"/>
      <c r="H514" s="76"/>
      <c r="I514" s="76"/>
      <c r="J514" s="76"/>
      <c r="K514" s="76"/>
      <c r="L514" s="76"/>
      <c r="M514" s="76"/>
      <c r="N514" s="76"/>
      <c r="O514" s="76"/>
      <c r="P514" s="75">
        <f t="shared" si="24"/>
        <v>0</v>
      </c>
      <c r="Q514" s="73"/>
      <c r="R514" s="73"/>
      <c r="S514" s="73"/>
      <c r="T514" s="73"/>
      <c r="U514" s="73"/>
      <c r="V514" s="73"/>
      <c r="W514" s="73"/>
      <c r="X514" s="73"/>
      <c r="Y514" s="74">
        <f t="shared" si="25"/>
        <v>0</v>
      </c>
      <c r="Z514" s="19"/>
      <c r="AA514" s="19"/>
      <c r="AB514" s="19"/>
      <c r="AC514" s="19"/>
      <c r="AD514" s="19"/>
      <c r="AE514" s="19"/>
      <c r="AF514" s="19"/>
      <c r="AG514" s="73"/>
      <c r="AH514" s="74">
        <f t="shared" si="26"/>
        <v>0</v>
      </c>
      <c r="AI514" s="19"/>
      <c r="AJ514" s="73"/>
      <c r="AK514" s="73"/>
      <c r="AL514" s="5"/>
      <c r="AM514" s="5"/>
      <c r="AN514" s="73"/>
      <c r="AO514" s="73"/>
      <c r="AP514" s="73"/>
      <c r="AQ514" s="73"/>
      <c r="AR514" s="72"/>
      <c r="AS514" s="71"/>
    </row>
    <row r="515" spans="1:45" x14ac:dyDescent="0.2">
      <c r="A515" s="73"/>
      <c r="B515" s="73"/>
      <c r="C515" s="73"/>
      <c r="D515" s="73"/>
      <c r="E515" s="73"/>
      <c r="F515" s="73"/>
      <c r="G515" s="73"/>
      <c r="H515" s="76"/>
      <c r="I515" s="76"/>
      <c r="J515" s="76"/>
      <c r="K515" s="76"/>
      <c r="L515" s="76"/>
      <c r="M515" s="76"/>
      <c r="N515" s="76"/>
      <c r="O515" s="76"/>
      <c r="P515" s="75">
        <f t="shared" si="24"/>
        <v>0</v>
      </c>
      <c r="Q515" s="73"/>
      <c r="R515" s="73"/>
      <c r="S515" s="73"/>
      <c r="T515" s="73"/>
      <c r="U515" s="73"/>
      <c r="V515" s="73"/>
      <c r="W515" s="73"/>
      <c r="X515" s="73"/>
      <c r="Y515" s="74">
        <f t="shared" si="25"/>
        <v>0</v>
      </c>
      <c r="Z515" s="19"/>
      <c r="AA515" s="19"/>
      <c r="AB515" s="19"/>
      <c r="AC515" s="19"/>
      <c r="AD515" s="19"/>
      <c r="AE515" s="19"/>
      <c r="AF515" s="19"/>
      <c r="AG515" s="73"/>
      <c r="AH515" s="74">
        <f t="shared" si="26"/>
        <v>0</v>
      </c>
      <c r="AI515" s="19"/>
      <c r="AJ515" s="73"/>
      <c r="AK515" s="73"/>
      <c r="AL515" s="5"/>
      <c r="AM515" s="5"/>
      <c r="AN515" s="73"/>
      <c r="AO515" s="73"/>
      <c r="AP515" s="73"/>
      <c r="AQ515" s="73"/>
      <c r="AR515" s="72"/>
      <c r="AS515" s="71"/>
    </row>
    <row r="516" spans="1:45" x14ac:dyDescent="0.2">
      <c r="A516" s="73"/>
      <c r="B516" s="73"/>
      <c r="C516" s="73"/>
      <c r="D516" s="73"/>
      <c r="E516" s="73"/>
      <c r="F516" s="73"/>
      <c r="G516" s="73"/>
      <c r="H516" s="76"/>
      <c r="I516" s="76"/>
      <c r="J516" s="76"/>
      <c r="K516" s="76"/>
      <c r="L516" s="76"/>
      <c r="M516" s="76"/>
      <c r="N516" s="76"/>
      <c r="O516" s="76"/>
      <c r="P516" s="75">
        <f t="shared" si="24"/>
        <v>0</v>
      </c>
      <c r="Q516" s="73"/>
      <c r="R516" s="73"/>
      <c r="S516" s="73"/>
      <c r="T516" s="73"/>
      <c r="U516" s="73"/>
      <c r="V516" s="73"/>
      <c r="W516" s="73"/>
      <c r="X516" s="73"/>
      <c r="Y516" s="74">
        <f t="shared" si="25"/>
        <v>0</v>
      </c>
      <c r="Z516" s="19"/>
      <c r="AA516" s="19"/>
      <c r="AB516" s="19"/>
      <c r="AC516" s="19"/>
      <c r="AD516" s="19"/>
      <c r="AE516" s="19"/>
      <c r="AF516" s="19"/>
      <c r="AG516" s="73"/>
      <c r="AH516" s="74">
        <f t="shared" si="26"/>
        <v>0</v>
      </c>
      <c r="AI516" s="19"/>
      <c r="AJ516" s="73"/>
      <c r="AK516" s="73"/>
      <c r="AL516" s="5"/>
      <c r="AM516" s="5"/>
      <c r="AN516" s="73"/>
      <c r="AO516" s="73"/>
      <c r="AP516" s="73"/>
      <c r="AQ516" s="73"/>
      <c r="AR516" s="72"/>
      <c r="AS516" s="71"/>
    </row>
    <row r="517" spans="1:45" x14ac:dyDescent="0.2">
      <c r="A517" s="73"/>
      <c r="B517" s="73"/>
      <c r="C517" s="73"/>
      <c r="D517" s="73"/>
      <c r="E517" s="73"/>
      <c r="F517" s="73"/>
      <c r="G517" s="73"/>
      <c r="H517" s="76"/>
      <c r="I517" s="76"/>
      <c r="J517" s="76"/>
      <c r="K517" s="76"/>
      <c r="L517" s="76"/>
      <c r="M517" s="76"/>
      <c r="N517" s="76"/>
      <c r="O517" s="76"/>
      <c r="P517" s="75">
        <f t="shared" si="24"/>
        <v>0</v>
      </c>
      <c r="Q517" s="73"/>
      <c r="R517" s="73"/>
      <c r="S517" s="73"/>
      <c r="T517" s="73"/>
      <c r="U517" s="73"/>
      <c r="V517" s="73"/>
      <c r="W517" s="73"/>
      <c r="X517" s="73"/>
      <c r="Y517" s="74">
        <f t="shared" si="25"/>
        <v>0</v>
      </c>
      <c r="Z517" s="19"/>
      <c r="AA517" s="19"/>
      <c r="AB517" s="19"/>
      <c r="AC517" s="19"/>
      <c r="AD517" s="19"/>
      <c r="AE517" s="19"/>
      <c r="AF517" s="19"/>
      <c r="AG517" s="73"/>
      <c r="AH517" s="74">
        <f t="shared" si="26"/>
        <v>0</v>
      </c>
      <c r="AI517" s="19"/>
      <c r="AJ517" s="73"/>
      <c r="AK517" s="73"/>
      <c r="AL517" s="5"/>
      <c r="AM517" s="5"/>
      <c r="AN517" s="73"/>
      <c r="AO517" s="73"/>
      <c r="AP517" s="73"/>
      <c r="AQ517" s="73"/>
      <c r="AR517" s="72"/>
      <c r="AS517" s="71"/>
    </row>
    <row r="518" spans="1:45" x14ac:dyDescent="0.2">
      <c r="A518" s="73"/>
      <c r="B518" s="73"/>
      <c r="C518" s="73"/>
      <c r="D518" s="73"/>
      <c r="E518" s="73"/>
      <c r="F518" s="73"/>
      <c r="G518" s="73"/>
      <c r="H518" s="76"/>
      <c r="I518" s="76"/>
      <c r="J518" s="76"/>
      <c r="K518" s="76"/>
      <c r="L518" s="76"/>
      <c r="M518" s="76"/>
      <c r="N518" s="76"/>
      <c r="O518" s="76"/>
      <c r="P518" s="75">
        <f t="shared" si="24"/>
        <v>0</v>
      </c>
      <c r="Q518" s="73"/>
      <c r="R518" s="73"/>
      <c r="S518" s="73"/>
      <c r="T518" s="73"/>
      <c r="U518" s="73"/>
      <c r="V518" s="73"/>
      <c r="W518" s="73"/>
      <c r="X518" s="73"/>
      <c r="Y518" s="74">
        <f t="shared" si="25"/>
        <v>0</v>
      </c>
      <c r="Z518" s="19"/>
      <c r="AA518" s="19"/>
      <c r="AB518" s="19"/>
      <c r="AC518" s="19"/>
      <c r="AD518" s="19"/>
      <c r="AE518" s="19"/>
      <c r="AF518" s="19"/>
      <c r="AG518" s="73"/>
      <c r="AH518" s="74">
        <f t="shared" si="26"/>
        <v>0</v>
      </c>
      <c r="AI518" s="19"/>
      <c r="AJ518" s="73"/>
      <c r="AK518" s="73"/>
      <c r="AL518" s="5"/>
      <c r="AM518" s="5"/>
      <c r="AN518" s="73"/>
      <c r="AO518" s="73"/>
      <c r="AP518" s="73"/>
      <c r="AQ518" s="73"/>
      <c r="AR518" s="72"/>
      <c r="AS518" s="71"/>
    </row>
    <row r="519" spans="1:45" x14ac:dyDescent="0.2">
      <c r="A519" s="73"/>
      <c r="B519" s="73"/>
      <c r="C519" s="73"/>
      <c r="D519" s="73"/>
      <c r="E519" s="73"/>
      <c r="F519" s="73"/>
      <c r="G519" s="73"/>
      <c r="H519" s="76"/>
      <c r="I519" s="76"/>
      <c r="J519" s="76"/>
      <c r="K519" s="76"/>
      <c r="L519" s="76"/>
      <c r="M519" s="76"/>
      <c r="N519" s="76"/>
      <c r="O519" s="76"/>
      <c r="P519" s="75">
        <f t="shared" si="24"/>
        <v>0</v>
      </c>
      <c r="Q519" s="73"/>
      <c r="R519" s="73"/>
      <c r="S519" s="73"/>
      <c r="T519" s="73"/>
      <c r="U519" s="73"/>
      <c r="V519" s="73"/>
      <c r="W519" s="73"/>
      <c r="X519" s="73"/>
      <c r="Y519" s="74">
        <f t="shared" si="25"/>
        <v>0</v>
      </c>
      <c r="Z519" s="19"/>
      <c r="AA519" s="19"/>
      <c r="AB519" s="19"/>
      <c r="AC519" s="19"/>
      <c r="AD519" s="19"/>
      <c r="AE519" s="19"/>
      <c r="AF519" s="19"/>
      <c r="AG519" s="73"/>
      <c r="AH519" s="74">
        <f t="shared" si="26"/>
        <v>0</v>
      </c>
      <c r="AI519" s="19"/>
      <c r="AJ519" s="73"/>
      <c r="AK519" s="73"/>
      <c r="AL519" s="5"/>
      <c r="AM519" s="5"/>
      <c r="AN519" s="73"/>
      <c r="AO519" s="73"/>
      <c r="AP519" s="73"/>
      <c r="AQ519" s="73"/>
      <c r="AR519" s="72"/>
      <c r="AS519" s="71"/>
    </row>
    <row r="520" spans="1:45" x14ac:dyDescent="0.2">
      <c r="A520" s="73"/>
      <c r="B520" s="73"/>
      <c r="C520" s="73"/>
      <c r="D520" s="73"/>
      <c r="E520" s="73"/>
      <c r="F520" s="73"/>
      <c r="G520" s="73"/>
      <c r="H520" s="76"/>
      <c r="I520" s="76"/>
      <c r="J520" s="76"/>
      <c r="K520" s="76"/>
      <c r="L520" s="76"/>
      <c r="M520" s="76"/>
      <c r="N520" s="76"/>
      <c r="O520" s="76"/>
      <c r="P520" s="75">
        <f t="shared" si="24"/>
        <v>0</v>
      </c>
      <c r="Q520" s="73"/>
      <c r="R520" s="73"/>
      <c r="S520" s="73"/>
      <c r="T520" s="73"/>
      <c r="U520" s="73"/>
      <c r="V520" s="73"/>
      <c r="W520" s="73"/>
      <c r="X520" s="73"/>
      <c r="Y520" s="74">
        <f t="shared" si="25"/>
        <v>0</v>
      </c>
      <c r="Z520" s="19"/>
      <c r="AA520" s="19"/>
      <c r="AB520" s="19"/>
      <c r="AC520" s="19"/>
      <c r="AD520" s="19"/>
      <c r="AE520" s="19"/>
      <c r="AF520" s="19"/>
      <c r="AG520" s="73"/>
      <c r="AH520" s="74">
        <f t="shared" si="26"/>
        <v>0</v>
      </c>
      <c r="AI520" s="19"/>
      <c r="AJ520" s="73"/>
      <c r="AK520" s="73"/>
      <c r="AL520" s="5"/>
      <c r="AM520" s="5"/>
      <c r="AN520" s="73"/>
      <c r="AO520" s="73"/>
      <c r="AP520" s="73"/>
      <c r="AQ520" s="73"/>
      <c r="AR520" s="72"/>
      <c r="AS520" s="71"/>
    </row>
    <row r="521" spans="1:45" x14ac:dyDescent="0.2">
      <c r="A521" s="73"/>
      <c r="B521" s="73"/>
      <c r="C521" s="73"/>
      <c r="D521" s="73"/>
      <c r="E521" s="73"/>
      <c r="F521" s="73"/>
      <c r="G521" s="73"/>
      <c r="H521" s="76"/>
      <c r="I521" s="76"/>
      <c r="J521" s="76"/>
      <c r="K521" s="76"/>
      <c r="L521" s="76"/>
      <c r="M521" s="76"/>
      <c r="N521" s="76"/>
      <c r="O521" s="76"/>
      <c r="P521" s="75">
        <f t="shared" si="24"/>
        <v>0</v>
      </c>
      <c r="Q521" s="73"/>
      <c r="R521" s="73"/>
      <c r="S521" s="73"/>
      <c r="T521" s="73"/>
      <c r="U521" s="73"/>
      <c r="V521" s="73"/>
      <c r="W521" s="73"/>
      <c r="X521" s="73"/>
      <c r="Y521" s="74">
        <f t="shared" si="25"/>
        <v>0</v>
      </c>
      <c r="Z521" s="19"/>
      <c r="AA521" s="19"/>
      <c r="AB521" s="19"/>
      <c r="AC521" s="19"/>
      <c r="AD521" s="19"/>
      <c r="AE521" s="19"/>
      <c r="AF521" s="19"/>
      <c r="AG521" s="73"/>
      <c r="AH521" s="74">
        <f t="shared" si="26"/>
        <v>0</v>
      </c>
      <c r="AI521" s="19"/>
      <c r="AJ521" s="73"/>
      <c r="AK521" s="73"/>
      <c r="AL521" s="5"/>
      <c r="AM521" s="5"/>
      <c r="AN521" s="73"/>
      <c r="AO521" s="73"/>
      <c r="AP521" s="73"/>
      <c r="AQ521" s="73"/>
      <c r="AR521" s="72"/>
      <c r="AS521" s="71"/>
    </row>
    <row r="522" spans="1:45" x14ac:dyDescent="0.2">
      <c r="A522" s="73"/>
      <c r="B522" s="73"/>
      <c r="C522" s="73"/>
      <c r="D522" s="73"/>
      <c r="E522" s="73"/>
      <c r="F522" s="73"/>
      <c r="G522" s="73"/>
      <c r="H522" s="76"/>
      <c r="I522" s="76"/>
      <c r="J522" s="76"/>
      <c r="K522" s="76"/>
      <c r="L522" s="76"/>
      <c r="M522" s="76"/>
      <c r="N522" s="76"/>
      <c r="O522" s="76"/>
      <c r="P522" s="75">
        <f t="shared" si="24"/>
        <v>0</v>
      </c>
      <c r="Q522" s="73"/>
      <c r="R522" s="73"/>
      <c r="S522" s="73"/>
      <c r="T522" s="73"/>
      <c r="U522" s="73"/>
      <c r="V522" s="73"/>
      <c r="W522" s="73"/>
      <c r="X522" s="73"/>
      <c r="Y522" s="74">
        <f t="shared" si="25"/>
        <v>0</v>
      </c>
      <c r="Z522" s="19"/>
      <c r="AA522" s="19"/>
      <c r="AB522" s="19"/>
      <c r="AC522" s="19"/>
      <c r="AD522" s="19"/>
      <c r="AE522" s="19"/>
      <c r="AF522" s="19"/>
      <c r="AG522" s="73"/>
      <c r="AH522" s="74">
        <f t="shared" si="26"/>
        <v>0</v>
      </c>
      <c r="AI522" s="19"/>
      <c r="AJ522" s="73"/>
      <c r="AK522" s="73"/>
      <c r="AL522" s="5"/>
      <c r="AM522" s="5"/>
      <c r="AN522" s="73"/>
      <c r="AO522" s="73"/>
      <c r="AP522" s="73"/>
      <c r="AQ522" s="73"/>
      <c r="AR522" s="72"/>
      <c r="AS522" s="71"/>
    </row>
    <row r="523" spans="1:45" x14ac:dyDescent="0.2">
      <c r="A523" s="73"/>
      <c r="B523" s="73"/>
      <c r="C523" s="73"/>
      <c r="D523" s="73"/>
      <c r="E523" s="73"/>
      <c r="F523" s="73"/>
      <c r="G523" s="73"/>
      <c r="H523" s="76"/>
      <c r="I523" s="76"/>
      <c r="J523" s="76"/>
      <c r="K523" s="76"/>
      <c r="L523" s="76"/>
      <c r="M523" s="76"/>
      <c r="N523" s="76"/>
      <c r="O523" s="76"/>
      <c r="P523" s="75">
        <f t="shared" si="24"/>
        <v>0</v>
      </c>
      <c r="Q523" s="73"/>
      <c r="R523" s="73"/>
      <c r="S523" s="73"/>
      <c r="T523" s="73"/>
      <c r="U523" s="73"/>
      <c r="V523" s="73"/>
      <c r="W523" s="73"/>
      <c r="X523" s="73"/>
      <c r="Y523" s="74">
        <f t="shared" si="25"/>
        <v>0</v>
      </c>
      <c r="Z523" s="19"/>
      <c r="AA523" s="19"/>
      <c r="AB523" s="19"/>
      <c r="AC523" s="19"/>
      <c r="AD523" s="19"/>
      <c r="AE523" s="19"/>
      <c r="AF523" s="19"/>
      <c r="AG523" s="73"/>
      <c r="AH523" s="74">
        <f t="shared" si="26"/>
        <v>0</v>
      </c>
      <c r="AI523" s="19"/>
      <c r="AJ523" s="73"/>
      <c r="AK523" s="73"/>
      <c r="AL523" s="5"/>
      <c r="AM523" s="5"/>
      <c r="AN523" s="73"/>
      <c r="AO523" s="73"/>
      <c r="AP523" s="73"/>
      <c r="AQ523" s="73"/>
      <c r="AR523" s="72"/>
      <c r="AS523" s="71"/>
    </row>
    <row r="524" spans="1:45" x14ac:dyDescent="0.2">
      <c r="A524" s="73"/>
      <c r="B524" s="73"/>
      <c r="C524" s="73"/>
      <c r="D524" s="73"/>
      <c r="E524" s="73"/>
      <c r="F524" s="73"/>
      <c r="G524" s="73"/>
      <c r="H524" s="76"/>
      <c r="I524" s="76"/>
      <c r="J524" s="76"/>
      <c r="K524" s="76"/>
      <c r="L524" s="76"/>
      <c r="M524" s="76"/>
      <c r="N524" s="76"/>
      <c r="O524" s="76"/>
      <c r="P524" s="75">
        <f t="shared" si="24"/>
        <v>0</v>
      </c>
      <c r="Q524" s="73"/>
      <c r="R524" s="73"/>
      <c r="S524" s="73"/>
      <c r="T524" s="73"/>
      <c r="U524" s="73"/>
      <c r="V524" s="73"/>
      <c r="W524" s="73"/>
      <c r="X524" s="73"/>
      <c r="Y524" s="74">
        <f t="shared" si="25"/>
        <v>0</v>
      </c>
      <c r="Z524" s="19"/>
      <c r="AA524" s="19"/>
      <c r="AB524" s="19"/>
      <c r="AC524" s="19"/>
      <c r="AD524" s="19"/>
      <c r="AE524" s="19"/>
      <c r="AF524" s="19"/>
      <c r="AG524" s="73"/>
      <c r="AH524" s="74">
        <f t="shared" si="26"/>
        <v>0</v>
      </c>
      <c r="AI524" s="19"/>
      <c r="AJ524" s="73"/>
      <c r="AK524" s="73"/>
      <c r="AL524" s="5"/>
      <c r="AM524" s="5"/>
      <c r="AN524" s="73"/>
      <c r="AO524" s="73"/>
      <c r="AP524" s="73"/>
      <c r="AQ524" s="73"/>
      <c r="AR524" s="72"/>
      <c r="AS524" s="71"/>
    </row>
    <row r="525" spans="1:45" x14ac:dyDescent="0.2">
      <c r="A525" s="73"/>
      <c r="B525" s="73"/>
      <c r="C525" s="73"/>
      <c r="D525" s="73"/>
      <c r="E525" s="73"/>
      <c r="F525" s="73"/>
      <c r="G525" s="73"/>
      <c r="H525" s="76"/>
      <c r="I525" s="76"/>
      <c r="J525" s="76"/>
      <c r="K525" s="76"/>
      <c r="L525" s="76"/>
      <c r="M525" s="76"/>
      <c r="N525" s="76"/>
      <c r="O525" s="76"/>
      <c r="P525" s="75">
        <f t="shared" ref="P525:P588" si="27">SUM(H525:N525)</f>
        <v>0</v>
      </c>
      <c r="Q525" s="73"/>
      <c r="R525" s="73"/>
      <c r="S525" s="73"/>
      <c r="T525" s="73"/>
      <c r="U525" s="73"/>
      <c r="V525" s="73"/>
      <c r="W525" s="73"/>
      <c r="X525" s="73"/>
      <c r="Y525" s="74">
        <f t="shared" ref="Y525:Y588" si="28">SUM(Q525:W525)</f>
        <v>0</v>
      </c>
      <c r="Z525" s="19"/>
      <c r="AA525" s="19"/>
      <c r="AB525" s="19"/>
      <c r="AC525" s="19"/>
      <c r="AD525" s="19"/>
      <c r="AE525" s="19"/>
      <c r="AF525" s="19"/>
      <c r="AG525" s="73"/>
      <c r="AH525" s="74">
        <f t="shared" ref="AH525:AH588" si="29">SUM(Z525:AF525)</f>
        <v>0</v>
      </c>
      <c r="AI525" s="19"/>
      <c r="AJ525" s="73"/>
      <c r="AK525" s="73"/>
      <c r="AL525" s="5"/>
      <c r="AM525" s="5"/>
      <c r="AN525" s="73"/>
      <c r="AO525" s="73"/>
      <c r="AP525" s="73"/>
      <c r="AQ525" s="73"/>
      <c r="AR525" s="72"/>
      <c r="AS525" s="71"/>
    </row>
    <row r="526" spans="1:45" x14ac:dyDescent="0.2">
      <c r="A526" s="73"/>
      <c r="B526" s="73"/>
      <c r="C526" s="73"/>
      <c r="D526" s="73"/>
      <c r="E526" s="73"/>
      <c r="F526" s="73"/>
      <c r="G526" s="73"/>
      <c r="H526" s="76"/>
      <c r="I526" s="76"/>
      <c r="J526" s="76"/>
      <c r="K526" s="76"/>
      <c r="L526" s="76"/>
      <c r="M526" s="76"/>
      <c r="N526" s="76"/>
      <c r="O526" s="76"/>
      <c r="P526" s="75">
        <f t="shared" si="27"/>
        <v>0</v>
      </c>
      <c r="Q526" s="73"/>
      <c r="R526" s="73"/>
      <c r="S526" s="73"/>
      <c r="T526" s="73"/>
      <c r="U526" s="73"/>
      <c r="V526" s="73"/>
      <c r="W526" s="73"/>
      <c r="X526" s="73"/>
      <c r="Y526" s="74">
        <f t="shared" si="28"/>
        <v>0</v>
      </c>
      <c r="Z526" s="19"/>
      <c r="AA526" s="19"/>
      <c r="AB526" s="19"/>
      <c r="AC526" s="19"/>
      <c r="AD526" s="19"/>
      <c r="AE526" s="19"/>
      <c r="AF526" s="19"/>
      <c r="AG526" s="73"/>
      <c r="AH526" s="74">
        <f t="shared" si="29"/>
        <v>0</v>
      </c>
      <c r="AI526" s="19"/>
      <c r="AJ526" s="73"/>
      <c r="AK526" s="73"/>
      <c r="AL526" s="5"/>
      <c r="AM526" s="5"/>
      <c r="AN526" s="73"/>
      <c r="AO526" s="73"/>
      <c r="AP526" s="73"/>
      <c r="AQ526" s="73"/>
      <c r="AR526" s="72"/>
      <c r="AS526" s="71"/>
    </row>
    <row r="527" spans="1:45" x14ac:dyDescent="0.2">
      <c r="A527" s="73"/>
      <c r="B527" s="73"/>
      <c r="C527" s="73"/>
      <c r="D527" s="73"/>
      <c r="E527" s="73"/>
      <c r="F527" s="73"/>
      <c r="G527" s="73"/>
      <c r="H527" s="76"/>
      <c r="I527" s="76"/>
      <c r="J527" s="76"/>
      <c r="K527" s="76"/>
      <c r="L527" s="76"/>
      <c r="M527" s="76"/>
      <c r="N527" s="76"/>
      <c r="O527" s="76"/>
      <c r="P527" s="75">
        <f t="shared" si="27"/>
        <v>0</v>
      </c>
      <c r="Q527" s="73"/>
      <c r="R527" s="73"/>
      <c r="S527" s="73"/>
      <c r="T527" s="73"/>
      <c r="U527" s="73"/>
      <c r="V527" s="73"/>
      <c r="W527" s="73"/>
      <c r="X527" s="73"/>
      <c r="Y527" s="74">
        <f t="shared" si="28"/>
        <v>0</v>
      </c>
      <c r="Z527" s="19"/>
      <c r="AA527" s="19"/>
      <c r="AB527" s="19"/>
      <c r="AC527" s="19"/>
      <c r="AD527" s="19"/>
      <c r="AE527" s="19"/>
      <c r="AF527" s="19"/>
      <c r="AG527" s="73"/>
      <c r="AH527" s="74">
        <f t="shared" si="29"/>
        <v>0</v>
      </c>
      <c r="AI527" s="19"/>
      <c r="AJ527" s="73"/>
      <c r="AK527" s="73"/>
      <c r="AL527" s="5"/>
      <c r="AM527" s="5"/>
      <c r="AN527" s="73"/>
      <c r="AO527" s="73"/>
      <c r="AP527" s="73"/>
      <c r="AQ527" s="73"/>
      <c r="AR527" s="72"/>
      <c r="AS527" s="71"/>
    </row>
    <row r="528" spans="1:45" x14ac:dyDescent="0.2">
      <c r="A528" s="73"/>
      <c r="B528" s="73"/>
      <c r="C528" s="73"/>
      <c r="D528" s="73"/>
      <c r="E528" s="73"/>
      <c r="F528" s="73"/>
      <c r="G528" s="73"/>
      <c r="H528" s="76"/>
      <c r="I528" s="76"/>
      <c r="J528" s="76"/>
      <c r="K528" s="76"/>
      <c r="L528" s="76"/>
      <c r="M528" s="76"/>
      <c r="N528" s="76"/>
      <c r="O528" s="76"/>
      <c r="P528" s="75">
        <f t="shared" si="27"/>
        <v>0</v>
      </c>
      <c r="Q528" s="73"/>
      <c r="R528" s="73"/>
      <c r="S528" s="73"/>
      <c r="T528" s="73"/>
      <c r="U528" s="73"/>
      <c r="V528" s="73"/>
      <c r="W528" s="73"/>
      <c r="X528" s="73"/>
      <c r="Y528" s="74">
        <f t="shared" si="28"/>
        <v>0</v>
      </c>
      <c r="Z528" s="19"/>
      <c r="AA528" s="19"/>
      <c r="AB528" s="19"/>
      <c r="AC528" s="19"/>
      <c r="AD528" s="19"/>
      <c r="AE528" s="19"/>
      <c r="AF528" s="19"/>
      <c r="AG528" s="73"/>
      <c r="AH528" s="74">
        <f t="shared" si="29"/>
        <v>0</v>
      </c>
      <c r="AI528" s="19"/>
      <c r="AJ528" s="73"/>
      <c r="AK528" s="73"/>
      <c r="AL528" s="5"/>
      <c r="AM528" s="5"/>
      <c r="AN528" s="73"/>
      <c r="AO528" s="73"/>
      <c r="AP528" s="73"/>
      <c r="AQ528" s="73"/>
      <c r="AR528" s="72"/>
      <c r="AS528" s="71"/>
    </row>
    <row r="529" spans="1:45" x14ac:dyDescent="0.2">
      <c r="A529" s="73"/>
      <c r="B529" s="73"/>
      <c r="C529" s="73"/>
      <c r="D529" s="73"/>
      <c r="E529" s="73"/>
      <c r="F529" s="73"/>
      <c r="G529" s="73"/>
      <c r="H529" s="76"/>
      <c r="I529" s="76"/>
      <c r="J529" s="76"/>
      <c r="K529" s="76"/>
      <c r="L529" s="76"/>
      <c r="M529" s="76"/>
      <c r="N529" s="76"/>
      <c r="O529" s="76"/>
      <c r="P529" s="75">
        <f t="shared" si="27"/>
        <v>0</v>
      </c>
      <c r="Q529" s="73"/>
      <c r="R529" s="73"/>
      <c r="S529" s="73"/>
      <c r="T529" s="73"/>
      <c r="U529" s="73"/>
      <c r="V529" s="73"/>
      <c r="W529" s="73"/>
      <c r="X529" s="73"/>
      <c r="Y529" s="74">
        <f t="shared" si="28"/>
        <v>0</v>
      </c>
      <c r="Z529" s="19"/>
      <c r="AA529" s="19"/>
      <c r="AB529" s="19"/>
      <c r="AC529" s="19"/>
      <c r="AD529" s="19"/>
      <c r="AE529" s="19"/>
      <c r="AF529" s="19"/>
      <c r="AG529" s="73"/>
      <c r="AH529" s="74">
        <f t="shared" si="29"/>
        <v>0</v>
      </c>
      <c r="AI529" s="19"/>
      <c r="AJ529" s="73"/>
      <c r="AK529" s="73"/>
      <c r="AL529" s="5"/>
      <c r="AM529" s="5"/>
      <c r="AN529" s="73"/>
      <c r="AO529" s="73"/>
      <c r="AP529" s="73"/>
      <c r="AQ529" s="73"/>
      <c r="AR529" s="72"/>
      <c r="AS529" s="71"/>
    </row>
    <row r="530" spans="1:45" x14ac:dyDescent="0.2">
      <c r="A530" s="73"/>
      <c r="B530" s="73"/>
      <c r="C530" s="73"/>
      <c r="D530" s="73"/>
      <c r="E530" s="73"/>
      <c r="F530" s="73"/>
      <c r="G530" s="73"/>
      <c r="H530" s="76"/>
      <c r="I530" s="76"/>
      <c r="J530" s="76"/>
      <c r="K530" s="76"/>
      <c r="L530" s="76"/>
      <c r="M530" s="76"/>
      <c r="N530" s="76"/>
      <c r="O530" s="76"/>
      <c r="P530" s="75">
        <f t="shared" si="27"/>
        <v>0</v>
      </c>
      <c r="Q530" s="73"/>
      <c r="R530" s="73"/>
      <c r="S530" s="73"/>
      <c r="T530" s="73"/>
      <c r="U530" s="73"/>
      <c r="V530" s="73"/>
      <c r="W530" s="73"/>
      <c r="X530" s="73"/>
      <c r="Y530" s="74">
        <f t="shared" si="28"/>
        <v>0</v>
      </c>
      <c r="Z530" s="19"/>
      <c r="AA530" s="19"/>
      <c r="AB530" s="19"/>
      <c r="AC530" s="19"/>
      <c r="AD530" s="19"/>
      <c r="AE530" s="19"/>
      <c r="AF530" s="19"/>
      <c r="AG530" s="73"/>
      <c r="AH530" s="74">
        <f t="shared" si="29"/>
        <v>0</v>
      </c>
      <c r="AI530" s="19"/>
      <c r="AJ530" s="73"/>
      <c r="AK530" s="73"/>
      <c r="AL530" s="5"/>
      <c r="AM530" s="5"/>
      <c r="AN530" s="73"/>
      <c r="AO530" s="73"/>
      <c r="AP530" s="73"/>
      <c r="AQ530" s="73"/>
      <c r="AR530" s="72"/>
      <c r="AS530" s="71"/>
    </row>
    <row r="531" spans="1:45" x14ac:dyDescent="0.2">
      <c r="A531" s="73"/>
      <c r="B531" s="73"/>
      <c r="C531" s="73"/>
      <c r="D531" s="73"/>
      <c r="E531" s="73"/>
      <c r="F531" s="73"/>
      <c r="G531" s="73"/>
      <c r="H531" s="76"/>
      <c r="I531" s="76"/>
      <c r="J531" s="76"/>
      <c r="K531" s="76"/>
      <c r="L531" s="76"/>
      <c r="M531" s="76"/>
      <c r="N531" s="76"/>
      <c r="O531" s="76"/>
      <c r="P531" s="75">
        <f t="shared" si="27"/>
        <v>0</v>
      </c>
      <c r="Q531" s="73"/>
      <c r="R531" s="73"/>
      <c r="S531" s="73"/>
      <c r="T531" s="73"/>
      <c r="U531" s="73"/>
      <c r="V531" s="73"/>
      <c r="W531" s="73"/>
      <c r="X531" s="73"/>
      <c r="Y531" s="74">
        <f t="shared" si="28"/>
        <v>0</v>
      </c>
      <c r="Z531" s="19"/>
      <c r="AA531" s="19"/>
      <c r="AB531" s="19"/>
      <c r="AC531" s="19"/>
      <c r="AD531" s="19"/>
      <c r="AE531" s="19"/>
      <c r="AF531" s="19"/>
      <c r="AG531" s="73"/>
      <c r="AH531" s="74">
        <f t="shared" si="29"/>
        <v>0</v>
      </c>
      <c r="AI531" s="19"/>
      <c r="AJ531" s="73"/>
      <c r="AK531" s="73"/>
      <c r="AL531" s="5"/>
      <c r="AM531" s="5"/>
      <c r="AN531" s="73"/>
      <c r="AO531" s="73"/>
      <c r="AP531" s="73"/>
      <c r="AQ531" s="73"/>
      <c r="AR531" s="72"/>
      <c r="AS531" s="71"/>
    </row>
    <row r="532" spans="1:45" x14ac:dyDescent="0.2">
      <c r="A532" s="73"/>
      <c r="B532" s="73"/>
      <c r="C532" s="73"/>
      <c r="D532" s="73"/>
      <c r="E532" s="73"/>
      <c r="F532" s="73"/>
      <c r="G532" s="73"/>
      <c r="H532" s="76"/>
      <c r="I532" s="76"/>
      <c r="J532" s="76"/>
      <c r="K532" s="76"/>
      <c r="L532" s="76"/>
      <c r="M532" s="76"/>
      <c r="N532" s="76"/>
      <c r="O532" s="76"/>
      <c r="P532" s="75">
        <f t="shared" si="27"/>
        <v>0</v>
      </c>
      <c r="Q532" s="73"/>
      <c r="R532" s="73"/>
      <c r="S532" s="73"/>
      <c r="T532" s="73"/>
      <c r="U532" s="73"/>
      <c r="V532" s="73"/>
      <c r="W532" s="73"/>
      <c r="X532" s="73"/>
      <c r="Y532" s="74">
        <f t="shared" si="28"/>
        <v>0</v>
      </c>
      <c r="Z532" s="19"/>
      <c r="AA532" s="19"/>
      <c r="AB532" s="19"/>
      <c r="AC532" s="19"/>
      <c r="AD532" s="19"/>
      <c r="AE532" s="19"/>
      <c r="AF532" s="19"/>
      <c r="AG532" s="73"/>
      <c r="AH532" s="74">
        <f t="shared" si="29"/>
        <v>0</v>
      </c>
      <c r="AI532" s="19"/>
      <c r="AJ532" s="73"/>
      <c r="AK532" s="73"/>
      <c r="AL532" s="5"/>
      <c r="AM532" s="5"/>
      <c r="AN532" s="73"/>
      <c r="AO532" s="73"/>
      <c r="AP532" s="73"/>
      <c r="AQ532" s="73"/>
      <c r="AR532" s="72"/>
      <c r="AS532" s="71"/>
    </row>
    <row r="533" spans="1:45" x14ac:dyDescent="0.2">
      <c r="A533" s="73"/>
      <c r="B533" s="73"/>
      <c r="C533" s="73"/>
      <c r="D533" s="73"/>
      <c r="E533" s="73"/>
      <c r="F533" s="73"/>
      <c r="G533" s="73"/>
      <c r="H533" s="76"/>
      <c r="I533" s="76"/>
      <c r="J533" s="76"/>
      <c r="K533" s="76"/>
      <c r="L533" s="76"/>
      <c r="M533" s="76"/>
      <c r="N533" s="76"/>
      <c r="O533" s="76"/>
      <c r="P533" s="75">
        <f t="shared" si="27"/>
        <v>0</v>
      </c>
      <c r="Q533" s="73"/>
      <c r="R533" s="73"/>
      <c r="S533" s="73"/>
      <c r="T533" s="73"/>
      <c r="U533" s="73"/>
      <c r="V533" s="73"/>
      <c r="W533" s="73"/>
      <c r="X533" s="73"/>
      <c r="Y533" s="74">
        <f t="shared" si="28"/>
        <v>0</v>
      </c>
      <c r="Z533" s="19"/>
      <c r="AA533" s="19"/>
      <c r="AB533" s="19"/>
      <c r="AC533" s="19"/>
      <c r="AD533" s="19"/>
      <c r="AE533" s="19"/>
      <c r="AF533" s="19"/>
      <c r="AG533" s="73"/>
      <c r="AH533" s="74">
        <f t="shared" si="29"/>
        <v>0</v>
      </c>
      <c r="AI533" s="19"/>
      <c r="AJ533" s="73"/>
      <c r="AK533" s="73"/>
      <c r="AL533" s="5"/>
      <c r="AM533" s="5"/>
      <c r="AN533" s="73"/>
      <c r="AO533" s="73"/>
      <c r="AP533" s="73"/>
      <c r="AQ533" s="73"/>
      <c r="AR533" s="72"/>
      <c r="AS533" s="71"/>
    </row>
    <row r="534" spans="1:45" x14ac:dyDescent="0.2">
      <c r="A534" s="73"/>
      <c r="B534" s="73"/>
      <c r="C534" s="73"/>
      <c r="D534" s="73"/>
      <c r="E534" s="73"/>
      <c r="F534" s="73"/>
      <c r="G534" s="73"/>
      <c r="H534" s="76"/>
      <c r="I534" s="76"/>
      <c r="J534" s="76"/>
      <c r="K534" s="76"/>
      <c r="L534" s="76"/>
      <c r="M534" s="76"/>
      <c r="N534" s="76"/>
      <c r="O534" s="76"/>
      <c r="P534" s="75">
        <f t="shared" si="27"/>
        <v>0</v>
      </c>
      <c r="Q534" s="73"/>
      <c r="R534" s="73"/>
      <c r="S534" s="73"/>
      <c r="T534" s="73"/>
      <c r="U534" s="73"/>
      <c r="V534" s="73"/>
      <c r="W534" s="73"/>
      <c r="X534" s="73"/>
      <c r="Y534" s="74">
        <f t="shared" si="28"/>
        <v>0</v>
      </c>
      <c r="Z534" s="19"/>
      <c r="AA534" s="19"/>
      <c r="AB534" s="19"/>
      <c r="AC534" s="19"/>
      <c r="AD534" s="19"/>
      <c r="AE534" s="19"/>
      <c r="AF534" s="19"/>
      <c r="AG534" s="73"/>
      <c r="AH534" s="74">
        <f t="shared" si="29"/>
        <v>0</v>
      </c>
      <c r="AI534" s="19"/>
      <c r="AJ534" s="73"/>
      <c r="AK534" s="73"/>
      <c r="AL534" s="5"/>
      <c r="AM534" s="5"/>
      <c r="AN534" s="73"/>
      <c r="AO534" s="73"/>
      <c r="AP534" s="73"/>
      <c r="AQ534" s="73"/>
      <c r="AR534" s="72"/>
      <c r="AS534" s="71"/>
    </row>
    <row r="535" spans="1:45" x14ac:dyDescent="0.2">
      <c r="A535" s="73"/>
      <c r="B535" s="73"/>
      <c r="C535" s="73"/>
      <c r="D535" s="73"/>
      <c r="E535" s="73"/>
      <c r="F535" s="73"/>
      <c r="G535" s="73"/>
      <c r="H535" s="76"/>
      <c r="I535" s="76"/>
      <c r="J535" s="76"/>
      <c r="K535" s="76"/>
      <c r="L535" s="76"/>
      <c r="M535" s="76"/>
      <c r="N535" s="76"/>
      <c r="O535" s="76"/>
      <c r="P535" s="75">
        <f t="shared" si="27"/>
        <v>0</v>
      </c>
      <c r="Q535" s="73"/>
      <c r="R535" s="73"/>
      <c r="S535" s="73"/>
      <c r="T535" s="73"/>
      <c r="U535" s="73"/>
      <c r="V535" s="73"/>
      <c r="W535" s="73"/>
      <c r="X535" s="73"/>
      <c r="Y535" s="74">
        <f t="shared" si="28"/>
        <v>0</v>
      </c>
      <c r="Z535" s="19"/>
      <c r="AA535" s="19"/>
      <c r="AB535" s="19"/>
      <c r="AC535" s="19"/>
      <c r="AD535" s="19"/>
      <c r="AE535" s="19"/>
      <c r="AF535" s="19"/>
      <c r="AG535" s="73"/>
      <c r="AH535" s="74">
        <f t="shared" si="29"/>
        <v>0</v>
      </c>
      <c r="AI535" s="19"/>
      <c r="AJ535" s="73"/>
      <c r="AK535" s="73"/>
      <c r="AL535" s="5"/>
      <c r="AM535" s="5"/>
      <c r="AN535" s="73"/>
      <c r="AO535" s="73"/>
      <c r="AP535" s="73"/>
      <c r="AQ535" s="73"/>
      <c r="AR535" s="72"/>
      <c r="AS535" s="71"/>
    </row>
    <row r="536" spans="1:45" x14ac:dyDescent="0.2">
      <c r="A536" s="73"/>
      <c r="B536" s="73"/>
      <c r="C536" s="73"/>
      <c r="D536" s="73"/>
      <c r="E536" s="73"/>
      <c r="F536" s="73"/>
      <c r="G536" s="73"/>
      <c r="H536" s="76"/>
      <c r="I536" s="76"/>
      <c r="J536" s="76"/>
      <c r="K536" s="76"/>
      <c r="L536" s="76"/>
      <c r="M536" s="76"/>
      <c r="N536" s="76"/>
      <c r="O536" s="76"/>
      <c r="P536" s="75">
        <f t="shared" si="27"/>
        <v>0</v>
      </c>
      <c r="Q536" s="73"/>
      <c r="R536" s="73"/>
      <c r="S536" s="73"/>
      <c r="T536" s="73"/>
      <c r="U536" s="73"/>
      <c r="V536" s="73"/>
      <c r="W536" s="73"/>
      <c r="X536" s="73"/>
      <c r="Y536" s="74">
        <f t="shared" si="28"/>
        <v>0</v>
      </c>
      <c r="Z536" s="19"/>
      <c r="AA536" s="19"/>
      <c r="AB536" s="19"/>
      <c r="AC536" s="19"/>
      <c r="AD536" s="19"/>
      <c r="AE536" s="19"/>
      <c r="AF536" s="19"/>
      <c r="AG536" s="73"/>
      <c r="AH536" s="74">
        <f t="shared" si="29"/>
        <v>0</v>
      </c>
      <c r="AI536" s="19"/>
      <c r="AJ536" s="73"/>
      <c r="AK536" s="73"/>
      <c r="AL536" s="5"/>
      <c r="AM536" s="5"/>
      <c r="AN536" s="73"/>
      <c r="AO536" s="73"/>
      <c r="AP536" s="73"/>
      <c r="AQ536" s="73"/>
      <c r="AR536" s="72"/>
      <c r="AS536" s="71"/>
    </row>
    <row r="537" spans="1:45" x14ac:dyDescent="0.2">
      <c r="A537" s="73"/>
      <c r="B537" s="73"/>
      <c r="C537" s="73"/>
      <c r="D537" s="73"/>
      <c r="E537" s="73"/>
      <c r="F537" s="73"/>
      <c r="G537" s="73"/>
      <c r="H537" s="76"/>
      <c r="I537" s="76"/>
      <c r="J537" s="76"/>
      <c r="K537" s="76"/>
      <c r="L537" s="76"/>
      <c r="M537" s="76"/>
      <c r="N537" s="76"/>
      <c r="O537" s="76"/>
      <c r="P537" s="75">
        <f t="shared" si="27"/>
        <v>0</v>
      </c>
      <c r="Q537" s="73"/>
      <c r="R537" s="73"/>
      <c r="S537" s="73"/>
      <c r="T537" s="73"/>
      <c r="U537" s="73"/>
      <c r="V537" s="73"/>
      <c r="W537" s="73"/>
      <c r="X537" s="73"/>
      <c r="Y537" s="74">
        <f t="shared" si="28"/>
        <v>0</v>
      </c>
      <c r="Z537" s="19"/>
      <c r="AA537" s="19"/>
      <c r="AB537" s="19"/>
      <c r="AC537" s="19"/>
      <c r="AD537" s="19"/>
      <c r="AE537" s="19"/>
      <c r="AF537" s="19"/>
      <c r="AG537" s="73"/>
      <c r="AH537" s="74">
        <f t="shared" si="29"/>
        <v>0</v>
      </c>
      <c r="AI537" s="19"/>
      <c r="AJ537" s="73"/>
      <c r="AK537" s="73"/>
      <c r="AL537" s="5"/>
      <c r="AM537" s="5"/>
      <c r="AN537" s="73"/>
      <c r="AO537" s="73"/>
      <c r="AP537" s="73"/>
      <c r="AQ537" s="73"/>
      <c r="AR537" s="72"/>
      <c r="AS537" s="71"/>
    </row>
    <row r="538" spans="1:45" x14ac:dyDescent="0.2">
      <c r="A538" s="73"/>
      <c r="B538" s="73"/>
      <c r="C538" s="73"/>
      <c r="D538" s="73"/>
      <c r="E538" s="73"/>
      <c r="F538" s="73"/>
      <c r="G538" s="73"/>
      <c r="H538" s="76"/>
      <c r="I538" s="76"/>
      <c r="J538" s="76"/>
      <c r="K538" s="76"/>
      <c r="L538" s="76"/>
      <c r="M538" s="76"/>
      <c r="N538" s="76"/>
      <c r="O538" s="76"/>
      <c r="P538" s="75">
        <f t="shared" si="27"/>
        <v>0</v>
      </c>
      <c r="Q538" s="73"/>
      <c r="R538" s="73"/>
      <c r="S538" s="73"/>
      <c r="T538" s="73"/>
      <c r="U538" s="73"/>
      <c r="V538" s="73"/>
      <c r="W538" s="73"/>
      <c r="X538" s="73"/>
      <c r="Y538" s="74">
        <f t="shared" si="28"/>
        <v>0</v>
      </c>
      <c r="Z538" s="19"/>
      <c r="AA538" s="19"/>
      <c r="AB538" s="19"/>
      <c r="AC538" s="19"/>
      <c r="AD538" s="19"/>
      <c r="AE538" s="19"/>
      <c r="AF538" s="19"/>
      <c r="AG538" s="73"/>
      <c r="AH538" s="74">
        <f t="shared" si="29"/>
        <v>0</v>
      </c>
      <c r="AI538" s="19"/>
      <c r="AJ538" s="73"/>
      <c r="AK538" s="73"/>
      <c r="AL538" s="5"/>
      <c r="AM538" s="5"/>
      <c r="AN538" s="73"/>
      <c r="AO538" s="73"/>
      <c r="AP538" s="73"/>
      <c r="AQ538" s="73"/>
      <c r="AR538" s="72"/>
      <c r="AS538" s="71"/>
    </row>
    <row r="539" spans="1:45" x14ac:dyDescent="0.2">
      <c r="A539" s="73"/>
      <c r="B539" s="73"/>
      <c r="C539" s="73"/>
      <c r="D539" s="73"/>
      <c r="E539" s="73"/>
      <c r="F539" s="73"/>
      <c r="G539" s="73"/>
      <c r="H539" s="76"/>
      <c r="I539" s="76"/>
      <c r="J539" s="76"/>
      <c r="K539" s="76"/>
      <c r="L539" s="76"/>
      <c r="M539" s="76"/>
      <c r="N539" s="76"/>
      <c r="O539" s="76"/>
      <c r="P539" s="75">
        <f t="shared" si="27"/>
        <v>0</v>
      </c>
      <c r="Q539" s="73"/>
      <c r="R539" s="73"/>
      <c r="S539" s="73"/>
      <c r="T539" s="73"/>
      <c r="U539" s="73"/>
      <c r="V539" s="73"/>
      <c r="W539" s="73"/>
      <c r="X539" s="73"/>
      <c r="Y539" s="74">
        <f t="shared" si="28"/>
        <v>0</v>
      </c>
      <c r="Z539" s="19"/>
      <c r="AA539" s="19"/>
      <c r="AB539" s="19"/>
      <c r="AC539" s="19"/>
      <c r="AD539" s="19"/>
      <c r="AE539" s="19"/>
      <c r="AF539" s="19"/>
      <c r="AG539" s="73"/>
      <c r="AH539" s="74">
        <f t="shared" si="29"/>
        <v>0</v>
      </c>
      <c r="AI539" s="19"/>
      <c r="AJ539" s="73"/>
      <c r="AK539" s="73"/>
      <c r="AL539" s="5"/>
      <c r="AM539" s="5"/>
      <c r="AN539" s="73"/>
      <c r="AO539" s="73"/>
      <c r="AP539" s="73"/>
      <c r="AQ539" s="73"/>
      <c r="AR539" s="72"/>
      <c r="AS539" s="71"/>
    </row>
    <row r="540" spans="1:45" x14ac:dyDescent="0.2">
      <c r="A540" s="73"/>
      <c r="B540" s="73"/>
      <c r="C540" s="73"/>
      <c r="D540" s="73"/>
      <c r="E540" s="73"/>
      <c r="F540" s="73"/>
      <c r="G540" s="73"/>
      <c r="H540" s="76"/>
      <c r="I540" s="76"/>
      <c r="J540" s="76"/>
      <c r="K540" s="76"/>
      <c r="L540" s="76"/>
      <c r="M540" s="76"/>
      <c r="N540" s="76"/>
      <c r="O540" s="76"/>
      <c r="P540" s="75">
        <f t="shared" si="27"/>
        <v>0</v>
      </c>
      <c r="Q540" s="73"/>
      <c r="R540" s="73"/>
      <c r="S540" s="73"/>
      <c r="T540" s="73"/>
      <c r="U540" s="73"/>
      <c r="V540" s="73"/>
      <c r="W540" s="73"/>
      <c r="X540" s="73"/>
      <c r="Y540" s="74">
        <f t="shared" si="28"/>
        <v>0</v>
      </c>
      <c r="Z540" s="19"/>
      <c r="AA540" s="19"/>
      <c r="AB540" s="19"/>
      <c r="AC540" s="19"/>
      <c r="AD540" s="19"/>
      <c r="AE540" s="19"/>
      <c r="AF540" s="19"/>
      <c r="AG540" s="73"/>
      <c r="AH540" s="74">
        <f t="shared" si="29"/>
        <v>0</v>
      </c>
      <c r="AI540" s="19"/>
      <c r="AJ540" s="73"/>
      <c r="AK540" s="73"/>
      <c r="AL540" s="5"/>
      <c r="AM540" s="5"/>
      <c r="AN540" s="73"/>
      <c r="AO540" s="73"/>
      <c r="AP540" s="73"/>
      <c r="AQ540" s="73"/>
      <c r="AR540" s="72"/>
      <c r="AS540" s="71"/>
    </row>
    <row r="541" spans="1:45" x14ac:dyDescent="0.2">
      <c r="A541" s="73"/>
      <c r="B541" s="73"/>
      <c r="C541" s="73"/>
      <c r="D541" s="73"/>
      <c r="E541" s="73"/>
      <c r="F541" s="73"/>
      <c r="G541" s="73"/>
      <c r="H541" s="76"/>
      <c r="I541" s="76"/>
      <c r="J541" s="76"/>
      <c r="K541" s="76"/>
      <c r="L541" s="76"/>
      <c r="M541" s="76"/>
      <c r="N541" s="76"/>
      <c r="O541" s="76"/>
      <c r="P541" s="75">
        <f t="shared" si="27"/>
        <v>0</v>
      </c>
      <c r="Q541" s="73"/>
      <c r="R541" s="73"/>
      <c r="S541" s="73"/>
      <c r="T541" s="73"/>
      <c r="U541" s="73"/>
      <c r="V541" s="73"/>
      <c r="W541" s="73"/>
      <c r="X541" s="73"/>
      <c r="Y541" s="74">
        <f t="shared" si="28"/>
        <v>0</v>
      </c>
      <c r="Z541" s="19"/>
      <c r="AA541" s="19"/>
      <c r="AB541" s="19"/>
      <c r="AC541" s="19"/>
      <c r="AD541" s="19"/>
      <c r="AE541" s="19"/>
      <c r="AF541" s="19"/>
      <c r="AG541" s="73"/>
      <c r="AH541" s="74">
        <f t="shared" si="29"/>
        <v>0</v>
      </c>
      <c r="AI541" s="19"/>
      <c r="AJ541" s="73"/>
      <c r="AK541" s="73"/>
      <c r="AL541" s="5"/>
      <c r="AM541" s="5"/>
      <c r="AN541" s="73"/>
      <c r="AO541" s="73"/>
      <c r="AP541" s="73"/>
      <c r="AQ541" s="73"/>
      <c r="AR541" s="72"/>
      <c r="AS541" s="71"/>
    </row>
    <row r="542" spans="1:45" x14ac:dyDescent="0.2">
      <c r="A542" s="73"/>
      <c r="B542" s="73"/>
      <c r="C542" s="73"/>
      <c r="D542" s="73"/>
      <c r="E542" s="73"/>
      <c r="F542" s="73"/>
      <c r="G542" s="73"/>
      <c r="H542" s="76"/>
      <c r="I542" s="76"/>
      <c r="J542" s="76"/>
      <c r="K542" s="76"/>
      <c r="L542" s="76"/>
      <c r="M542" s="76"/>
      <c r="N542" s="76"/>
      <c r="O542" s="76"/>
      <c r="P542" s="75">
        <f t="shared" si="27"/>
        <v>0</v>
      </c>
      <c r="Q542" s="73"/>
      <c r="R542" s="73"/>
      <c r="S542" s="73"/>
      <c r="T542" s="73"/>
      <c r="U542" s="73"/>
      <c r="V542" s="73"/>
      <c r="W542" s="73"/>
      <c r="X542" s="73"/>
      <c r="Y542" s="74">
        <f t="shared" si="28"/>
        <v>0</v>
      </c>
      <c r="Z542" s="19"/>
      <c r="AA542" s="19"/>
      <c r="AB542" s="19"/>
      <c r="AC542" s="19"/>
      <c r="AD542" s="19"/>
      <c r="AE542" s="19"/>
      <c r="AF542" s="19"/>
      <c r="AG542" s="73"/>
      <c r="AH542" s="74">
        <f t="shared" si="29"/>
        <v>0</v>
      </c>
      <c r="AI542" s="19"/>
      <c r="AJ542" s="73"/>
      <c r="AK542" s="73"/>
      <c r="AL542" s="5"/>
      <c r="AM542" s="5"/>
      <c r="AN542" s="73"/>
      <c r="AO542" s="73"/>
      <c r="AP542" s="73"/>
      <c r="AQ542" s="73"/>
      <c r="AR542" s="72"/>
      <c r="AS542" s="71"/>
    </row>
    <row r="543" spans="1:45" x14ac:dyDescent="0.2">
      <c r="A543" s="73"/>
      <c r="B543" s="73"/>
      <c r="C543" s="73"/>
      <c r="D543" s="73"/>
      <c r="E543" s="73"/>
      <c r="F543" s="73"/>
      <c r="G543" s="73"/>
      <c r="H543" s="76"/>
      <c r="I543" s="76"/>
      <c r="J543" s="76"/>
      <c r="K543" s="76"/>
      <c r="L543" s="76"/>
      <c r="M543" s="76"/>
      <c r="N543" s="76"/>
      <c r="O543" s="76"/>
      <c r="P543" s="75">
        <f t="shared" si="27"/>
        <v>0</v>
      </c>
      <c r="Q543" s="73"/>
      <c r="R543" s="73"/>
      <c r="S543" s="73"/>
      <c r="T543" s="73"/>
      <c r="U543" s="73"/>
      <c r="V543" s="73"/>
      <c r="W543" s="73"/>
      <c r="X543" s="73"/>
      <c r="Y543" s="74">
        <f t="shared" si="28"/>
        <v>0</v>
      </c>
      <c r="Z543" s="19"/>
      <c r="AA543" s="19"/>
      <c r="AB543" s="19"/>
      <c r="AC543" s="19"/>
      <c r="AD543" s="19"/>
      <c r="AE543" s="19"/>
      <c r="AF543" s="19"/>
      <c r="AG543" s="73"/>
      <c r="AH543" s="74">
        <f t="shared" si="29"/>
        <v>0</v>
      </c>
      <c r="AI543" s="19"/>
      <c r="AJ543" s="73"/>
      <c r="AK543" s="73"/>
      <c r="AL543" s="5"/>
      <c r="AM543" s="5"/>
      <c r="AN543" s="73"/>
      <c r="AO543" s="73"/>
      <c r="AP543" s="73"/>
      <c r="AQ543" s="73"/>
      <c r="AR543" s="72"/>
      <c r="AS543" s="71"/>
    </row>
    <row r="544" spans="1:45" x14ac:dyDescent="0.2">
      <c r="A544" s="73"/>
      <c r="B544" s="73"/>
      <c r="C544" s="73"/>
      <c r="D544" s="73"/>
      <c r="E544" s="73"/>
      <c r="F544" s="73"/>
      <c r="G544" s="73"/>
      <c r="H544" s="76"/>
      <c r="I544" s="76"/>
      <c r="J544" s="76"/>
      <c r="K544" s="76"/>
      <c r="L544" s="76"/>
      <c r="M544" s="76"/>
      <c r="N544" s="76"/>
      <c r="O544" s="76"/>
      <c r="P544" s="75">
        <f t="shared" si="27"/>
        <v>0</v>
      </c>
      <c r="Q544" s="73"/>
      <c r="R544" s="73"/>
      <c r="S544" s="73"/>
      <c r="T544" s="73"/>
      <c r="U544" s="73"/>
      <c r="V544" s="73"/>
      <c r="W544" s="73"/>
      <c r="X544" s="73"/>
      <c r="Y544" s="74">
        <f t="shared" si="28"/>
        <v>0</v>
      </c>
      <c r="Z544" s="19"/>
      <c r="AA544" s="19"/>
      <c r="AB544" s="19"/>
      <c r="AC544" s="19"/>
      <c r="AD544" s="19"/>
      <c r="AE544" s="19"/>
      <c r="AF544" s="19"/>
      <c r="AG544" s="73"/>
      <c r="AH544" s="74">
        <f t="shared" si="29"/>
        <v>0</v>
      </c>
      <c r="AI544" s="19"/>
      <c r="AJ544" s="73"/>
      <c r="AK544" s="73"/>
      <c r="AL544" s="5"/>
      <c r="AM544" s="5"/>
      <c r="AN544" s="73"/>
      <c r="AO544" s="73"/>
      <c r="AP544" s="73"/>
      <c r="AQ544" s="73"/>
      <c r="AR544" s="72"/>
      <c r="AS544" s="71"/>
    </row>
    <row r="545" spans="1:45" x14ac:dyDescent="0.2">
      <c r="A545" s="73"/>
      <c r="B545" s="73"/>
      <c r="C545" s="73"/>
      <c r="D545" s="73"/>
      <c r="E545" s="73"/>
      <c r="F545" s="73"/>
      <c r="G545" s="73"/>
      <c r="H545" s="76"/>
      <c r="I545" s="76"/>
      <c r="J545" s="76"/>
      <c r="K545" s="76"/>
      <c r="L545" s="76"/>
      <c r="M545" s="76"/>
      <c r="N545" s="76"/>
      <c r="O545" s="76"/>
      <c r="P545" s="75">
        <f t="shared" si="27"/>
        <v>0</v>
      </c>
      <c r="Q545" s="73"/>
      <c r="R545" s="73"/>
      <c r="S545" s="73"/>
      <c r="T545" s="73"/>
      <c r="U545" s="73"/>
      <c r="V545" s="73"/>
      <c r="W545" s="73"/>
      <c r="X545" s="73"/>
      <c r="Y545" s="74">
        <f t="shared" si="28"/>
        <v>0</v>
      </c>
      <c r="Z545" s="19"/>
      <c r="AA545" s="19"/>
      <c r="AB545" s="19"/>
      <c r="AC545" s="19"/>
      <c r="AD545" s="19"/>
      <c r="AE545" s="19"/>
      <c r="AF545" s="19"/>
      <c r="AG545" s="73"/>
      <c r="AH545" s="74">
        <f t="shared" si="29"/>
        <v>0</v>
      </c>
      <c r="AI545" s="19"/>
      <c r="AJ545" s="73"/>
      <c r="AK545" s="73"/>
      <c r="AL545" s="5"/>
      <c r="AM545" s="5"/>
      <c r="AN545" s="73"/>
      <c r="AO545" s="73"/>
      <c r="AP545" s="73"/>
      <c r="AQ545" s="73"/>
      <c r="AR545" s="72"/>
      <c r="AS545" s="71"/>
    </row>
    <row r="546" spans="1:45" x14ac:dyDescent="0.2">
      <c r="A546" s="73"/>
      <c r="B546" s="73"/>
      <c r="C546" s="73"/>
      <c r="D546" s="73"/>
      <c r="E546" s="73"/>
      <c r="F546" s="73"/>
      <c r="G546" s="73"/>
      <c r="H546" s="76"/>
      <c r="I546" s="76"/>
      <c r="J546" s="76"/>
      <c r="K546" s="76"/>
      <c r="L546" s="76"/>
      <c r="M546" s="76"/>
      <c r="N546" s="76"/>
      <c r="O546" s="76"/>
      <c r="P546" s="75">
        <f t="shared" si="27"/>
        <v>0</v>
      </c>
      <c r="Q546" s="73"/>
      <c r="R546" s="73"/>
      <c r="S546" s="73"/>
      <c r="T546" s="73"/>
      <c r="U546" s="73"/>
      <c r="V546" s="73"/>
      <c r="W546" s="73"/>
      <c r="X546" s="73"/>
      <c r="Y546" s="74">
        <f t="shared" si="28"/>
        <v>0</v>
      </c>
      <c r="Z546" s="19"/>
      <c r="AA546" s="19"/>
      <c r="AB546" s="19"/>
      <c r="AC546" s="19"/>
      <c r="AD546" s="19"/>
      <c r="AE546" s="19"/>
      <c r="AF546" s="19"/>
      <c r="AG546" s="73"/>
      <c r="AH546" s="74">
        <f t="shared" si="29"/>
        <v>0</v>
      </c>
      <c r="AI546" s="19"/>
      <c r="AJ546" s="73"/>
      <c r="AK546" s="73"/>
      <c r="AL546" s="5"/>
      <c r="AM546" s="5"/>
      <c r="AN546" s="73"/>
      <c r="AO546" s="73"/>
      <c r="AP546" s="73"/>
      <c r="AQ546" s="73"/>
      <c r="AR546" s="72"/>
      <c r="AS546" s="71"/>
    </row>
    <row r="547" spans="1:45" x14ac:dyDescent="0.2">
      <c r="A547" s="73"/>
      <c r="B547" s="73"/>
      <c r="C547" s="73"/>
      <c r="D547" s="73"/>
      <c r="E547" s="73"/>
      <c r="F547" s="73"/>
      <c r="G547" s="73"/>
      <c r="H547" s="76"/>
      <c r="I547" s="76"/>
      <c r="J547" s="76"/>
      <c r="K547" s="76"/>
      <c r="L547" s="76"/>
      <c r="M547" s="76"/>
      <c r="N547" s="76"/>
      <c r="O547" s="76"/>
      <c r="P547" s="75">
        <f t="shared" si="27"/>
        <v>0</v>
      </c>
      <c r="Q547" s="73"/>
      <c r="R547" s="73"/>
      <c r="S547" s="73"/>
      <c r="T547" s="73"/>
      <c r="U547" s="73"/>
      <c r="V547" s="73"/>
      <c r="W547" s="73"/>
      <c r="X547" s="73"/>
      <c r="Y547" s="74">
        <f t="shared" si="28"/>
        <v>0</v>
      </c>
      <c r="Z547" s="19"/>
      <c r="AA547" s="19"/>
      <c r="AB547" s="19"/>
      <c r="AC547" s="19"/>
      <c r="AD547" s="19"/>
      <c r="AE547" s="19"/>
      <c r="AF547" s="19"/>
      <c r="AG547" s="73"/>
      <c r="AH547" s="74">
        <f t="shared" si="29"/>
        <v>0</v>
      </c>
      <c r="AI547" s="19"/>
      <c r="AJ547" s="73"/>
      <c r="AK547" s="73"/>
      <c r="AL547" s="5"/>
      <c r="AM547" s="5"/>
      <c r="AN547" s="73"/>
      <c r="AO547" s="73"/>
      <c r="AP547" s="73"/>
      <c r="AQ547" s="73"/>
      <c r="AR547" s="72"/>
      <c r="AS547" s="71"/>
    </row>
    <row r="548" spans="1:45" x14ac:dyDescent="0.2">
      <c r="A548" s="73"/>
      <c r="B548" s="73"/>
      <c r="C548" s="73"/>
      <c r="D548" s="73"/>
      <c r="E548" s="73"/>
      <c r="F548" s="73"/>
      <c r="G548" s="73"/>
      <c r="H548" s="76"/>
      <c r="I548" s="76"/>
      <c r="J548" s="76"/>
      <c r="K548" s="76"/>
      <c r="L548" s="76"/>
      <c r="M548" s="76"/>
      <c r="N548" s="76"/>
      <c r="O548" s="76"/>
      <c r="P548" s="75">
        <f t="shared" si="27"/>
        <v>0</v>
      </c>
      <c r="Q548" s="73"/>
      <c r="R548" s="73"/>
      <c r="S548" s="73"/>
      <c r="T548" s="73"/>
      <c r="U548" s="73"/>
      <c r="V548" s="73"/>
      <c r="W548" s="73"/>
      <c r="X548" s="73"/>
      <c r="Y548" s="74">
        <f t="shared" si="28"/>
        <v>0</v>
      </c>
      <c r="Z548" s="19"/>
      <c r="AA548" s="19"/>
      <c r="AB548" s="19"/>
      <c r="AC548" s="19"/>
      <c r="AD548" s="19"/>
      <c r="AE548" s="19"/>
      <c r="AF548" s="19"/>
      <c r="AG548" s="73"/>
      <c r="AH548" s="74">
        <f t="shared" si="29"/>
        <v>0</v>
      </c>
      <c r="AI548" s="19"/>
      <c r="AJ548" s="73"/>
      <c r="AK548" s="73"/>
      <c r="AL548" s="5"/>
      <c r="AM548" s="5"/>
      <c r="AN548" s="73"/>
      <c r="AO548" s="73"/>
      <c r="AP548" s="73"/>
      <c r="AQ548" s="73"/>
      <c r="AR548" s="72"/>
      <c r="AS548" s="71"/>
    </row>
    <row r="549" spans="1:45" x14ac:dyDescent="0.2">
      <c r="A549" s="73"/>
      <c r="B549" s="73"/>
      <c r="C549" s="73"/>
      <c r="D549" s="73"/>
      <c r="E549" s="73"/>
      <c r="F549" s="73"/>
      <c r="G549" s="73"/>
      <c r="H549" s="76"/>
      <c r="I549" s="76"/>
      <c r="J549" s="76"/>
      <c r="K549" s="76"/>
      <c r="L549" s="76"/>
      <c r="M549" s="76"/>
      <c r="N549" s="76"/>
      <c r="O549" s="76"/>
      <c r="P549" s="75">
        <f t="shared" si="27"/>
        <v>0</v>
      </c>
      <c r="Q549" s="73"/>
      <c r="R549" s="73"/>
      <c r="S549" s="73"/>
      <c r="T549" s="73"/>
      <c r="U549" s="73"/>
      <c r="V549" s="73"/>
      <c r="W549" s="73"/>
      <c r="X549" s="73"/>
      <c r="Y549" s="74">
        <f t="shared" si="28"/>
        <v>0</v>
      </c>
      <c r="Z549" s="19"/>
      <c r="AA549" s="19"/>
      <c r="AB549" s="19"/>
      <c r="AC549" s="19"/>
      <c r="AD549" s="19"/>
      <c r="AE549" s="19"/>
      <c r="AF549" s="19"/>
      <c r="AG549" s="73"/>
      <c r="AH549" s="74">
        <f t="shared" si="29"/>
        <v>0</v>
      </c>
      <c r="AI549" s="19"/>
      <c r="AJ549" s="73"/>
      <c r="AK549" s="73"/>
      <c r="AL549" s="5"/>
      <c r="AM549" s="5"/>
      <c r="AN549" s="73"/>
      <c r="AO549" s="73"/>
      <c r="AP549" s="73"/>
      <c r="AQ549" s="73"/>
      <c r="AR549" s="72"/>
      <c r="AS549" s="71"/>
    </row>
    <row r="550" spans="1:45" x14ac:dyDescent="0.2">
      <c r="A550" s="73"/>
      <c r="B550" s="73"/>
      <c r="C550" s="73"/>
      <c r="D550" s="73"/>
      <c r="E550" s="73"/>
      <c r="F550" s="73"/>
      <c r="G550" s="73"/>
      <c r="H550" s="76"/>
      <c r="I550" s="76"/>
      <c r="J550" s="76"/>
      <c r="K550" s="76"/>
      <c r="L550" s="76"/>
      <c r="M550" s="76"/>
      <c r="N550" s="76"/>
      <c r="O550" s="76"/>
      <c r="P550" s="75">
        <f t="shared" si="27"/>
        <v>0</v>
      </c>
      <c r="Q550" s="73"/>
      <c r="R550" s="73"/>
      <c r="S550" s="73"/>
      <c r="T550" s="73"/>
      <c r="U550" s="73"/>
      <c r="V550" s="73"/>
      <c r="W550" s="73"/>
      <c r="X550" s="73"/>
      <c r="Y550" s="74">
        <f t="shared" si="28"/>
        <v>0</v>
      </c>
      <c r="Z550" s="19"/>
      <c r="AA550" s="19"/>
      <c r="AB550" s="19"/>
      <c r="AC550" s="19"/>
      <c r="AD550" s="19"/>
      <c r="AE550" s="19"/>
      <c r="AF550" s="19"/>
      <c r="AG550" s="73"/>
      <c r="AH550" s="74">
        <f t="shared" si="29"/>
        <v>0</v>
      </c>
      <c r="AI550" s="19"/>
      <c r="AJ550" s="73"/>
      <c r="AK550" s="73"/>
      <c r="AL550" s="5"/>
      <c r="AM550" s="5"/>
      <c r="AN550" s="73"/>
      <c r="AO550" s="73"/>
      <c r="AP550" s="73"/>
      <c r="AQ550" s="73"/>
      <c r="AR550" s="72"/>
      <c r="AS550" s="71"/>
    </row>
    <row r="551" spans="1:45" x14ac:dyDescent="0.2">
      <c r="A551" s="73"/>
      <c r="B551" s="73"/>
      <c r="C551" s="73"/>
      <c r="D551" s="73"/>
      <c r="E551" s="73"/>
      <c r="F551" s="73"/>
      <c r="G551" s="73"/>
      <c r="H551" s="76"/>
      <c r="I551" s="76"/>
      <c r="J551" s="76"/>
      <c r="K551" s="76"/>
      <c r="L551" s="76"/>
      <c r="M551" s="76"/>
      <c r="N551" s="76"/>
      <c r="O551" s="76"/>
      <c r="P551" s="75">
        <f t="shared" si="27"/>
        <v>0</v>
      </c>
      <c r="Q551" s="73"/>
      <c r="R551" s="73"/>
      <c r="S551" s="73"/>
      <c r="T551" s="73"/>
      <c r="U551" s="73"/>
      <c r="V551" s="73"/>
      <c r="W551" s="73"/>
      <c r="X551" s="73"/>
      <c r="Y551" s="74">
        <f t="shared" si="28"/>
        <v>0</v>
      </c>
      <c r="Z551" s="19"/>
      <c r="AA551" s="19"/>
      <c r="AB551" s="19"/>
      <c r="AC551" s="19"/>
      <c r="AD551" s="19"/>
      <c r="AE551" s="19"/>
      <c r="AF551" s="19"/>
      <c r="AG551" s="73"/>
      <c r="AH551" s="74">
        <f t="shared" si="29"/>
        <v>0</v>
      </c>
      <c r="AI551" s="19"/>
      <c r="AJ551" s="73"/>
      <c r="AK551" s="73"/>
      <c r="AL551" s="5"/>
      <c r="AM551" s="5"/>
      <c r="AN551" s="73"/>
      <c r="AO551" s="73"/>
      <c r="AP551" s="73"/>
      <c r="AQ551" s="73"/>
      <c r="AR551" s="72"/>
      <c r="AS551" s="71"/>
    </row>
    <row r="552" spans="1:45" x14ac:dyDescent="0.2">
      <c r="A552" s="73"/>
      <c r="B552" s="73"/>
      <c r="C552" s="73"/>
      <c r="D552" s="73"/>
      <c r="E552" s="73"/>
      <c r="F552" s="73"/>
      <c r="G552" s="73"/>
      <c r="H552" s="76"/>
      <c r="I552" s="76"/>
      <c r="J552" s="76"/>
      <c r="K552" s="76"/>
      <c r="L552" s="76"/>
      <c r="M552" s="76"/>
      <c r="N552" s="76"/>
      <c r="O552" s="76"/>
      <c r="P552" s="75">
        <f t="shared" si="27"/>
        <v>0</v>
      </c>
      <c r="Q552" s="73"/>
      <c r="R552" s="73"/>
      <c r="S552" s="73"/>
      <c r="T552" s="73"/>
      <c r="U552" s="73"/>
      <c r="V552" s="73"/>
      <c r="W552" s="73"/>
      <c r="X552" s="73"/>
      <c r="Y552" s="74">
        <f t="shared" si="28"/>
        <v>0</v>
      </c>
      <c r="Z552" s="19"/>
      <c r="AA552" s="19"/>
      <c r="AB552" s="19"/>
      <c r="AC552" s="19"/>
      <c r="AD552" s="19"/>
      <c r="AE552" s="19"/>
      <c r="AF552" s="19"/>
      <c r="AG552" s="73"/>
      <c r="AH552" s="74">
        <f t="shared" si="29"/>
        <v>0</v>
      </c>
      <c r="AI552" s="19"/>
      <c r="AJ552" s="73"/>
      <c r="AK552" s="73"/>
      <c r="AL552" s="5"/>
      <c r="AM552" s="5"/>
      <c r="AN552" s="73"/>
      <c r="AO552" s="73"/>
      <c r="AP552" s="73"/>
      <c r="AQ552" s="73"/>
      <c r="AR552" s="72"/>
      <c r="AS552" s="71"/>
    </row>
    <row r="553" spans="1:45" x14ac:dyDescent="0.2">
      <c r="A553" s="73"/>
      <c r="B553" s="73"/>
      <c r="C553" s="73"/>
      <c r="D553" s="73"/>
      <c r="E553" s="73"/>
      <c r="F553" s="73"/>
      <c r="G553" s="73"/>
      <c r="H553" s="76"/>
      <c r="I553" s="76"/>
      <c r="J553" s="76"/>
      <c r="K553" s="76"/>
      <c r="L553" s="76"/>
      <c r="M553" s="76"/>
      <c r="N553" s="76"/>
      <c r="O553" s="76"/>
      <c r="P553" s="75">
        <f t="shared" si="27"/>
        <v>0</v>
      </c>
      <c r="Q553" s="73"/>
      <c r="R553" s="73"/>
      <c r="S553" s="73"/>
      <c r="T553" s="73"/>
      <c r="U553" s="73"/>
      <c r="V553" s="73"/>
      <c r="W553" s="73"/>
      <c r="X553" s="73"/>
      <c r="Y553" s="74">
        <f t="shared" si="28"/>
        <v>0</v>
      </c>
      <c r="Z553" s="19"/>
      <c r="AA553" s="19"/>
      <c r="AB553" s="19"/>
      <c r="AC553" s="19"/>
      <c r="AD553" s="19"/>
      <c r="AE553" s="19"/>
      <c r="AF553" s="19"/>
      <c r="AG553" s="73"/>
      <c r="AH553" s="74">
        <f t="shared" si="29"/>
        <v>0</v>
      </c>
      <c r="AI553" s="19"/>
      <c r="AJ553" s="73"/>
      <c r="AK553" s="73"/>
      <c r="AL553" s="5"/>
      <c r="AM553" s="5"/>
      <c r="AN553" s="73"/>
      <c r="AO553" s="73"/>
      <c r="AP553" s="73"/>
      <c r="AQ553" s="73"/>
      <c r="AR553" s="72"/>
      <c r="AS553" s="71"/>
    </row>
    <row r="554" spans="1:45" x14ac:dyDescent="0.2">
      <c r="A554" s="73"/>
      <c r="B554" s="73"/>
      <c r="C554" s="73"/>
      <c r="D554" s="73"/>
      <c r="E554" s="73"/>
      <c r="F554" s="73"/>
      <c r="G554" s="73"/>
      <c r="H554" s="76"/>
      <c r="I554" s="76"/>
      <c r="J554" s="76"/>
      <c r="K554" s="76"/>
      <c r="L554" s="76"/>
      <c r="M554" s="76"/>
      <c r="N554" s="76"/>
      <c r="O554" s="76"/>
      <c r="P554" s="75">
        <f t="shared" si="27"/>
        <v>0</v>
      </c>
      <c r="Q554" s="73"/>
      <c r="R554" s="73"/>
      <c r="S554" s="73"/>
      <c r="T554" s="73"/>
      <c r="U554" s="73"/>
      <c r="V554" s="73"/>
      <c r="W554" s="73"/>
      <c r="X554" s="73"/>
      <c r="Y554" s="74">
        <f t="shared" si="28"/>
        <v>0</v>
      </c>
      <c r="Z554" s="19"/>
      <c r="AA554" s="19"/>
      <c r="AB554" s="19"/>
      <c r="AC554" s="19"/>
      <c r="AD554" s="19"/>
      <c r="AE554" s="19"/>
      <c r="AF554" s="19"/>
      <c r="AG554" s="73"/>
      <c r="AH554" s="74">
        <f t="shared" si="29"/>
        <v>0</v>
      </c>
      <c r="AI554" s="19"/>
      <c r="AJ554" s="73"/>
      <c r="AK554" s="73"/>
      <c r="AL554" s="5"/>
      <c r="AM554" s="5"/>
      <c r="AN554" s="73"/>
      <c r="AO554" s="73"/>
      <c r="AP554" s="73"/>
      <c r="AQ554" s="73"/>
      <c r="AR554" s="72"/>
      <c r="AS554" s="71"/>
    </row>
    <row r="555" spans="1:45" x14ac:dyDescent="0.2">
      <c r="A555" s="73"/>
      <c r="B555" s="73"/>
      <c r="C555" s="73"/>
      <c r="D555" s="73"/>
      <c r="E555" s="73"/>
      <c r="F555" s="73"/>
      <c r="G555" s="73"/>
      <c r="H555" s="76"/>
      <c r="I555" s="76"/>
      <c r="J555" s="76"/>
      <c r="K555" s="76"/>
      <c r="L555" s="76"/>
      <c r="M555" s="76"/>
      <c r="N555" s="76"/>
      <c r="O555" s="76"/>
      <c r="P555" s="75">
        <f t="shared" si="27"/>
        <v>0</v>
      </c>
      <c r="Q555" s="73"/>
      <c r="R555" s="73"/>
      <c r="S555" s="73"/>
      <c r="T555" s="73"/>
      <c r="U555" s="73"/>
      <c r="V555" s="73"/>
      <c r="W555" s="73"/>
      <c r="X555" s="73"/>
      <c r="Y555" s="74">
        <f t="shared" si="28"/>
        <v>0</v>
      </c>
      <c r="Z555" s="19"/>
      <c r="AA555" s="19"/>
      <c r="AB555" s="19"/>
      <c r="AC555" s="19"/>
      <c r="AD555" s="19"/>
      <c r="AE555" s="19"/>
      <c r="AF555" s="19"/>
      <c r="AG555" s="73"/>
      <c r="AH555" s="74">
        <f t="shared" si="29"/>
        <v>0</v>
      </c>
      <c r="AI555" s="19"/>
      <c r="AJ555" s="73"/>
      <c r="AK555" s="73"/>
      <c r="AL555" s="5"/>
      <c r="AM555" s="5"/>
      <c r="AN555" s="73"/>
      <c r="AO555" s="73"/>
      <c r="AP555" s="73"/>
      <c r="AQ555" s="73"/>
      <c r="AR555" s="72"/>
      <c r="AS555" s="71"/>
    </row>
    <row r="556" spans="1:45" x14ac:dyDescent="0.2">
      <c r="A556" s="73"/>
      <c r="B556" s="73"/>
      <c r="C556" s="73"/>
      <c r="D556" s="73"/>
      <c r="E556" s="73"/>
      <c r="F556" s="73"/>
      <c r="G556" s="73"/>
      <c r="H556" s="76"/>
      <c r="I556" s="76"/>
      <c r="J556" s="76"/>
      <c r="K556" s="76"/>
      <c r="L556" s="76"/>
      <c r="M556" s="76"/>
      <c r="N556" s="76"/>
      <c r="O556" s="76"/>
      <c r="P556" s="75">
        <f t="shared" si="27"/>
        <v>0</v>
      </c>
      <c r="Q556" s="73"/>
      <c r="R556" s="73"/>
      <c r="S556" s="73"/>
      <c r="T556" s="73"/>
      <c r="U556" s="73"/>
      <c r="V556" s="73"/>
      <c r="W556" s="73"/>
      <c r="X556" s="73"/>
      <c r="Y556" s="74">
        <f t="shared" si="28"/>
        <v>0</v>
      </c>
      <c r="Z556" s="19"/>
      <c r="AA556" s="19"/>
      <c r="AB556" s="19"/>
      <c r="AC556" s="19"/>
      <c r="AD556" s="19"/>
      <c r="AE556" s="19"/>
      <c r="AF556" s="19"/>
      <c r="AG556" s="73"/>
      <c r="AH556" s="74">
        <f t="shared" si="29"/>
        <v>0</v>
      </c>
      <c r="AI556" s="19"/>
      <c r="AJ556" s="73"/>
      <c r="AK556" s="73"/>
      <c r="AL556" s="5"/>
      <c r="AM556" s="5"/>
      <c r="AN556" s="73"/>
      <c r="AO556" s="73"/>
      <c r="AP556" s="73"/>
      <c r="AQ556" s="73"/>
      <c r="AR556" s="72"/>
      <c r="AS556" s="71"/>
    </row>
    <row r="557" spans="1:45" x14ac:dyDescent="0.2">
      <c r="A557" s="73"/>
      <c r="B557" s="73"/>
      <c r="C557" s="73"/>
      <c r="D557" s="73"/>
      <c r="E557" s="73"/>
      <c r="F557" s="73"/>
      <c r="G557" s="73"/>
      <c r="H557" s="76"/>
      <c r="I557" s="76"/>
      <c r="J557" s="76"/>
      <c r="K557" s="76"/>
      <c r="L557" s="76"/>
      <c r="M557" s="76"/>
      <c r="N557" s="76"/>
      <c r="O557" s="76"/>
      <c r="P557" s="75">
        <f t="shared" si="27"/>
        <v>0</v>
      </c>
      <c r="Q557" s="73"/>
      <c r="R557" s="73"/>
      <c r="S557" s="73"/>
      <c r="T557" s="73"/>
      <c r="U557" s="73"/>
      <c r="V557" s="73"/>
      <c r="W557" s="73"/>
      <c r="X557" s="73"/>
      <c r="Y557" s="74">
        <f t="shared" si="28"/>
        <v>0</v>
      </c>
      <c r="Z557" s="19"/>
      <c r="AA557" s="19"/>
      <c r="AB557" s="19"/>
      <c r="AC557" s="19"/>
      <c r="AD557" s="19"/>
      <c r="AE557" s="19"/>
      <c r="AF557" s="19"/>
      <c r="AG557" s="73"/>
      <c r="AH557" s="74">
        <f t="shared" si="29"/>
        <v>0</v>
      </c>
      <c r="AI557" s="19"/>
      <c r="AJ557" s="73"/>
      <c r="AK557" s="73"/>
      <c r="AL557" s="5"/>
      <c r="AM557" s="5"/>
      <c r="AN557" s="73"/>
      <c r="AO557" s="73"/>
      <c r="AP557" s="73"/>
      <c r="AQ557" s="73"/>
      <c r="AR557" s="72"/>
      <c r="AS557" s="71"/>
    </row>
    <row r="558" spans="1:45" x14ac:dyDescent="0.2">
      <c r="A558" s="73"/>
      <c r="B558" s="73"/>
      <c r="C558" s="73"/>
      <c r="D558" s="73"/>
      <c r="E558" s="73"/>
      <c r="F558" s="73"/>
      <c r="G558" s="73"/>
      <c r="H558" s="76"/>
      <c r="I558" s="76"/>
      <c r="J558" s="76"/>
      <c r="K558" s="76"/>
      <c r="L558" s="76"/>
      <c r="M558" s="76"/>
      <c r="N558" s="76"/>
      <c r="O558" s="76"/>
      <c r="P558" s="75">
        <f t="shared" si="27"/>
        <v>0</v>
      </c>
      <c r="Q558" s="73"/>
      <c r="R558" s="73"/>
      <c r="S558" s="73"/>
      <c r="T558" s="73"/>
      <c r="U558" s="73"/>
      <c r="V558" s="73"/>
      <c r="W558" s="73"/>
      <c r="X558" s="73"/>
      <c r="Y558" s="74">
        <f t="shared" si="28"/>
        <v>0</v>
      </c>
      <c r="Z558" s="19"/>
      <c r="AA558" s="19"/>
      <c r="AB558" s="19"/>
      <c r="AC558" s="19"/>
      <c r="AD558" s="19"/>
      <c r="AE558" s="19"/>
      <c r="AF558" s="19"/>
      <c r="AG558" s="73"/>
      <c r="AH558" s="74">
        <f t="shared" si="29"/>
        <v>0</v>
      </c>
      <c r="AI558" s="19"/>
      <c r="AJ558" s="73"/>
      <c r="AK558" s="73"/>
      <c r="AL558" s="5"/>
      <c r="AM558" s="5"/>
      <c r="AN558" s="73"/>
      <c r="AO558" s="73"/>
      <c r="AP558" s="73"/>
      <c r="AQ558" s="73"/>
      <c r="AR558" s="72"/>
      <c r="AS558" s="71"/>
    </row>
    <row r="559" spans="1:45" x14ac:dyDescent="0.2">
      <c r="A559" s="73"/>
      <c r="B559" s="73"/>
      <c r="C559" s="73"/>
      <c r="D559" s="73"/>
      <c r="E559" s="73"/>
      <c r="F559" s="73"/>
      <c r="G559" s="73"/>
      <c r="H559" s="76"/>
      <c r="I559" s="76"/>
      <c r="J559" s="76"/>
      <c r="K559" s="76"/>
      <c r="L559" s="76"/>
      <c r="M559" s="76"/>
      <c r="N559" s="76"/>
      <c r="O559" s="76"/>
      <c r="P559" s="75">
        <f t="shared" si="27"/>
        <v>0</v>
      </c>
      <c r="Q559" s="73"/>
      <c r="R559" s="73"/>
      <c r="S559" s="73"/>
      <c r="T559" s="73"/>
      <c r="U559" s="73"/>
      <c r="V559" s="73"/>
      <c r="W559" s="73"/>
      <c r="X559" s="73"/>
      <c r="Y559" s="74">
        <f t="shared" si="28"/>
        <v>0</v>
      </c>
      <c r="Z559" s="19"/>
      <c r="AA559" s="19"/>
      <c r="AB559" s="19"/>
      <c r="AC559" s="19"/>
      <c r="AD559" s="19"/>
      <c r="AE559" s="19"/>
      <c r="AF559" s="19"/>
      <c r="AG559" s="73"/>
      <c r="AH559" s="74">
        <f t="shared" si="29"/>
        <v>0</v>
      </c>
      <c r="AI559" s="19"/>
      <c r="AJ559" s="73"/>
      <c r="AK559" s="73"/>
      <c r="AL559" s="5"/>
      <c r="AM559" s="5"/>
      <c r="AN559" s="73"/>
      <c r="AO559" s="73"/>
      <c r="AP559" s="73"/>
      <c r="AQ559" s="73"/>
      <c r="AR559" s="72"/>
      <c r="AS559" s="71"/>
    </row>
    <row r="560" spans="1:45" x14ac:dyDescent="0.2">
      <c r="A560" s="73"/>
      <c r="B560" s="73"/>
      <c r="C560" s="73"/>
      <c r="D560" s="73"/>
      <c r="E560" s="73"/>
      <c r="F560" s="73"/>
      <c r="G560" s="73"/>
      <c r="H560" s="76"/>
      <c r="I560" s="76"/>
      <c r="J560" s="76"/>
      <c r="K560" s="76"/>
      <c r="L560" s="76"/>
      <c r="M560" s="76"/>
      <c r="N560" s="76"/>
      <c r="O560" s="76"/>
      <c r="P560" s="75">
        <f t="shared" si="27"/>
        <v>0</v>
      </c>
      <c r="Q560" s="73"/>
      <c r="R560" s="73"/>
      <c r="S560" s="73"/>
      <c r="T560" s="73"/>
      <c r="U560" s="73"/>
      <c r="V560" s="73"/>
      <c r="W560" s="73"/>
      <c r="X560" s="73"/>
      <c r="Y560" s="74">
        <f t="shared" si="28"/>
        <v>0</v>
      </c>
      <c r="Z560" s="19"/>
      <c r="AA560" s="19"/>
      <c r="AB560" s="19"/>
      <c r="AC560" s="19"/>
      <c r="AD560" s="19"/>
      <c r="AE560" s="19"/>
      <c r="AF560" s="19"/>
      <c r="AG560" s="73"/>
      <c r="AH560" s="74">
        <f t="shared" si="29"/>
        <v>0</v>
      </c>
      <c r="AI560" s="19"/>
      <c r="AJ560" s="73"/>
      <c r="AK560" s="73"/>
      <c r="AL560" s="5"/>
      <c r="AM560" s="5"/>
      <c r="AN560" s="73"/>
      <c r="AO560" s="73"/>
      <c r="AP560" s="73"/>
      <c r="AQ560" s="73"/>
      <c r="AR560" s="72"/>
      <c r="AS560" s="71"/>
    </row>
    <row r="561" spans="1:45" x14ac:dyDescent="0.2">
      <c r="A561" s="73"/>
      <c r="B561" s="73"/>
      <c r="C561" s="73"/>
      <c r="D561" s="73"/>
      <c r="E561" s="73"/>
      <c r="F561" s="73"/>
      <c r="G561" s="73"/>
      <c r="H561" s="76"/>
      <c r="I561" s="76"/>
      <c r="J561" s="76"/>
      <c r="K561" s="76"/>
      <c r="L561" s="76"/>
      <c r="M561" s="76"/>
      <c r="N561" s="76"/>
      <c r="O561" s="76"/>
      <c r="P561" s="75">
        <f t="shared" si="27"/>
        <v>0</v>
      </c>
      <c r="Q561" s="73"/>
      <c r="R561" s="73"/>
      <c r="S561" s="73"/>
      <c r="T561" s="73"/>
      <c r="U561" s="73"/>
      <c r="V561" s="73"/>
      <c r="W561" s="73"/>
      <c r="X561" s="73"/>
      <c r="Y561" s="74">
        <f t="shared" si="28"/>
        <v>0</v>
      </c>
      <c r="Z561" s="19"/>
      <c r="AA561" s="19"/>
      <c r="AB561" s="19"/>
      <c r="AC561" s="19"/>
      <c r="AD561" s="19"/>
      <c r="AE561" s="19"/>
      <c r="AF561" s="19"/>
      <c r="AG561" s="73"/>
      <c r="AH561" s="74">
        <f t="shared" si="29"/>
        <v>0</v>
      </c>
      <c r="AI561" s="19"/>
      <c r="AJ561" s="73"/>
      <c r="AK561" s="73"/>
      <c r="AL561" s="5"/>
      <c r="AM561" s="5"/>
      <c r="AN561" s="73"/>
      <c r="AO561" s="73"/>
      <c r="AP561" s="73"/>
      <c r="AQ561" s="73"/>
      <c r="AR561" s="72"/>
      <c r="AS561" s="71"/>
    </row>
    <row r="562" spans="1:45" x14ac:dyDescent="0.2">
      <c r="A562" s="73"/>
      <c r="B562" s="73"/>
      <c r="C562" s="73"/>
      <c r="D562" s="73"/>
      <c r="E562" s="73"/>
      <c r="F562" s="73"/>
      <c r="G562" s="73"/>
      <c r="H562" s="76"/>
      <c r="I562" s="76"/>
      <c r="J562" s="76"/>
      <c r="K562" s="76"/>
      <c r="L562" s="76"/>
      <c r="M562" s="76"/>
      <c r="N562" s="76"/>
      <c r="O562" s="76"/>
      <c r="P562" s="75">
        <f t="shared" si="27"/>
        <v>0</v>
      </c>
      <c r="Q562" s="73"/>
      <c r="R562" s="73"/>
      <c r="S562" s="73"/>
      <c r="T562" s="73"/>
      <c r="U562" s="73"/>
      <c r="V562" s="73"/>
      <c r="W562" s="73"/>
      <c r="X562" s="73"/>
      <c r="Y562" s="74">
        <f t="shared" si="28"/>
        <v>0</v>
      </c>
      <c r="Z562" s="19"/>
      <c r="AA562" s="19"/>
      <c r="AB562" s="19"/>
      <c r="AC562" s="19"/>
      <c r="AD562" s="19"/>
      <c r="AE562" s="19"/>
      <c r="AF562" s="19"/>
      <c r="AG562" s="73"/>
      <c r="AH562" s="74">
        <f t="shared" si="29"/>
        <v>0</v>
      </c>
      <c r="AI562" s="19"/>
      <c r="AJ562" s="73"/>
      <c r="AK562" s="73"/>
      <c r="AL562" s="5"/>
      <c r="AM562" s="5"/>
      <c r="AN562" s="73"/>
      <c r="AO562" s="73"/>
      <c r="AP562" s="73"/>
      <c r="AQ562" s="73"/>
      <c r="AR562" s="72"/>
      <c r="AS562" s="71"/>
    </row>
    <row r="563" spans="1:45" x14ac:dyDescent="0.2">
      <c r="A563" s="73"/>
      <c r="B563" s="73"/>
      <c r="C563" s="73"/>
      <c r="D563" s="73"/>
      <c r="E563" s="73"/>
      <c r="F563" s="73"/>
      <c r="G563" s="73"/>
      <c r="H563" s="76"/>
      <c r="I563" s="76"/>
      <c r="J563" s="76"/>
      <c r="K563" s="76"/>
      <c r="L563" s="76"/>
      <c r="M563" s="76"/>
      <c r="N563" s="76"/>
      <c r="O563" s="76"/>
      <c r="P563" s="75">
        <f t="shared" si="27"/>
        <v>0</v>
      </c>
      <c r="Q563" s="73"/>
      <c r="R563" s="73"/>
      <c r="S563" s="73"/>
      <c r="T563" s="73"/>
      <c r="U563" s="73"/>
      <c r="V563" s="73"/>
      <c r="W563" s="73"/>
      <c r="X563" s="73"/>
      <c r="Y563" s="74">
        <f t="shared" si="28"/>
        <v>0</v>
      </c>
      <c r="Z563" s="19"/>
      <c r="AA563" s="19"/>
      <c r="AB563" s="19"/>
      <c r="AC563" s="19"/>
      <c r="AD563" s="19"/>
      <c r="AE563" s="19"/>
      <c r="AF563" s="19"/>
      <c r="AG563" s="73"/>
      <c r="AH563" s="74">
        <f t="shared" si="29"/>
        <v>0</v>
      </c>
      <c r="AI563" s="19"/>
      <c r="AJ563" s="73"/>
      <c r="AK563" s="73"/>
      <c r="AL563" s="5"/>
      <c r="AM563" s="5"/>
      <c r="AN563" s="73"/>
      <c r="AO563" s="73"/>
      <c r="AP563" s="73"/>
      <c r="AQ563" s="73"/>
      <c r="AR563" s="72"/>
      <c r="AS563" s="71"/>
    </row>
    <row r="564" spans="1:45" x14ac:dyDescent="0.2">
      <c r="A564" s="73"/>
      <c r="B564" s="73"/>
      <c r="C564" s="73"/>
      <c r="D564" s="73"/>
      <c r="E564" s="73"/>
      <c r="F564" s="73"/>
      <c r="G564" s="73"/>
      <c r="H564" s="76"/>
      <c r="I564" s="76"/>
      <c r="J564" s="76"/>
      <c r="K564" s="76"/>
      <c r="L564" s="76"/>
      <c r="M564" s="76"/>
      <c r="N564" s="76"/>
      <c r="O564" s="76"/>
      <c r="P564" s="75">
        <f t="shared" si="27"/>
        <v>0</v>
      </c>
      <c r="Q564" s="73"/>
      <c r="R564" s="73"/>
      <c r="S564" s="73"/>
      <c r="T564" s="73"/>
      <c r="U564" s="73"/>
      <c r="V564" s="73"/>
      <c r="W564" s="73"/>
      <c r="X564" s="73"/>
      <c r="Y564" s="74">
        <f t="shared" si="28"/>
        <v>0</v>
      </c>
      <c r="Z564" s="19"/>
      <c r="AA564" s="19"/>
      <c r="AB564" s="19"/>
      <c r="AC564" s="19"/>
      <c r="AD564" s="19"/>
      <c r="AE564" s="19"/>
      <c r="AF564" s="19"/>
      <c r="AG564" s="73"/>
      <c r="AH564" s="74">
        <f t="shared" si="29"/>
        <v>0</v>
      </c>
      <c r="AI564" s="19"/>
      <c r="AJ564" s="73"/>
      <c r="AK564" s="73"/>
      <c r="AL564" s="5"/>
      <c r="AM564" s="5"/>
      <c r="AN564" s="73"/>
      <c r="AO564" s="73"/>
      <c r="AP564" s="73"/>
      <c r="AQ564" s="73"/>
      <c r="AR564" s="72"/>
      <c r="AS564" s="71"/>
    </row>
    <row r="565" spans="1:45" x14ac:dyDescent="0.2">
      <c r="A565" s="73"/>
      <c r="B565" s="73"/>
      <c r="C565" s="73"/>
      <c r="D565" s="73"/>
      <c r="E565" s="73"/>
      <c r="F565" s="73"/>
      <c r="G565" s="73"/>
      <c r="H565" s="76"/>
      <c r="I565" s="76"/>
      <c r="J565" s="76"/>
      <c r="K565" s="76"/>
      <c r="L565" s="76"/>
      <c r="M565" s="76"/>
      <c r="N565" s="76"/>
      <c r="O565" s="76"/>
      <c r="P565" s="75">
        <f t="shared" si="27"/>
        <v>0</v>
      </c>
      <c r="Q565" s="73"/>
      <c r="R565" s="73"/>
      <c r="S565" s="73"/>
      <c r="T565" s="73"/>
      <c r="U565" s="73"/>
      <c r="V565" s="73"/>
      <c r="W565" s="73"/>
      <c r="X565" s="73"/>
      <c r="Y565" s="74">
        <f t="shared" si="28"/>
        <v>0</v>
      </c>
      <c r="Z565" s="19"/>
      <c r="AA565" s="19"/>
      <c r="AB565" s="19"/>
      <c r="AC565" s="19"/>
      <c r="AD565" s="19"/>
      <c r="AE565" s="19"/>
      <c r="AF565" s="19"/>
      <c r="AG565" s="73"/>
      <c r="AH565" s="74">
        <f t="shared" si="29"/>
        <v>0</v>
      </c>
      <c r="AI565" s="19"/>
      <c r="AJ565" s="73"/>
      <c r="AK565" s="73"/>
      <c r="AL565" s="5"/>
      <c r="AM565" s="5"/>
      <c r="AN565" s="73"/>
      <c r="AO565" s="73"/>
      <c r="AP565" s="73"/>
      <c r="AQ565" s="73"/>
      <c r="AR565" s="72"/>
      <c r="AS565" s="71"/>
    </row>
    <row r="566" spans="1:45" x14ac:dyDescent="0.2">
      <c r="A566" s="73"/>
      <c r="B566" s="73"/>
      <c r="C566" s="73"/>
      <c r="D566" s="73"/>
      <c r="E566" s="73"/>
      <c r="F566" s="73"/>
      <c r="G566" s="73"/>
      <c r="H566" s="76"/>
      <c r="I566" s="76"/>
      <c r="J566" s="76"/>
      <c r="K566" s="76"/>
      <c r="L566" s="76"/>
      <c r="M566" s="76"/>
      <c r="N566" s="76"/>
      <c r="O566" s="76"/>
      <c r="P566" s="75">
        <f t="shared" si="27"/>
        <v>0</v>
      </c>
      <c r="Q566" s="73"/>
      <c r="R566" s="73"/>
      <c r="S566" s="73"/>
      <c r="T566" s="73"/>
      <c r="U566" s="73"/>
      <c r="V566" s="73"/>
      <c r="W566" s="73"/>
      <c r="X566" s="73"/>
      <c r="Y566" s="74">
        <f t="shared" si="28"/>
        <v>0</v>
      </c>
      <c r="Z566" s="19"/>
      <c r="AA566" s="19"/>
      <c r="AB566" s="19"/>
      <c r="AC566" s="19"/>
      <c r="AD566" s="19"/>
      <c r="AE566" s="19"/>
      <c r="AF566" s="19"/>
      <c r="AG566" s="73"/>
      <c r="AH566" s="74">
        <f t="shared" si="29"/>
        <v>0</v>
      </c>
      <c r="AI566" s="19"/>
      <c r="AJ566" s="73"/>
      <c r="AK566" s="73"/>
      <c r="AL566" s="5"/>
      <c r="AM566" s="5"/>
      <c r="AN566" s="73"/>
      <c r="AO566" s="73"/>
      <c r="AP566" s="73"/>
      <c r="AQ566" s="73"/>
      <c r="AR566" s="72"/>
      <c r="AS566" s="71"/>
    </row>
    <row r="567" spans="1:45" x14ac:dyDescent="0.2">
      <c r="A567" s="73"/>
      <c r="B567" s="73"/>
      <c r="C567" s="73"/>
      <c r="D567" s="73"/>
      <c r="E567" s="73"/>
      <c r="F567" s="73"/>
      <c r="G567" s="73"/>
      <c r="H567" s="76"/>
      <c r="I567" s="76"/>
      <c r="J567" s="76"/>
      <c r="K567" s="76"/>
      <c r="L567" s="76"/>
      <c r="M567" s="76"/>
      <c r="N567" s="76"/>
      <c r="O567" s="76"/>
      <c r="P567" s="75">
        <f t="shared" si="27"/>
        <v>0</v>
      </c>
      <c r="Q567" s="73"/>
      <c r="R567" s="73"/>
      <c r="S567" s="73"/>
      <c r="T567" s="73"/>
      <c r="U567" s="73"/>
      <c r="V567" s="73"/>
      <c r="W567" s="73"/>
      <c r="X567" s="73"/>
      <c r="Y567" s="74">
        <f t="shared" si="28"/>
        <v>0</v>
      </c>
      <c r="Z567" s="19"/>
      <c r="AA567" s="19"/>
      <c r="AB567" s="19"/>
      <c r="AC567" s="19"/>
      <c r="AD567" s="19"/>
      <c r="AE567" s="19"/>
      <c r="AF567" s="19"/>
      <c r="AG567" s="73"/>
      <c r="AH567" s="74">
        <f t="shared" si="29"/>
        <v>0</v>
      </c>
      <c r="AI567" s="19"/>
      <c r="AJ567" s="73"/>
      <c r="AK567" s="73"/>
      <c r="AL567" s="5"/>
      <c r="AM567" s="5"/>
      <c r="AN567" s="73"/>
      <c r="AO567" s="73"/>
      <c r="AP567" s="73"/>
      <c r="AQ567" s="73"/>
      <c r="AR567" s="72"/>
      <c r="AS567" s="71"/>
    </row>
    <row r="568" spans="1:45" x14ac:dyDescent="0.2">
      <c r="A568" s="73"/>
      <c r="B568" s="73"/>
      <c r="C568" s="73"/>
      <c r="D568" s="73"/>
      <c r="E568" s="73"/>
      <c r="F568" s="73"/>
      <c r="G568" s="73"/>
      <c r="H568" s="76"/>
      <c r="I568" s="76"/>
      <c r="J568" s="76"/>
      <c r="K568" s="76"/>
      <c r="L568" s="76"/>
      <c r="M568" s="76"/>
      <c r="N568" s="76"/>
      <c r="O568" s="76"/>
      <c r="P568" s="75">
        <f t="shared" si="27"/>
        <v>0</v>
      </c>
      <c r="Q568" s="73"/>
      <c r="R568" s="73"/>
      <c r="S568" s="73"/>
      <c r="T568" s="73"/>
      <c r="U568" s="73"/>
      <c r="V568" s="73"/>
      <c r="W568" s="73"/>
      <c r="X568" s="73"/>
      <c r="Y568" s="74">
        <f t="shared" si="28"/>
        <v>0</v>
      </c>
      <c r="Z568" s="19"/>
      <c r="AA568" s="19"/>
      <c r="AB568" s="19"/>
      <c r="AC568" s="19"/>
      <c r="AD568" s="19"/>
      <c r="AE568" s="19"/>
      <c r="AF568" s="19"/>
      <c r="AG568" s="73"/>
      <c r="AH568" s="74">
        <f t="shared" si="29"/>
        <v>0</v>
      </c>
      <c r="AI568" s="19"/>
      <c r="AJ568" s="73"/>
      <c r="AK568" s="73"/>
      <c r="AL568" s="5"/>
      <c r="AM568" s="5"/>
      <c r="AN568" s="73"/>
      <c r="AO568" s="73"/>
      <c r="AP568" s="73"/>
      <c r="AQ568" s="73"/>
      <c r="AR568" s="72"/>
      <c r="AS568" s="71"/>
    </row>
    <row r="569" spans="1:45" x14ac:dyDescent="0.2">
      <c r="A569" s="73"/>
      <c r="B569" s="73"/>
      <c r="C569" s="73"/>
      <c r="D569" s="73"/>
      <c r="E569" s="73"/>
      <c r="F569" s="73"/>
      <c r="G569" s="73"/>
      <c r="H569" s="76"/>
      <c r="I569" s="76"/>
      <c r="J569" s="76"/>
      <c r="K569" s="76"/>
      <c r="L569" s="76"/>
      <c r="M569" s="76"/>
      <c r="N569" s="76"/>
      <c r="O569" s="76"/>
      <c r="P569" s="75">
        <f t="shared" si="27"/>
        <v>0</v>
      </c>
      <c r="Q569" s="73"/>
      <c r="R569" s="73"/>
      <c r="S569" s="73"/>
      <c r="T569" s="73"/>
      <c r="U569" s="73"/>
      <c r="V569" s="73"/>
      <c r="W569" s="73"/>
      <c r="X569" s="73"/>
      <c r="Y569" s="74">
        <f t="shared" si="28"/>
        <v>0</v>
      </c>
      <c r="Z569" s="19"/>
      <c r="AA569" s="19"/>
      <c r="AB569" s="19"/>
      <c r="AC569" s="19"/>
      <c r="AD569" s="19"/>
      <c r="AE569" s="19"/>
      <c r="AF569" s="19"/>
      <c r="AG569" s="73"/>
      <c r="AH569" s="74">
        <f t="shared" si="29"/>
        <v>0</v>
      </c>
      <c r="AI569" s="19"/>
      <c r="AJ569" s="73"/>
      <c r="AK569" s="73"/>
      <c r="AL569" s="5"/>
      <c r="AM569" s="5"/>
      <c r="AN569" s="73"/>
      <c r="AO569" s="73"/>
      <c r="AP569" s="73"/>
      <c r="AQ569" s="73"/>
      <c r="AR569" s="72"/>
      <c r="AS569" s="71"/>
    </row>
    <row r="570" spans="1:45" x14ac:dyDescent="0.2">
      <c r="A570" s="73"/>
      <c r="B570" s="73"/>
      <c r="C570" s="73"/>
      <c r="D570" s="73"/>
      <c r="E570" s="73"/>
      <c r="F570" s="73"/>
      <c r="G570" s="73"/>
      <c r="H570" s="76"/>
      <c r="I570" s="76"/>
      <c r="J570" s="76"/>
      <c r="K570" s="76"/>
      <c r="L570" s="76"/>
      <c r="M570" s="76"/>
      <c r="N570" s="76"/>
      <c r="O570" s="76"/>
      <c r="P570" s="75">
        <f t="shared" si="27"/>
        <v>0</v>
      </c>
      <c r="Q570" s="73"/>
      <c r="R570" s="73"/>
      <c r="S570" s="73"/>
      <c r="T570" s="73"/>
      <c r="U570" s="73"/>
      <c r="V570" s="73"/>
      <c r="W570" s="73"/>
      <c r="X570" s="73"/>
      <c r="Y570" s="74">
        <f t="shared" si="28"/>
        <v>0</v>
      </c>
      <c r="Z570" s="19"/>
      <c r="AA570" s="19"/>
      <c r="AB570" s="19"/>
      <c r="AC570" s="19"/>
      <c r="AD570" s="19"/>
      <c r="AE570" s="19"/>
      <c r="AF570" s="19"/>
      <c r="AG570" s="73"/>
      <c r="AH570" s="74">
        <f t="shared" si="29"/>
        <v>0</v>
      </c>
      <c r="AI570" s="19"/>
      <c r="AJ570" s="73"/>
      <c r="AK570" s="73"/>
      <c r="AL570" s="5"/>
      <c r="AM570" s="5"/>
      <c r="AN570" s="73"/>
      <c r="AO570" s="73"/>
      <c r="AP570" s="73"/>
      <c r="AQ570" s="73"/>
      <c r="AR570" s="72"/>
      <c r="AS570" s="71"/>
    </row>
    <row r="571" spans="1:45" x14ac:dyDescent="0.2">
      <c r="A571" s="73"/>
      <c r="B571" s="73"/>
      <c r="C571" s="73"/>
      <c r="D571" s="73"/>
      <c r="E571" s="73"/>
      <c r="F571" s="73"/>
      <c r="G571" s="73"/>
      <c r="H571" s="76"/>
      <c r="I571" s="76"/>
      <c r="J571" s="76"/>
      <c r="K571" s="76"/>
      <c r="L571" s="76"/>
      <c r="M571" s="76"/>
      <c r="N571" s="76"/>
      <c r="O571" s="76"/>
      <c r="P571" s="75">
        <f t="shared" si="27"/>
        <v>0</v>
      </c>
      <c r="Q571" s="73"/>
      <c r="R571" s="73"/>
      <c r="S571" s="73"/>
      <c r="T571" s="73"/>
      <c r="U571" s="73"/>
      <c r="V571" s="73"/>
      <c r="W571" s="73"/>
      <c r="X571" s="73"/>
      <c r="Y571" s="74">
        <f t="shared" si="28"/>
        <v>0</v>
      </c>
      <c r="Z571" s="19"/>
      <c r="AA571" s="19"/>
      <c r="AB571" s="19"/>
      <c r="AC571" s="19"/>
      <c r="AD571" s="19"/>
      <c r="AE571" s="19"/>
      <c r="AF571" s="19"/>
      <c r="AG571" s="73"/>
      <c r="AH571" s="74">
        <f t="shared" si="29"/>
        <v>0</v>
      </c>
      <c r="AI571" s="19"/>
      <c r="AJ571" s="73"/>
      <c r="AK571" s="73"/>
      <c r="AL571" s="5"/>
      <c r="AM571" s="5"/>
      <c r="AN571" s="73"/>
      <c r="AO571" s="73"/>
      <c r="AP571" s="73"/>
      <c r="AQ571" s="73"/>
      <c r="AR571" s="72"/>
      <c r="AS571" s="71"/>
    </row>
    <row r="572" spans="1:45" x14ac:dyDescent="0.2">
      <c r="A572" s="73"/>
      <c r="B572" s="73"/>
      <c r="C572" s="73"/>
      <c r="D572" s="73"/>
      <c r="E572" s="73"/>
      <c r="F572" s="73"/>
      <c r="G572" s="73"/>
      <c r="H572" s="76"/>
      <c r="I572" s="76"/>
      <c r="J572" s="76"/>
      <c r="K572" s="76"/>
      <c r="L572" s="76"/>
      <c r="M572" s="76"/>
      <c r="N572" s="76"/>
      <c r="O572" s="76"/>
      <c r="P572" s="75">
        <f t="shared" si="27"/>
        <v>0</v>
      </c>
      <c r="Q572" s="73"/>
      <c r="R572" s="73"/>
      <c r="S572" s="73"/>
      <c r="T572" s="73"/>
      <c r="U572" s="73"/>
      <c r="V572" s="73"/>
      <c r="W572" s="73"/>
      <c r="X572" s="73"/>
      <c r="Y572" s="74">
        <f t="shared" si="28"/>
        <v>0</v>
      </c>
      <c r="Z572" s="19"/>
      <c r="AA572" s="19"/>
      <c r="AB572" s="19"/>
      <c r="AC572" s="19"/>
      <c r="AD572" s="19"/>
      <c r="AE572" s="19"/>
      <c r="AF572" s="19"/>
      <c r="AG572" s="73"/>
      <c r="AH572" s="74">
        <f t="shared" si="29"/>
        <v>0</v>
      </c>
      <c r="AI572" s="19"/>
      <c r="AJ572" s="73"/>
      <c r="AK572" s="73"/>
      <c r="AL572" s="5"/>
      <c r="AM572" s="5"/>
      <c r="AN572" s="73"/>
      <c r="AO572" s="73"/>
      <c r="AP572" s="73"/>
      <c r="AQ572" s="73"/>
      <c r="AR572" s="72"/>
      <c r="AS572" s="71"/>
    </row>
    <row r="573" spans="1:45" x14ac:dyDescent="0.2">
      <c r="A573" s="73"/>
      <c r="B573" s="73"/>
      <c r="C573" s="73"/>
      <c r="D573" s="73"/>
      <c r="E573" s="73"/>
      <c r="F573" s="73"/>
      <c r="G573" s="73"/>
      <c r="H573" s="76"/>
      <c r="I573" s="76"/>
      <c r="J573" s="76"/>
      <c r="K573" s="76"/>
      <c r="L573" s="76"/>
      <c r="M573" s="76"/>
      <c r="N573" s="76"/>
      <c r="O573" s="76"/>
      <c r="P573" s="75">
        <f t="shared" si="27"/>
        <v>0</v>
      </c>
      <c r="Q573" s="73"/>
      <c r="R573" s="73"/>
      <c r="S573" s="73"/>
      <c r="T573" s="73"/>
      <c r="U573" s="73"/>
      <c r="V573" s="73"/>
      <c r="W573" s="73"/>
      <c r="X573" s="73"/>
      <c r="Y573" s="74">
        <f t="shared" si="28"/>
        <v>0</v>
      </c>
      <c r="Z573" s="19"/>
      <c r="AA573" s="19"/>
      <c r="AB573" s="19"/>
      <c r="AC573" s="19"/>
      <c r="AD573" s="19"/>
      <c r="AE573" s="19"/>
      <c r="AF573" s="19"/>
      <c r="AG573" s="73"/>
      <c r="AH573" s="74">
        <f t="shared" si="29"/>
        <v>0</v>
      </c>
      <c r="AI573" s="19"/>
      <c r="AJ573" s="73"/>
      <c r="AK573" s="73"/>
      <c r="AL573" s="5"/>
      <c r="AM573" s="5"/>
      <c r="AN573" s="73"/>
      <c r="AO573" s="73"/>
      <c r="AP573" s="73"/>
      <c r="AQ573" s="73"/>
      <c r="AR573" s="72"/>
      <c r="AS573" s="71"/>
    </row>
    <row r="574" spans="1:45" x14ac:dyDescent="0.2">
      <c r="A574" s="73"/>
      <c r="B574" s="73"/>
      <c r="C574" s="73"/>
      <c r="D574" s="73"/>
      <c r="E574" s="73"/>
      <c r="F574" s="73"/>
      <c r="G574" s="73"/>
      <c r="H574" s="76"/>
      <c r="I574" s="76"/>
      <c r="J574" s="76"/>
      <c r="K574" s="76"/>
      <c r="L574" s="76"/>
      <c r="M574" s="76"/>
      <c r="N574" s="76"/>
      <c r="O574" s="76"/>
      <c r="P574" s="75">
        <f t="shared" si="27"/>
        <v>0</v>
      </c>
      <c r="Q574" s="73"/>
      <c r="R574" s="73"/>
      <c r="S574" s="73"/>
      <c r="T574" s="73"/>
      <c r="U574" s="73"/>
      <c r="V574" s="73"/>
      <c r="W574" s="73"/>
      <c r="X574" s="73"/>
      <c r="Y574" s="74">
        <f t="shared" si="28"/>
        <v>0</v>
      </c>
      <c r="Z574" s="19"/>
      <c r="AA574" s="19"/>
      <c r="AB574" s="19"/>
      <c r="AC574" s="19"/>
      <c r="AD574" s="19"/>
      <c r="AE574" s="19"/>
      <c r="AF574" s="19"/>
      <c r="AG574" s="73"/>
      <c r="AH574" s="74">
        <f t="shared" si="29"/>
        <v>0</v>
      </c>
      <c r="AI574" s="19"/>
      <c r="AJ574" s="73"/>
      <c r="AK574" s="73"/>
      <c r="AL574" s="5"/>
      <c r="AM574" s="5"/>
      <c r="AN574" s="73"/>
      <c r="AO574" s="73"/>
      <c r="AP574" s="73"/>
      <c r="AQ574" s="73"/>
      <c r="AR574" s="72"/>
      <c r="AS574" s="71"/>
    </row>
    <row r="575" spans="1:45" x14ac:dyDescent="0.2">
      <c r="A575" s="73"/>
      <c r="B575" s="73"/>
      <c r="C575" s="73"/>
      <c r="D575" s="73"/>
      <c r="E575" s="73"/>
      <c r="F575" s="73"/>
      <c r="G575" s="73"/>
      <c r="H575" s="76"/>
      <c r="I575" s="76"/>
      <c r="J575" s="76"/>
      <c r="K575" s="76"/>
      <c r="L575" s="76"/>
      <c r="M575" s="76"/>
      <c r="N575" s="76"/>
      <c r="O575" s="76"/>
      <c r="P575" s="75">
        <f t="shared" si="27"/>
        <v>0</v>
      </c>
      <c r="Q575" s="73"/>
      <c r="R575" s="73"/>
      <c r="S575" s="73"/>
      <c r="T575" s="73"/>
      <c r="U575" s="73"/>
      <c r="V575" s="73"/>
      <c r="W575" s="73"/>
      <c r="X575" s="73"/>
      <c r="Y575" s="74">
        <f t="shared" si="28"/>
        <v>0</v>
      </c>
      <c r="Z575" s="19"/>
      <c r="AA575" s="19"/>
      <c r="AB575" s="19"/>
      <c r="AC575" s="19"/>
      <c r="AD575" s="19"/>
      <c r="AE575" s="19"/>
      <c r="AF575" s="19"/>
      <c r="AG575" s="73"/>
      <c r="AH575" s="74">
        <f t="shared" si="29"/>
        <v>0</v>
      </c>
      <c r="AI575" s="19"/>
      <c r="AJ575" s="73"/>
      <c r="AK575" s="73"/>
      <c r="AL575" s="5"/>
      <c r="AM575" s="5"/>
      <c r="AN575" s="73"/>
      <c r="AO575" s="73"/>
      <c r="AP575" s="73"/>
      <c r="AQ575" s="73"/>
      <c r="AR575" s="72"/>
      <c r="AS575" s="71"/>
    </row>
    <row r="576" spans="1:45" x14ac:dyDescent="0.2">
      <c r="A576" s="73"/>
      <c r="B576" s="73"/>
      <c r="C576" s="73"/>
      <c r="D576" s="73"/>
      <c r="E576" s="73"/>
      <c r="F576" s="73"/>
      <c r="G576" s="73"/>
      <c r="H576" s="76"/>
      <c r="I576" s="76"/>
      <c r="J576" s="76"/>
      <c r="K576" s="76"/>
      <c r="L576" s="76"/>
      <c r="M576" s="76"/>
      <c r="N576" s="76"/>
      <c r="O576" s="76"/>
      <c r="P576" s="75">
        <f t="shared" si="27"/>
        <v>0</v>
      </c>
      <c r="Q576" s="73"/>
      <c r="R576" s="73"/>
      <c r="S576" s="73"/>
      <c r="T576" s="73"/>
      <c r="U576" s="73"/>
      <c r="V576" s="73"/>
      <c r="W576" s="73"/>
      <c r="X576" s="73"/>
      <c r="Y576" s="74">
        <f t="shared" si="28"/>
        <v>0</v>
      </c>
      <c r="Z576" s="19"/>
      <c r="AA576" s="19"/>
      <c r="AB576" s="19"/>
      <c r="AC576" s="19"/>
      <c r="AD576" s="19"/>
      <c r="AE576" s="19"/>
      <c r="AF576" s="19"/>
      <c r="AG576" s="73"/>
      <c r="AH576" s="74">
        <f t="shared" si="29"/>
        <v>0</v>
      </c>
      <c r="AI576" s="19"/>
      <c r="AJ576" s="73"/>
      <c r="AK576" s="73"/>
      <c r="AL576" s="5"/>
      <c r="AM576" s="5"/>
      <c r="AN576" s="73"/>
      <c r="AO576" s="73"/>
      <c r="AP576" s="73"/>
      <c r="AQ576" s="73"/>
      <c r="AR576" s="72"/>
      <c r="AS576" s="71"/>
    </row>
    <row r="577" spans="1:45" x14ac:dyDescent="0.2">
      <c r="A577" s="73"/>
      <c r="B577" s="73"/>
      <c r="C577" s="73"/>
      <c r="D577" s="73"/>
      <c r="E577" s="73"/>
      <c r="F577" s="73"/>
      <c r="G577" s="73"/>
      <c r="H577" s="76"/>
      <c r="I577" s="76"/>
      <c r="J577" s="76"/>
      <c r="K577" s="76"/>
      <c r="L577" s="76"/>
      <c r="M577" s="76"/>
      <c r="N577" s="76"/>
      <c r="O577" s="76"/>
      <c r="P577" s="75">
        <f t="shared" si="27"/>
        <v>0</v>
      </c>
      <c r="Q577" s="73"/>
      <c r="R577" s="73"/>
      <c r="S577" s="73"/>
      <c r="T577" s="73"/>
      <c r="U577" s="73"/>
      <c r="V577" s="73"/>
      <c r="W577" s="73"/>
      <c r="X577" s="73"/>
      <c r="Y577" s="74">
        <f t="shared" si="28"/>
        <v>0</v>
      </c>
      <c r="Z577" s="19"/>
      <c r="AA577" s="19"/>
      <c r="AB577" s="19"/>
      <c r="AC577" s="19"/>
      <c r="AD577" s="19"/>
      <c r="AE577" s="19"/>
      <c r="AF577" s="19"/>
      <c r="AG577" s="73"/>
      <c r="AH577" s="74">
        <f t="shared" si="29"/>
        <v>0</v>
      </c>
      <c r="AI577" s="19"/>
      <c r="AJ577" s="73"/>
      <c r="AK577" s="73"/>
      <c r="AL577" s="5"/>
      <c r="AM577" s="5"/>
      <c r="AN577" s="73"/>
      <c r="AO577" s="73"/>
      <c r="AP577" s="73"/>
      <c r="AQ577" s="73"/>
      <c r="AR577" s="72"/>
      <c r="AS577" s="71"/>
    </row>
    <row r="578" spans="1:45" x14ac:dyDescent="0.2">
      <c r="A578" s="73"/>
      <c r="B578" s="73"/>
      <c r="C578" s="73"/>
      <c r="D578" s="73"/>
      <c r="E578" s="73"/>
      <c r="F578" s="73"/>
      <c r="G578" s="73"/>
      <c r="H578" s="76"/>
      <c r="I578" s="76"/>
      <c r="J578" s="76"/>
      <c r="K578" s="76"/>
      <c r="L578" s="76"/>
      <c r="M578" s="76"/>
      <c r="N578" s="76"/>
      <c r="O578" s="76"/>
      <c r="P578" s="75">
        <f t="shared" si="27"/>
        <v>0</v>
      </c>
      <c r="Q578" s="73"/>
      <c r="R578" s="73"/>
      <c r="S578" s="73"/>
      <c r="T578" s="73"/>
      <c r="U578" s="73"/>
      <c r="V578" s="73"/>
      <c r="W578" s="73"/>
      <c r="X578" s="73"/>
      <c r="Y578" s="74">
        <f t="shared" si="28"/>
        <v>0</v>
      </c>
      <c r="Z578" s="19"/>
      <c r="AA578" s="19"/>
      <c r="AB578" s="19"/>
      <c r="AC578" s="19"/>
      <c r="AD578" s="19"/>
      <c r="AE578" s="19"/>
      <c r="AF578" s="19"/>
      <c r="AG578" s="73"/>
      <c r="AH578" s="74">
        <f t="shared" si="29"/>
        <v>0</v>
      </c>
      <c r="AI578" s="19"/>
      <c r="AJ578" s="73"/>
      <c r="AK578" s="73"/>
      <c r="AL578" s="5"/>
      <c r="AM578" s="5"/>
      <c r="AN578" s="73"/>
      <c r="AO578" s="73"/>
      <c r="AP578" s="73"/>
      <c r="AQ578" s="73"/>
      <c r="AR578" s="72"/>
      <c r="AS578" s="71"/>
    </row>
    <row r="579" spans="1:45" x14ac:dyDescent="0.2">
      <c r="A579" s="73"/>
      <c r="B579" s="73"/>
      <c r="C579" s="73"/>
      <c r="D579" s="73"/>
      <c r="E579" s="73"/>
      <c r="F579" s="73"/>
      <c r="G579" s="73"/>
      <c r="H579" s="76"/>
      <c r="I579" s="76"/>
      <c r="J579" s="76"/>
      <c r="K579" s="76"/>
      <c r="L579" s="76"/>
      <c r="M579" s="76"/>
      <c r="N579" s="76"/>
      <c r="O579" s="76"/>
      <c r="P579" s="75">
        <f t="shared" si="27"/>
        <v>0</v>
      </c>
      <c r="Q579" s="73"/>
      <c r="R579" s="73"/>
      <c r="S579" s="73"/>
      <c r="T579" s="73"/>
      <c r="U579" s="73"/>
      <c r="V579" s="73"/>
      <c r="W579" s="73"/>
      <c r="X579" s="73"/>
      <c r="Y579" s="74">
        <f t="shared" si="28"/>
        <v>0</v>
      </c>
      <c r="Z579" s="19"/>
      <c r="AA579" s="19"/>
      <c r="AB579" s="19"/>
      <c r="AC579" s="19"/>
      <c r="AD579" s="19"/>
      <c r="AE579" s="19"/>
      <c r="AF579" s="19"/>
      <c r="AG579" s="73"/>
      <c r="AH579" s="74">
        <f t="shared" si="29"/>
        <v>0</v>
      </c>
      <c r="AI579" s="19"/>
      <c r="AJ579" s="73"/>
      <c r="AK579" s="73"/>
      <c r="AL579" s="5"/>
      <c r="AM579" s="5"/>
      <c r="AN579" s="73"/>
      <c r="AO579" s="73"/>
      <c r="AP579" s="73"/>
      <c r="AQ579" s="73"/>
      <c r="AR579" s="72"/>
      <c r="AS579" s="71"/>
    </row>
    <row r="580" spans="1:45" x14ac:dyDescent="0.2">
      <c r="A580" s="73"/>
      <c r="B580" s="73"/>
      <c r="C580" s="73"/>
      <c r="D580" s="73"/>
      <c r="E580" s="73"/>
      <c r="F580" s="73"/>
      <c r="G580" s="73"/>
      <c r="H580" s="76"/>
      <c r="I580" s="76"/>
      <c r="J580" s="76"/>
      <c r="K580" s="76"/>
      <c r="L580" s="76"/>
      <c r="M580" s="76"/>
      <c r="N580" s="76"/>
      <c r="O580" s="76"/>
      <c r="P580" s="75">
        <f t="shared" si="27"/>
        <v>0</v>
      </c>
      <c r="Q580" s="73"/>
      <c r="R580" s="73"/>
      <c r="S580" s="73"/>
      <c r="T580" s="73"/>
      <c r="U580" s="73"/>
      <c r="V580" s="73"/>
      <c r="W580" s="73"/>
      <c r="X580" s="73"/>
      <c r="Y580" s="74">
        <f t="shared" si="28"/>
        <v>0</v>
      </c>
      <c r="Z580" s="19"/>
      <c r="AA580" s="19"/>
      <c r="AB580" s="19"/>
      <c r="AC580" s="19"/>
      <c r="AD580" s="19"/>
      <c r="AE580" s="19"/>
      <c r="AF580" s="19"/>
      <c r="AG580" s="73"/>
      <c r="AH580" s="74">
        <f t="shared" si="29"/>
        <v>0</v>
      </c>
      <c r="AI580" s="19"/>
      <c r="AJ580" s="73"/>
      <c r="AK580" s="73"/>
      <c r="AL580" s="5"/>
      <c r="AM580" s="5"/>
      <c r="AN580" s="73"/>
      <c r="AO580" s="73"/>
      <c r="AP580" s="73"/>
      <c r="AQ580" s="73"/>
      <c r="AR580" s="72"/>
      <c r="AS580" s="71"/>
    </row>
    <row r="581" spans="1:45" x14ac:dyDescent="0.2">
      <c r="A581" s="73"/>
      <c r="B581" s="73"/>
      <c r="C581" s="73"/>
      <c r="D581" s="73"/>
      <c r="E581" s="73"/>
      <c r="F581" s="73"/>
      <c r="G581" s="73"/>
      <c r="H581" s="76"/>
      <c r="I581" s="76"/>
      <c r="J581" s="76"/>
      <c r="K581" s="76"/>
      <c r="L581" s="76"/>
      <c r="M581" s="76"/>
      <c r="N581" s="76"/>
      <c r="O581" s="76"/>
      <c r="P581" s="75">
        <f t="shared" si="27"/>
        <v>0</v>
      </c>
      <c r="Q581" s="73"/>
      <c r="R581" s="73"/>
      <c r="S581" s="73"/>
      <c r="T581" s="73"/>
      <c r="U581" s="73"/>
      <c r="V581" s="73"/>
      <c r="W581" s="73"/>
      <c r="X581" s="73"/>
      <c r="Y581" s="74">
        <f t="shared" si="28"/>
        <v>0</v>
      </c>
      <c r="Z581" s="19"/>
      <c r="AA581" s="19"/>
      <c r="AB581" s="19"/>
      <c r="AC581" s="19"/>
      <c r="AD581" s="19"/>
      <c r="AE581" s="19"/>
      <c r="AF581" s="19"/>
      <c r="AG581" s="73"/>
      <c r="AH581" s="74">
        <f t="shared" si="29"/>
        <v>0</v>
      </c>
      <c r="AI581" s="19"/>
      <c r="AJ581" s="73"/>
      <c r="AK581" s="73"/>
      <c r="AL581" s="5"/>
      <c r="AM581" s="5"/>
      <c r="AN581" s="73"/>
      <c r="AO581" s="73"/>
      <c r="AP581" s="73"/>
      <c r="AQ581" s="73"/>
      <c r="AR581" s="72"/>
      <c r="AS581" s="71"/>
    </row>
    <row r="582" spans="1:45" x14ac:dyDescent="0.2">
      <c r="A582" s="73"/>
      <c r="B582" s="73"/>
      <c r="C582" s="73"/>
      <c r="D582" s="73"/>
      <c r="E582" s="73"/>
      <c r="F582" s="73"/>
      <c r="G582" s="73"/>
      <c r="H582" s="76"/>
      <c r="I582" s="76"/>
      <c r="J582" s="76"/>
      <c r="K582" s="76"/>
      <c r="L582" s="76"/>
      <c r="M582" s="76"/>
      <c r="N582" s="76"/>
      <c r="O582" s="76"/>
      <c r="P582" s="75">
        <f t="shared" si="27"/>
        <v>0</v>
      </c>
      <c r="Q582" s="73"/>
      <c r="R582" s="73"/>
      <c r="S582" s="73"/>
      <c r="T582" s="73"/>
      <c r="U582" s="73"/>
      <c r="V582" s="73"/>
      <c r="W582" s="73"/>
      <c r="X582" s="73"/>
      <c r="Y582" s="74">
        <f t="shared" si="28"/>
        <v>0</v>
      </c>
      <c r="Z582" s="19"/>
      <c r="AA582" s="19"/>
      <c r="AB582" s="19"/>
      <c r="AC582" s="19"/>
      <c r="AD582" s="19"/>
      <c r="AE582" s="19"/>
      <c r="AF582" s="19"/>
      <c r="AG582" s="73"/>
      <c r="AH582" s="74">
        <f t="shared" si="29"/>
        <v>0</v>
      </c>
      <c r="AI582" s="19"/>
      <c r="AJ582" s="73"/>
      <c r="AK582" s="73"/>
      <c r="AL582" s="5"/>
      <c r="AM582" s="5"/>
      <c r="AN582" s="73"/>
      <c r="AO582" s="73"/>
      <c r="AP582" s="73"/>
      <c r="AQ582" s="73"/>
      <c r="AR582" s="72"/>
      <c r="AS582" s="71"/>
    </row>
    <row r="583" spans="1:45" x14ac:dyDescent="0.2">
      <c r="A583" s="73"/>
      <c r="B583" s="73"/>
      <c r="C583" s="73"/>
      <c r="D583" s="73"/>
      <c r="E583" s="73"/>
      <c r="F583" s="73"/>
      <c r="G583" s="73"/>
      <c r="H583" s="76"/>
      <c r="I583" s="76"/>
      <c r="J583" s="76"/>
      <c r="K583" s="76"/>
      <c r="L583" s="76"/>
      <c r="M583" s="76"/>
      <c r="N583" s="76"/>
      <c r="O583" s="76"/>
      <c r="P583" s="75">
        <f t="shared" si="27"/>
        <v>0</v>
      </c>
      <c r="Q583" s="73"/>
      <c r="R583" s="73"/>
      <c r="S583" s="73"/>
      <c r="T583" s="73"/>
      <c r="U583" s="73"/>
      <c r="V583" s="73"/>
      <c r="W583" s="73"/>
      <c r="X583" s="73"/>
      <c r="Y583" s="74">
        <f t="shared" si="28"/>
        <v>0</v>
      </c>
      <c r="Z583" s="19"/>
      <c r="AA583" s="19"/>
      <c r="AB583" s="19"/>
      <c r="AC583" s="19"/>
      <c r="AD583" s="19"/>
      <c r="AE583" s="19"/>
      <c r="AF583" s="19"/>
      <c r="AG583" s="73"/>
      <c r="AH583" s="74">
        <f t="shared" si="29"/>
        <v>0</v>
      </c>
      <c r="AI583" s="19"/>
      <c r="AJ583" s="73"/>
      <c r="AK583" s="73"/>
      <c r="AL583" s="5"/>
      <c r="AM583" s="5"/>
      <c r="AN583" s="73"/>
      <c r="AO583" s="73"/>
      <c r="AP583" s="73"/>
      <c r="AQ583" s="73"/>
      <c r="AR583" s="72"/>
      <c r="AS583" s="71"/>
    </row>
    <row r="584" spans="1:45" x14ac:dyDescent="0.2">
      <c r="A584" s="73"/>
      <c r="B584" s="73"/>
      <c r="C584" s="73"/>
      <c r="D584" s="73"/>
      <c r="E584" s="73"/>
      <c r="F584" s="73"/>
      <c r="G584" s="73"/>
      <c r="H584" s="76"/>
      <c r="I584" s="76"/>
      <c r="J584" s="76"/>
      <c r="K584" s="76"/>
      <c r="L584" s="76"/>
      <c r="M584" s="76"/>
      <c r="N584" s="76"/>
      <c r="O584" s="76"/>
      <c r="P584" s="75">
        <f t="shared" si="27"/>
        <v>0</v>
      </c>
      <c r="Q584" s="73"/>
      <c r="R584" s="73"/>
      <c r="S584" s="73"/>
      <c r="T584" s="73"/>
      <c r="U584" s="73"/>
      <c r="V584" s="73"/>
      <c r="W584" s="73"/>
      <c r="X584" s="73"/>
      <c r="Y584" s="74">
        <f t="shared" si="28"/>
        <v>0</v>
      </c>
      <c r="Z584" s="19"/>
      <c r="AA584" s="19"/>
      <c r="AB584" s="19"/>
      <c r="AC584" s="19"/>
      <c r="AD584" s="19"/>
      <c r="AE584" s="19"/>
      <c r="AF584" s="19"/>
      <c r="AG584" s="73"/>
      <c r="AH584" s="74">
        <f t="shared" si="29"/>
        <v>0</v>
      </c>
      <c r="AI584" s="19"/>
      <c r="AJ584" s="73"/>
      <c r="AK584" s="73"/>
      <c r="AL584" s="5"/>
      <c r="AM584" s="5"/>
      <c r="AN584" s="73"/>
      <c r="AO584" s="73"/>
      <c r="AP584" s="73"/>
      <c r="AQ584" s="73"/>
      <c r="AR584" s="72"/>
      <c r="AS584" s="71"/>
    </row>
    <row r="585" spans="1:45" x14ac:dyDescent="0.2">
      <c r="A585" s="73"/>
      <c r="B585" s="73"/>
      <c r="C585" s="73"/>
      <c r="D585" s="73"/>
      <c r="E585" s="73"/>
      <c r="F585" s="73"/>
      <c r="G585" s="73"/>
      <c r="H585" s="76"/>
      <c r="I585" s="76"/>
      <c r="J585" s="76"/>
      <c r="K585" s="76"/>
      <c r="L585" s="76"/>
      <c r="M585" s="76"/>
      <c r="N585" s="76"/>
      <c r="O585" s="76"/>
      <c r="P585" s="75">
        <f t="shared" si="27"/>
        <v>0</v>
      </c>
      <c r="Q585" s="73"/>
      <c r="R585" s="73"/>
      <c r="S585" s="73"/>
      <c r="T585" s="73"/>
      <c r="U585" s="73"/>
      <c r="V585" s="73"/>
      <c r="W585" s="73"/>
      <c r="X585" s="73"/>
      <c r="Y585" s="74">
        <f t="shared" si="28"/>
        <v>0</v>
      </c>
      <c r="Z585" s="19"/>
      <c r="AA585" s="19"/>
      <c r="AB585" s="19"/>
      <c r="AC585" s="19"/>
      <c r="AD585" s="19"/>
      <c r="AE585" s="19"/>
      <c r="AF585" s="19"/>
      <c r="AG585" s="73"/>
      <c r="AH585" s="74">
        <f t="shared" si="29"/>
        <v>0</v>
      </c>
      <c r="AI585" s="19"/>
      <c r="AJ585" s="73"/>
      <c r="AK585" s="73"/>
      <c r="AL585" s="5"/>
      <c r="AM585" s="5"/>
      <c r="AN585" s="73"/>
      <c r="AO585" s="73"/>
      <c r="AP585" s="73"/>
      <c r="AQ585" s="73"/>
      <c r="AR585" s="72"/>
      <c r="AS585" s="71"/>
    </row>
    <row r="586" spans="1:45" x14ac:dyDescent="0.2">
      <c r="A586" s="73"/>
      <c r="B586" s="73"/>
      <c r="C586" s="73"/>
      <c r="D586" s="73"/>
      <c r="E586" s="73"/>
      <c r="F586" s="73"/>
      <c r="G586" s="73"/>
      <c r="H586" s="76"/>
      <c r="I586" s="76"/>
      <c r="J586" s="76"/>
      <c r="K586" s="76"/>
      <c r="L586" s="76"/>
      <c r="M586" s="76"/>
      <c r="N586" s="76"/>
      <c r="O586" s="76"/>
      <c r="P586" s="75">
        <f t="shared" si="27"/>
        <v>0</v>
      </c>
      <c r="Q586" s="73"/>
      <c r="R586" s="73"/>
      <c r="S586" s="73"/>
      <c r="T586" s="73"/>
      <c r="U586" s="73"/>
      <c r="V586" s="73"/>
      <c r="W586" s="73"/>
      <c r="X586" s="73"/>
      <c r="Y586" s="74">
        <f t="shared" si="28"/>
        <v>0</v>
      </c>
      <c r="Z586" s="19"/>
      <c r="AA586" s="19"/>
      <c r="AB586" s="19"/>
      <c r="AC586" s="19"/>
      <c r="AD586" s="19"/>
      <c r="AE586" s="19"/>
      <c r="AF586" s="19"/>
      <c r="AG586" s="73"/>
      <c r="AH586" s="74">
        <f t="shared" si="29"/>
        <v>0</v>
      </c>
      <c r="AI586" s="19"/>
      <c r="AJ586" s="73"/>
      <c r="AK586" s="73"/>
      <c r="AL586" s="5"/>
      <c r="AM586" s="5"/>
      <c r="AN586" s="73"/>
      <c r="AO586" s="73"/>
      <c r="AP586" s="73"/>
      <c r="AQ586" s="73"/>
      <c r="AR586" s="72"/>
      <c r="AS586" s="71"/>
    </row>
    <row r="587" spans="1:45" x14ac:dyDescent="0.2">
      <c r="A587" s="73"/>
      <c r="B587" s="73"/>
      <c r="C587" s="73"/>
      <c r="D587" s="73"/>
      <c r="E587" s="73"/>
      <c r="F587" s="73"/>
      <c r="G587" s="73"/>
      <c r="H587" s="76"/>
      <c r="I587" s="76"/>
      <c r="J587" s="76"/>
      <c r="K587" s="76"/>
      <c r="L587" s="76"/>
      <c r="M587" s="76"/>
      <c r="N587" s="76"/>
      <c r="O587" s="76"/>
      <c r="P587" s="75">
        <f t="shared" si="27"/>
        <v>0</v>
      </c>
      <c r="Q587" s="73"/>
      <c r="R587" s="73"/>
      <c r="S587" s="73"/>
      <c r="T587" s="73"/>
      <c r="U587" s="73"/>
      <c r="V587" s="73"/>
      <c r="W587" s="73"/>
      <c r="X587" s="73"/>
      <c r="Y587" s="74">
        <f t="shared" si="28"/>
        <v>0</v>
      </c>
      <c r="Z587" s="19"/>
      <c r="AA587" s="19"/>
      <c r="AB587" s="19"/>
      <c r="AC587" s="19"/>
      <c r="AD587" s="19"/>
      <c r="AE587" s="19"/>
      <c r="AF587" s="19"/>
      <c r="AG587" s="73"/>
      <c r="AH587" s="74">
        <f t="shared" si="29"/>
        <v>0</v>
      </c>
      <c r="AI587" s="19"/>
      <c r="AJ587" s="73"/>
      <c r="AK587" s="73"/>
      <c r="AL587" s="5"/>
      <c r="AM587" s="5"/>
      <c r="AN587" s="73"/>
      <c r="AO587" s="73"/>
      <c r="AP587" s="73"/>
      <c r="AQ587" s="73"/>
      <c r="AR587" s="72"/>
      <c r="AS587" s="71"/>
    </row>
    <row r="588" spans="1:45" x14ac:dyDescent="0.2">
      <c r="A588" s="73"/>
      <c r="B588" s="73"/>
      <c r="C588" s="73"/>
      <c r="D588" s="73"/>
      <c r="E588" s="73"/>
      <c r="F588" s="73"/>
      <c r="G588" s="73"/>
      <c r="H588" s="76"/>
      <c r="I588" s="76"/>
      <c r="J588" s="76"/>
      <c r="K588" s="76"/>
      <c r="L588" s="76"/>
      <c r="M588" s="76"/>
      <c r="N588" s="76"/>
      <c r="O588" s="76"/>
      <c r="P588" s="75">
        <f t="shared" si="27"/>
        <v>0</v>
      </c>
      <c r="Q588" s="73"/>
      <c r="R588" s="73"/>
      <c r="S588" s="73"/>
      <c r="T588" s="73"/>
      <c r="U588" s="73"/>
      <c r="V588" s="73"/>
      <c r="W588" s="73"/>
      <c r="X588" s="73"/>
      <c r="Y588" s="74">
        <f t="shared" si="28"/>
        <v>0</v>
      </c>
      <c r="Z588" s="19"/>
      <c r="AA588" s="19"/>
      <c r="AB588" s="19"/>
      <c r="AC588" s="19"/>
      <c r="AD588" s="19"/>
      <c r="AE588" s="19"/>
      <c r="AF588" s="19"/>
      <c r="AG588" s="73"/>
      <c r="AH588" s="74">
        <f t="shared" si="29"/>
        <v>0</v>
      </c>
      <c r="AI588" s="19"/>
      <c r="AJ588" s="73"/>
      <c r="AK588" s="73"/>
      <c r="AL588" s="5"/>
      <c r="AM588" s="5"/>
      <c r="AN588" s="73"/>
      <c r="AO588" s="73"/>
      <c r="AP588" s="73"/>
      <c r="AQ588" s="73"/>
      <c r="AR588" s="72"/>
      <c r="AS588" s="71"/>
    </row>
    <row r="589" spans="1:45" x14ac:dyDescent="0.2">
      <c r="A589" s="73"/>
      <c r="B589" s="73"/>
      <c r="C589" s="73"/>
      <c r="D589" s="73"/>
      <c r="E589" s="73"/>
      <c r="F589" s="73"/>
      <c r="G589" s="73"/>
      <c r="H589" s="76"/>
      <c r="I589" s="76"/>
      <c r="J589" s="76"/>
      <c r="K589" s="76"/>
      <c r="L589" s="76"/>
      <c r="M589" s="76"/>
      <c r="N589" s="76"/>
      <c r="O589" s="76"/>
      <c r="P589" s="75">
        <f t="shared" ref="P589:P652" si="30">SUM(H589:N589)</f>
        <v>0</v>
      </c>
      <c r="Q589" s="73"/>
      <c r="R589" s="73"/>
      <c r="S589" s="73"/>
      <c r="T589" s="73"/>
      <c r="U589" s="73"/>
      <c r="V589" s="73"/>
      <c r="W589" s="73"/>
      <c r="X589" s="73"/>
      <c r="Y589" s="74">
        <f t="shared" ref="Y589:Y652" si="31">SUM(Q589:W589)</f>
        <v>0</v>
      </c>
      <c r="Z589" s="19"/>
      <c r="AA589" s="19"/>
      <c r="AB589" s="19"/>
      <c r="AC589" s="19"/>
      <c r="AD589" s="19"/>
      <c r="AE589" s="19"/>
      <c r="AF589" s="19"/>
      <c r="AG589" s="73"/>
      <c r="AH589" s="74">
        <f t="shared" ref="AH589:AH652" si="32">SUM(Z589:AF589)</f>
        <v>0</v>
      </c>
      <c r="AI589" s="19"/>
      <c r="AJ589" s="73"/>
      <c r="AK589" s="73"/>
      <c r="AL589" s="5"/>
      <c r="AM589" s="5"/>
      <c r="AN589" s="73"/>
      <c r="AO589" s="73"/>
      <c r="AP589" s="73"/>
      <c r="AQ589" s="73"/>
      <c r="AR589" s="72"/>
      <c r="AS589" s="71"/>
    </row>
    <row r="590" spans="1:45" x14ac:dyDescent="0.2">
      <c r="A590" s="73"/>
      <c r="B590" s="73"/>
      <c r="C590" s="73"/>
      <c r="D590" s="73"/>
      <c r="E590" s="73"/>
      <c r="F590" s="73"/>
      <c r="G590" s="73"/>
      <c r="H590" s="76"/>
      <c r="I590" s="76"/>
      <c r="J590" s="76"/>
      <c r="K590" s="76"/>
      <c r="L590" s="76"/>
      <c r="M590" s="76"/>
      <c r="N590" s="76"/>
      <c r="O590" s="76"/>
      <c r="P590" s="75">
        <f t="shared" si="30"/>
        <v>0</v>
      </c>
      <c r="Q590" s="73"/>
      <c r="R590" s="73"/>
      <c r="S590" s="73"/>
      <c r="T590" s="73"/>
      <c r="U590" s="73"/>
      <c r="V590" s="73"/>
      <c r="W590" s="73"/>
      <c r="X590" s="73"/>
      <c r="Y590" s="74">
        <f t="shared" si="31"/>
        <v>0</v>
      </c>
      <c r="Z590" s="19"/>
      <c r="AA590" s="19"/>
      <c r="AB590" s="19"/>
      <c r="AC590" s="19"/>
      <c r="AD590" s="19"/>
      <c r="AE590" s="19"/>
      <c r="AF590" s="19"/>
      <c r="AG590" s="73"/>
      <c r="AH590" s="74">
        <f t="shared" si="32"/>
        <v>0</v>
      </c>
      <c r="AI590" s="19"/>
      <c r="AJ590" s="73"/>
      <c r="AK590" s="73"/>
      <c r="AL590" s="5"/>
      <c r="AM590" s="5"/>
      <c r="AN590" s="73"/>
      <c r="AO590" s="73"/>
      <c r="AP590" s="73"/>
      <c r="AQ590" s="73"/>
      <c r="AR590" s="72"/>
      <c r="AS590" s="71"/>
    </row>
    <row r="591" spans="1:45" x14ac:dyDescent="0.2">
      <c r="A591" s="73"/>
      <c r="B591" s="73"/>
      <c r="C591" s="73"/>
      <c r="D591" s="73"/>
      <c r="E591" s="73"/>
      <c r="F591" s="73"/>
      <c r="G591" s="73"/>
      <c r="H591" s="76"/>
      <c r="I591" s="76"/>
      <c r="J591" s="76"/>
      <c r="K591" s="76"/>
      <c r="L591" s="76"/>
      <c r="M591" s="76"/>
      <c r="N591" s="76"/>
      <c r="O591" s="76"/>
      <c r="P591" s="75">
        <f t="shared" si="30"/>
        <v>0</v>
      </c>
      <c r="Q591" s="73"/>
      <c r="R591" s="73"/>
      <c r="S591" s="73"/>
      <c r="T591" s="73"/>
      <c r="U591" s="73"/>
      <c r="V591" s="73"/>
      <c r="W591" s="73"/>
      <c r="X591" s="73"/>
      <c r="Y591" s="74">
        <f t="shared" si="31"/>
        <v>0</v>
      </c>
      <c r="Z591" s="19"/>
      <c r="AA591" s="19"/>
      <c r="AB591" s="19"/>
      <c r="AC591" s="19"/>
      <c r="AD591" s="19"/>
      <c r="AE591" s="19"/>
      <c r="AF591" s="19"/>
      <c r="AG591" s="73"/>
      <c r="AH591" s="74">
        <f t="shared" si="32"/>
        <v>0</v>
      </c>
      <c r="AI591" s="19"/>
      <c r="AJ591" s="73"/>
      <c r="AK591" s="73"/>
      <c r="AL591" s="5"/>
      <c r="AM591" s="5"/>
      <c r="AN591" s="73"/>
      <c r="AO591" s="73"/>
      <c r="AP591" s="73"/>
      <c r="AQ591" s="73"/>
      <c r="AR591" s="72"/>
      <c r="AS591" s="71"/>
    </row>
    <row r="592" spans="1:45" x14ac:dyDescent="0.2">
      <c r="A592" s="73"/>
      <c r="B592" s="73"/>
      <c r="C592" s="73"/>
      <c r="D592" s="73"/>
      <c r="E592" s="73"/>
      <c r="F592" s="73"/>
      <c r="G592" s="73"/>
      <c r="H592" s="76"/>
      <c r="I592" s="76"/>
      <c r="J592" s="76"/>
      <c r="K592" s="76"/>
      <c r="L592" s="76"/>
      <c r="M592" s="76"/>
      <c r="N592" s="76"/>
      <c r="O592" s="76"/>
      <c r="P592" s="75">
        <f t="shared" si="30"/>
        <v>0</v>
      </c>
      <c r="Q592" s="73"/>
      <c r="R592" s="73"/>
      <c r="S592" s="73"/>
      <c r="T592" s="73"/>
      <c r="U592" s="73"/>
      <c r="V592" s="73"/>
      <c r="W592" s="73"/>
      <c r="X592" s="73"/>
      <c r="Y592" s="74">
        <f t="shared" si="31"/>
        <v>0</v>
      </c>
      <c r="Z592" s="19"/>
      <c r="AA592" s="19"/>
      <c r="AB592" s="19"/>
      <c r="AC592" s="19"/>
      <c r="AD592" s="19"/>
      <c r="AE592" s="19"/>
      <c r="AF592" s="19"/>
      <c r="AG592" s="73"/>
      <c r="AH592" s="74">
        <f t="shared" si="32"/>
        <v>0</v>
      </c>
      <c r="AI592" s="19"/>
      <c r="AJ592" s="73"/>
      <c r="AK592" s="73"/>
      <c r="AL592" s="5"/>
      <c r="AM592" s="5"/>
      <c r="AN592" s="73"/>
      <c r="AO592" s="73"/>
      <c r="AP592" s="73"/>
      <c r="AQ592" s="73"/>
      <c r="AR592" s="72"/>
      <c r="AS592" s="71"/>
    </row>
    <row r="593" spans="1:45" x14ac:dyDescent="0.2">
      <c r="A593" s="73"/>
      <c r="B593" s="73"/>
      <c r="C593" s="73"/>
      <c r="D593" s="73"/>
      <c r="E593" s="73"/>
      <c r="F593" s="73"/>
      <c r="G593" s="73"/>
      <c r="H593" s="76"/>
      <c r="I593" s="76"/>
      <c r="J593" s="76"/>
      <c r="K593" s="76"/>
      <c r="L593" s="76"/>
      <c r="M593" s="76"/>
      <c r="N593" s="76"/>
      <c r="O593" s="76"/>
      <c r="P593" s="75">
        <f t="shared" si="30"/>
        <v>0</v>
      </c>
      <c r="Q593" s="73"/>
      <c r="R593" s="73"/>
      <c r="S593" s="73"/>
      <c r="T593" s="73"/>
      <c r="U593" s="73"/>
      <c r="V593" s="73"/>
      <c r="W593" s="73"/>
      <c r="X593" s="73"/>
      <c r="Y593" s="74">
        <f t="shared" si="31"/>
        <v>0</v>
      </c>
      <c r="Z593" s="19"/>
      <c r="AA593" s="19"/>
      <c r="AB593" s="19"/>
      <c r="AC593" s="19"/>
      <c r="AD593" s="19"/>
      <c r="AE593" s="19"/>
      <c r="AF593" s="19"/>
      <c r="AG593" s="73"/>
      <c r="AH593" s="74">
        <f t="shared" si="32"/>
        <v>0</v>
      </c>
      <c r="AI593" s="19"/>
      <c r="AJ593" s="73"/>
      <c r="AK593" s="73"/>
      <c r="AL593" s="5"/>
      <c r="AM593" s="5"/>
      <c r="AN593" s="73"/>
      <c r="AO593" s="73"/>
      <c r="AP593" s="73"/>
      <c r="AQ593" s="73"/>
      <c r="AR593" s="72"/>
      <c r="AS593" s="71"/>
    </row>
    <row r="594" spans="1:45" x14ac:dyDescent="0.2">
      <c r="A594" s="73"/>
      <c r="B594" s="73"/>
      <c r="C594" s="73"/>
      <c r="D594" s="73"/>
      <c r="E594" s="73"/>
      <c r="F594" s="73"/>
      <c r="G594" s="73"/>
      <c r="H594" s="76"/>
      <c r="I594" s="76"/>
      <c r="J594" s="76"/>
      <c r="K594" s="76"/>
      <c r="L594" s="76"/>
      <c r="M594" s="76"/>
      <c r="N594" s="76"/>
      <c r="O594" s="76"/>
      <c r="P594" s="75">
        <f t="shared" si="30"/>
        <v>0</v>
      </c>
      <c r="Q594" s="73"/>
      <c r="R594" s="73"/>
      <c r="S594" s="73"/>
      <c r="T594" s="73"/>
      <c r="U594" s="73"/>
      <c r="V594" s="73"/>
      <c r="W594" s="73"/>
      <c r="X594" s="73"/>
      <c r="Y594" s="74">
        <f t="shared" si="31"/>
        <v>0</v>
      </c>
      <c r="Z594" s="19"/>
      <c r="AA594" s="19"/>
      <c r="AB594" s="19"/>
      <c r="AC594" s="19"/>
      <c r="AD594" s="19"/>
      <c r="AE594" s="19"/>
      <c r="AF594" s="19"/>
      <c r="AG594" s="73"/>
      <c r="AH594" s="74">
        <f t="shared" si="32"/>
        <v>0</v>
      </c>
      <c r="AI594" s="19"/>
      <c r="AJ594" s="73"/>
      <c r="AK594" s="73"/>
      <c r="AL594" s="5"/>
      <c r="AM594" s="5"/>
      <c r="AN594" s="73"/>
      <c r="AO594" s="73"/>
      <c r="AP594" s="73"/>
      <c r="AQ594" s="73"/>
      <c r="AR594" s="72"/>
      <c r="AS594" s="71"/>
    </row>
    <row r="595" spans="1:45" x14ac:dyDescent="0.2">
      <c r="A595" s="73"/>
      <c r="B595" s="73"/>
      <c r="C595" s="73"/>
      <c r="D595" s="73"/>
      <c r="E595" s="73"/>
      <c r="F595" s="73"/>
      <c r="G595" s="73"/>
      <c r="H595" s="76"/>
      <c r="I595" s="76"/>
      <c r="J595" s="76"/>
      <c r="K595" s="76"/>
      <c r="L595" s="76"/>
      <c r="M595" s="76"/>
      <c r="N595" s="76"/>
      <c r="O595" s="76"/>
      <c r="P595" s="75">
        <f t="shared" si="30"/>
        <v>0</v>
      </c>
      <c r="Q595" s="73"/>
      <c r="R595" s="73"/>
      <c r="S595" s="73"/>
      <c r="T595" s="73"/>
      <c r="U595" s="73"/>
      <c r="V595" s="73"/>
      <c r="W595" s="73"/>
      <c r="X595" s="73"/>
      <c r="Y595" s="74">
        <f t="shared" si="31"/>
        <v>0</v>
      </c>
      <c r="Z595" s="19"/>
      <c r="AA595" s="19"/>
      <c r="AB595" s="19"/>
      <c r="AC595" s="19"/>
      <c r="AD595" s="19"/>
      <c r="AE595" s="19"/>
      <c r="AF595" s="19"/>
      <c r="AG595" s="73"/>
      <c r="AH595" s="74">
        <f t="shared" si="32"/>
        <v>0</v>
      </c>
      <c r="AI595" s="19"/>
      <c r="AJ595" s="73"/>
      <c r="AK595" s="73"/>
      <c r="AL595" s="5"/>
      <c r="AM595" s="5"/>
      <c r="AN595" s="73"/>
      <c r="AO595" s="73"/>
      <c r="AP595" s="73"/>
      <c r="AQ595" s="73"/>
      <c r="AR595" s="72"/>
      <c r="AS595" s="71"/>
    </row>
    <row r="596" spans="1:45" x14ac:dyDescent="0.2">
      <c r="A596" s="73"/>
      <c r="B596" s="73"/>
      <c r="C596" s="73"/>
      <c r="D596" s="73"/>
      <c r="E596" s="73"/>
      <c r="F596" s="73"/>
      <c r="G596" s="73"/>
      <c r="H596" s="76"/>
      <c r="I596" s="76"/>
      <c r="J596" s="76"/>
      <c r="K596" s="76"/>
      <c r="L596" s="76"/>
      <c r="M596" s="76"/>
      <c r="N596" s="76"/>
      <c r="O596" s="76"/>
      <c r="P596" s="75">
        <f t="shared" si="30"/>
        <v>0</v>
      </c>
      <c r="Q596" s="73"/>
      <c r="R596" s="73"/>
      <c r="S596" s="73"/>
      <c r="T596" s="73"/>
      <c r="U596" s="73"/>
      <c r="V596" s="73"/>
      <c r="W596" s="73"/>
      <c r="X596" s="73"/>
      <c r="Y596" s="74">
        <f t="shared" si="31"/>
        <v>0</v>
      </c>
      <c r="Z596" s="19"/>
      <c r="AA596" s="19"/>
      <c r="AB596" s="19"/>
      <c r="AC596" s="19"/>
      <c r="AD596" s="19"/>
      <c r="AE596" s="19"/>
      <c r="AF596" s="19"/>
      <c r="AG596" s="73"/>
      <c r="AH596" s="74">
        <f t="shared" si="32"/>
        <v>0</v>
      </c>
      <c r="AI596" s="19"/>
      <c r="AJ596" s="73"/>
      <c r="AK596" s="73"/>
      <c r="AL596" s="5"/>
      <c r="AM596" s="5"/>
      <c r="AN596" s="73"/>
      <c r="AO596" s="73"/>
      <c r="AP596" s="73"/>
      <c r="AQ596" s="73"/>
      <c r="AR596" s="72"/>
      <c r="AS596" s="71"/>
    </row>
    <row r="597" spans="1:45" x14ac:dyDescent="0.2">
      <c r="A597" s="73"/>
      <c r="B597" s="73"/>
      <c r="C597" s="73"/>
      <c r="D597" s="73"/>
      <c r="E597" s="73"/>
      <c r="F597" s="73"/>
      <c r="G597" s="73"/>
      <c r="H597" s="76"/>
      <c r="I597" s="76"/>
      <c r="J597" s="76"/>
      <c r="K597" s="76"/>
      <c r="L597" s="76"/>
      <c r="M597" s="76"/>
      <c r="N597" s="76"/>
      <c r="O597" s="76"/>
      <c r="P597" s="75">
        <f t="shared" si="30"/>
        <v>0</v>
      </c>
      <c r="Q597" s="73"/>
      <c r="R597" s="73"/>
      <c r="S597" s="73"/>
      <c r="T597" s="73"/>
      <c r="U597" s="73"/>
      <c r="V597" s="73"/>
      <c r="W597" s="73"/>
      <c r="X597" s="73"/>
      <c r="Y597" s="74">
        <f t="shared" si="31"/>
        <v>0</v>
      </c>
      <c r="Z597" s="19"/>
      <c r="AA597" s="19"/>
      <c r="AB597" s="19"/>
      <c r="AC597" s="19"/>
      <c r="AD597" s="19"/>
      <c r="AE597" s="19"/>
      <c r="AF597" s="19"/>
      <c r="AG597" s="73"/>
      <c r="AH597" s="74">
        <f t="shared" si="32"/>
        <v>0</v>
      </c>
      <c r="AI597" s="19"/>
      <c r="AJ597" s="73"/>
      <c r="AK597" s="73"/>
      <c r="AL597" s="5"/>
      <c r="AM597" s="5"/>
      <c r="AN597" s="73"/>
      <c r="AO597" s="73"/>
      <c r="AP597" s="73"/>
      <c r="AQ597" s="73"/>
      <c r="AR597" s="72"/>
      <c r="AS597" s="71"/>
    </row>
    <row r="598" spans="1:45" x14ac:dyDescent="0.2">
      <c r="A598" s="73"/>
      <c r="B598" s="73"/>
      <c r="C598" s="73"/>
      <c r="D598" s="73"/>
      <c r="E598" s="73"/>
      <c r="F598" s="73"/>
      <c r="G598" s="73"/>
      <c r="H598" s="76"/>
      <c r="I598" s="76"/>
      <c r="J598" s="76"/>
      <c r="K598" s="76"/>
      <c r="L598" s="76"/>
      <c r="M598" s="76"/>
      <c r="N598" s="76"/>
      <c r="O598" s="76"/>
      <c r="P598" s="75">
        <f t="shared" si="30"/>
        <v>0</v>
      </c>
      <c r="Q598" s="73"/>
      <c r="R598" s="73"/>
      <c r="S598" s="73"/>
      <c r="T598" s="73"/>
      <c r="U598" s="73"/>
      <c r="V598" s="73"/>
      <c r="W598" s="73"/>
      <c r="X598" s="73"/>
      <c r="Y598" s="74">
        <f t="shared" si="31"/>
        <v>0</v>
      </c>
      <c r="Z598" s="19"/>
      <c r="AA598" s="19"/>
      <c r="AB598" s="19"/>
      <c r="AC598" s="19"/>
      <c r="AD598" s="19"/>
      <c r="AE598" s="19"/>
      <c r="AF598" s="19"/>
      <c r="AG598" s="73"/>
      <c r="AH598" s="74">
        <f t="shared" si="32"/>
        <v>0</v>
      </c>
      <c r="AI598" s="19"/>
      <c r="AJ598" s="73"/>
      <c r="AK598" s="73"/>
      <c r="AL598" s="5"/>
      <c r="AM598" s="5"/>
      <c r="AN598" s="73"/>
      <c r="AO598" s="73"/>
      <c r="AP598" s="73"/>
      <c r="AQ598" s="73"/>
      <c r="AR598" s="72"/>
      <c r="AS598" s="71"/>
    </row>
    <row r="599" spans="1:45" x14ac:dyDescent="0.2">
      <c r="A599" s="73"/>
      <c r="B599" s="73"/>
      <c r="C599" s="73"/>
      <c r="D599" s="73"/>
      <c r="E599" s="73"/>
      <c r="F599" s="73"/>
      <c r="G599" s="73"/>
      <c r="H599" s="76"/>
      <c r="I599" s="76"/>
      <c r="J599" s="76"/>
      <c r="K599" s="76"/>
      <c r="L599" s="76"/>
      <c r="M599" s="76"/>
      <c r="N599" s="76"/>
      <c r="O599" s="76"/>
      <c r="P599" s="75">
        <f t="shared" si="30"/>
        <v>0</v>
      </c>
      <c r="Q599" s="73"/>
      <c r="R599" s="73"/>
      <c r="S599" s="73"/>
      <c r="T599" s="73"/>
      <c r="U599" s="73"/>
      <c r="V599" s="73"/>
      <c r="W599" s="73"/>
      <c r="X599" s="73"/>
      <c r="Y599" s="74">
        <f t="shared" si="31"/>
        <v>0</v>
      </c>
      <c r="Z599" s="19"/>
      <c r="AA599" s="19"/>
      <c r="AB599" s="19"/>
      <c r="AC599" s="19"/>
      <c r="AD599" s="19"/>
      <c r="AE599" s="19"/>
      <c r="AF599" s="19"/>
      <c r="AG599" s="73"/>
      <c r="AH599" s="74">
        <f t="shared" si="32"/>
        <v>0</v>
      </c>
      <c r="AI599" s="19"/>
      <c r="AJ599" s="73"/>
      <c r="AK599" s="73"/>
      <c r="AL599" s="5"/>
      <c r="AM599" s="5"/>
      <c r="AN599" s="73"/>
      <c r="AO599" s="73"/>
      <c r="AP599" s="73"/>
      <c r="AQ599" s="73"/>
      <c r="AR599" s="72"/>
      <c r="AS599" s="71"/>
    </row>
    <row r="600" spans="1:45" x14ac:dyDescent="0.2">
      <c r="A600" s="73"/>
      <c r="B600" s="73"/>
      <c r="C600" s="73"/>
      <c r="D600" s="73"/>
      <c r="E600" s="73"/>
      <c r="F600" s="73"/>
      <c r="G600" s="73"/>
      <c r="H600" s="76"/>
      <c r="I600" s="76"/>
      <c r="J600" s="76"/>
      <c r="K600" s="76"/>
      <c r="L600" s="76"/>
      <c r="M600" s="76"/>
      <c r="N600" s="76"/>
      <c r="O600" s="76"/>
      <c r="P600" s="75">
        <f t="shared" si="30"/>
        <v>0</v>
      </c>
      <c r="Q600" s="73"/>
      <c r="R600" s="73"/>
      <c r="S600" s="73"/>
      <c r="T600" s="73"/>
      <c r="U600" s="73"/>
      <c r="V600" s="73"/>
      <c r="W600" s="73"/>
      <c r="X600" s="73"/>
      <c r="Y600" s="74">
        <f t="shared" si="31"/>
        <v>0</v>
      </c>
      <c r="Z600" s="19"/>
      <c r="AA600" s="19"/>
      <c r="AB600" s="19"/>
      <c r="AC600" s="19"/>
      <c r="AD600" s="19"/>
      <c r="AE600" s="19"/>
      <c r="AF600" s="19"/>
      <c r="AG600" s="73"/>
      <c r="AH600" s="74">
        <f t="shared" si="32"/>
        <v>0</v>
      </c>
      <c r="AI600" s="19"/>
      <c r="AJ600" s="73"/>
      <c r="AK600" s="73"/>
      <c r="AL600" s="5"/>
      <c r="AM600" s="5"/>
      <c r="AN600" s="73"/>
      <c r="AO600" s="73"/>
      <c r="AP600" s="73"/>
      <c r="AQ600" s="73"/>
      <c r="AR600" s="72"/>
      <c r="AS600" s="71"/>
    </row>
    <row r="601" spans="1:45" x14ac:dyDescent="0.2">
      <c r="A601" s="73"/>
      <c r="B601" s="73"/>
      <c r="C601" s="73"/>
      <c r="D601" s="73"/>
      <c r="E601" s="73"/>
      <c r="F601" s="73"/>
      <c r="G601" s="73"/>
      <c r="H601" s="76"/>
      <c r="I601" s="76"/>
      <c r="J601" s="76"/>
      <c r="K601" s="76"/>
      <c r="L601" s="76"/>
      <c r="M601" s="76"/>
      <c r="N601" s="76"/>
      <c r="O601" s="76"/>
      <c r="P601" s="75">
        <f t="shared" si="30"/>
        <v>0</v>
      </c>
      <c r="Q601" s="73"/>
      <c r="R601" s="73"/>
      <c r="S601" s="73"/>
      <c r="T601" s="73"/>
      <c r="U601" s="73"/>
      <c r="V601" s="73"/>
      <c r="W601" s="73"/>
      <c r="X601" s="73"/>
      <c r="Y601" s="74">
        <f t="shared" si="31"/>
        <v>0</v>
      </c>
      <c r="Z601" s="19"/>
      <c r="AA601" s="19"/>
      <c r="AB601" s="19"/>
      <c r="AC601" s="19"/>
      <c r="AD601" s="19"/>
      <c r="AE601" s="19"/>
      <c r="AF601" s="19"/>
      <c r="AG601" s="73"/>
      <c r="AH601" s="74">
        <f t="shared" si="32"/>
        <v>0</v>
      </c>
      <c r="AI601" s="19"/>
      <c r="AJ601" s="73"/>
      <c r="AK601" s="73"/>
      <c r="AL601" s="5"/>
      <c r="AM601" s="5"/>
      <c r="AN601" s="73"/>
      <c r="AO601" s="73"/>
      <c r="AP601" s="73"/>
      <c r="AQ601" s="73"/>
      <c r="AR601" s="72"/>
      <c r="AS601" s="71"/>
    </row>
    <row r="602" spans="1:45" x14ac:dyDescent="0.2">
      <c r="A602" s="73"/>
      <c r="B602" s="73"/>
      <c r="C602" s="73"/>
      <c r="D602" s="73"/>
      <c r="E602" s="73"/>
      <c r="F602" s="73"/>
      <c r="G602" s="73"/>
      <c r="H602" s="76"/>
      <c r="I602" s="76"/>
      <c r="J602" s="76"/>
      <c r="K602" s="76"/>
      <c r="L602" s="76"/>
      <c r="M602" s="76"/>
      <c r="N602" s="76"/>
      <c r="O602" s="76"/>
      <c r="P602" s="75">
        <f t="shared" si="30"/>
        <v>0</v>
      </c>
      <c r="Q602" s="73"/>
      <c r="R602" s="73"/>
      <c r="S602" s="73"/>
      <c r="T602" s="73"/>
      <c r="U602" s="73"/>
      <c r="V602" s="73"/>
      <c r="W602" s="73"/>
      <c r="X602" s="73"/>
      <c r="Y602" s="74">
        <f t="shared" si="31"/>
        <v>0</v>
      </c>
      <c r="Z602" s="19"/>
      <c r="AA602" s="19"/>
      <c r="AB602" s="19"/>
      <c r="AC602" s="19"/>
      <c r="AD602" s="19"/>
      <c r="AE602" s="19"/>
      <c r="AF602" s="19"/>
      <c r="AG602" s="73"/>
      <c r="AH602" s="74">
        <f t="shared" si="32"/>
        <v>0</v>
      </c>
      <c r="AI602" s="19"/>
      <c r="AJ602" s="73"/>
      <c r="AK602" s="73"/>
      <c r="AL602" s="5"/>
      <c r="AM602" s="5"/>
      <c r="AN602" s="73"/>
      <c r="AO602" s="73"/>
      <c r="AP602" s="73"/>
      <c r="AQ602" s="73"/>
      <c r="AR602" s="72"/>
      <c r="AS602" s="71"/>
    </row>
    <row r="603" spans="1:45" x14ac:dyDescent="0.2">
      <c r="A603" s="73"/>
      <c r="B603" s="73"/>
      <c r="C603" s="73"/>
      <c r="D603" s="73"/>
      <c r="E603" s="73"/>
      <c r="F603" s="73"/>
      <c r="G603" s="73"/>
      <c r="H603" s="76"/>
      <c r="I603" s="76"/>
      <c r="J603" s="76"/>
      <c r="K603" s="76"/>
      <c r="L603" s="76"/>
      <c r="M603" s="76"/>
      <c r="N603" s="76"/>
      <c r="O603" s="76"/>
      <c r="P603" s="75">
        <f t="shared" si="30"/>
        <v>0</v>
      </c>
      <c r="Q603" s="73"/>
      <c r="R603" s="73"/>
      <c r="S603" s="73"/>
      <c r="T603" s="73"/>
      <c r="U603" s="73"/>
      <c r="V603" s="73"/>
      <c r="W603" s="73"/>
      <c r="X603" s="73"/>
      <c r="Y603" s="74">
        <f t="shared" si="31"/>
        <v>0</v>
      </c>
      <c r="Z603" s="19"/>
      <c r="AA603" s="19"/>
      <c r="AB603" s="19"/>
      <c r="AC603" s="19"/>
      <c r="AD603" s="19"/>
      <c r="AE603" s="19"/>
      <c r="AF603" s="19"/>
      <c r="AG603" s="73"/>
      <c r="AH603" s="74">
        <f t="shared" si="32"/>
        <v>0</v>
      </c>
      <c r="AI603" s="19"/>
      <c r="AJ603" s="73"/>
      <c r="AK603" s="73"/>
      <c r="AL603" s="5"/>
      <c r="AM603" s="5"/>
      <c r="AN603" s="73"/>
      <c r="AO603" s="73"/>
      <c r="AP603" s="73"/>
      <c r="AQ603" s="73"/>
      <c r="AR603" s="72"/>
      <c r="AS603" s="71"/>
    </row>
    <row r="604" spans="1:45" x14ac:dyDescent="0.2">
      <c r="A604" s="73"/>
      <c r="B604" s="73"/>
      <c r="C604" s="73"/>
      <c r="D604" s="73"/>
      <c r="E604" s="73"/>
      <c r="F604" s="73"/>
      <c r="G604" s="73"/>
      <c r="H604" s="76"/>
      <c r="I604" s="76"/>
      <c r="J604" s="76"/>
      <c r="K604" s="76"/>
      <c r="L604" s="76"/>
      <c r="M604" s="76"/>
      <c r="N604" s="76"/>
      <c r="O604" s="76"/>
      <c r="P604" s="75">
        <f t="shared" si="30"/>
        <v>0</v>
      </c>
      <c r="Q604" s="73"/>
      <c r="R604" s="73"/>
      <c r="S604" s="73"/>
      <c r="T604" s="73"/>
      <c r="U604" s="73"/>
      <c r="V604" s="73"/>
      <c r="W604" s="73"/>
      <c r="X604" s="73"/>
      <c r="Y604" s="74">
        <f t="shared" si="31"/>
        <v>0</v>
      </c>
      <c r="Z604" s="19"/>
      <c r="AA604" s="19"/>
      <c r="AB604" s="19"/>
      <c r="AC604" s="19"/>
      <c r="AD604" s="19"/>
      <c r="AE604" s="19"/>
      <c r="AF604" s="19"/>
      <c r="AG604" s="73"/>
      <c r="AH604" s="74">
        <f t="shared" si="32"/>
        <v>0</v>
      </c>
      <c r="AI604" s="19"/>
      <c r="AJ604" s="73"/>
      <c r="AK604" s="73"/>
      <c r="AL604" s="5"/>
      <c r="AM604" s="5"/>
      <c r="AN604" s="73"/>
      <c r="AO604" s="73"/>
      <c r="AP604" s="73"/>
      <c r="AQ604" s="73"/>
      <c r="AR604" s="72"/>
      <c r="AS604" s="71"/>
    </row>
    <row r="605" spans="1:45" x14ac:dyDescent="0.2">
      <c r="A605" s="73"/>
      <c r="B605" s="73"/>
      <c r="C605" s="73"/>
      <c r="D605" s="73"/>
      <c r="E605" s="73"/>
      <c r="F605" s="73"/>
      <c r="G605" s="73"/>
      <c r="H605" s="76"/>
      <c r="I605" s="76"/>
      <c r="J605" s="76"/>
      <c r="K605" s="76"/>
      <c r="L605" s="76"/>
      <c r="M605" s="76"/>
      <c r="N605" s="76"/>
      <c r="O605" s="76"/>
      <c r="P605" s="75">
        <f t="shared" si="30"/>
        <v>0</v>
      </c>
      <c r="Q605" s="73"/>
      <c r="R605" s="73"/>
      <c r="S605" s="73"/>
      <c r="T605" s="73"/>
      <c r="U605" s="73"/>
      <c r="V605" s="73"/>
      <c r="W605" s="73"/>
      <c r="X605" s="73"/>
      <c r="Y605" s="74">
        <f t="shared" si="31"/>
        <v>0</v>
      </c>
      <c r="Z605" s="19"/>
      <c r="AA605" s="19"/>
      <c r="AB605" s="19"/>
      <c r="AC605" s="19"/>
      <c r="AD605" s="19"/>
      <c r="AE605" s="19"/>
      <c r="AF605" s="19"/>
      <c r="AG605" s="73"/>
      <c r="AH605" s="74">
        <f t="shared" si="32"/>
        <v>0</v>
      </c>
      <c r="AI605" s="19"/>
      <c r="AJ605" s="73"/>
      <c r="AK605" s="73"/>
      <c r="AL605" s="5"/>
      <c r="AM605" s="5"/>
      <c r="AN605" s="73"/>
      <c r="AO605" s="73"/>
      <c r="AP605" s="73"/>
      <c r="AQ605" s="73"/>
      <c r="AR605" s="72"/>
      <c r="AS605" s="71"/>
    </row>
    <row r="606" spans="1:45" x14ac:dyDescent="0.2">
      <c r="A606" s="73"/>
      <c r="B606" s="73"/>
      <c r="C606" s="73"/>
      <c r="D606" s="73"/>
      <c r="E606" s="73"/>
      <c r="F606" s="73"/>
      <c r="G606" s="73"/>
      <c r="H606" s="76"/>
      <c r="I606" s="76"/>
      <c r="J606" s="76"/>
      <c r="K606" s="76"/>
      <c r="L606" s="76"/>
      <c r="M606" s="76"/>
      <c r="N606" s="76"/>
      <c r="O606" s="76"/>
      <c r="P606" s="75">
        <f t="shared" si="30"/>
        <v>0</v>
      </c>
      <c r="Q606" s="73"/>
      <c r="R606" s="73"/>
      <c r="S606" s="73"/>
      <c r="T606" s="73"/>
      <c r="U606" s="73"/>
      <c r="V606" s="73"/>
      <c r="W606" s="73"/>
      <c r="X606" s="73"/>
      <c r="Y606" s="74">
        <f t="shared" si="31"/>
        <v>0</v>
      </c>
      <c r="Z606" s="19"/>
      <c r="AA606" s="19"/>
      <c r="AB606" s="19"/>
      <c r="AC606" s="19"/>
      <c r="AD606" s="19"/>
      <c r="AE606" s="19"/>
      <c r="AF606" s="19"/>
      <c r="AG606" s="73"/>
      <c r="AH606" s="74">
        <f t="shared" si="32"/>
        <v>0</v>
      </c>
      <c r="AI606" s="19"/>
      <c r="AJ606" s="73"/>
      <c r="AK606" s="73"/>
      <c r="AL606" s="5"/>
      <c r="AM606" s="5"/>
      <c r="AN606" s="73"/>
      <c r="AO606" s="73"/>
      <c r="AP606" s="73"/>
      <c r="AQ606" s="73"/>
      <c r="AR606" s="72"/>
      <c r="AS606" s="71"/>
    </row>
    <row r="607" spans="1:45" x14ac:dyDescent="0.2">
      <c r="A607" s="73"/>
      <c r="B607" s="73"/>
      <c r="C607" s="73"/>
      <c r="D607" s="73"/>
      <c r="E607" s="73"/>
      <c r="F607" s="73"/>
      <c r="G607" s="73"/>
      <c r="H607" s="76"/>
      <c r="I607" s="76"/>
      <c r="J607" s="76"/>
      <c r="K607" s="76"/>
      <c r="L607" s="76"/>
      <c r="M607" s="76"/>
      <c r="N607" s="76"/>
      <c r="O607" s="76"/>
      <c r="P607" s="75">
        <f t="shared" si="30"/>
        <v>0</v>
      </c>
      <c r="Q607" s="73"/>
      <c r="R607" s="73"/>
      <c r="S607" s="73"/>
      <c r="T607" s="73"/>
      <c r="U607" s="73"/>
      <c r="V607" s="73"/>
      <c r="W607" s="73"/>
      <c r="X607" s="73"/>
      <c r="Y607" s="74">
        <f t="shared" si="31"/>
        <v>0</v>
      </c>
      <c r="Z607" s="19"/>
      <c r="AA607" s="19"/>
      <c r="AB607" s="19"/>
      <c r="AC607" s="19"/>
      <c r="AD607" s="19"/>
      <c r="AE607" s="19"/>
      <c r="AF607" s="19"/>
      <c r="AG607" s="73"/>
      <c r="AH607" s="74">
        <f t="shared" si="32"/>
        <v>0</v>
      </c>
      <c r="AI607" s="19"/>
      <c r="AJ607" s="73"/>
      <c r="AK607" s="73"/>
      <c r="AL607" s="5"/>
      <c r="AM607" s="5"/>
      <c r="AN607" s="73"/>
      <c r="AO607" s="73"/>
      <c r="AP607" s="73"/>
      <c r="AQ607" s="73"/>
      <c r="AR607" s="72"/>
      <c r="AS607" s="71"/>
    </row>
    <row r="608" spans="1:45" x14ac:dyDescent="0.2">
      <c r="A608" s="73"/>
      <c r="B608" s="73"/>
      <c r="C608" s="73"/>
      <c r="D608" s="73"/>
      <c r="E608" s="73"/>
      <c r="F608" s="73"/>
      <c r="G608" s="73"/>
      <c r="H608" s="76"/>
      <c r="I608" s="76"/>
      <c r="J608" s="76"/>
      <c r="K608" s="76"/>
      <c r="L608" s="76"/>
      <c r="M608" s="76"/>
      <c r="N608" s="76"/>
      <c r="O608" s="76"/>
      <c r="P608" s="75">
        <f t="shared" si="30"/>
        <v>0</v>
      </c>
      <c r="Q608" s="73"/>
      <c r="R608" s="73"/>
      <c r="S608" s="73"/>
      <c r="T608" s="73"/>
      <c r="U608" s="73"/>
      <c r="V608" s="73"/>
      <c r="W608" s="73"/>
      <c r="X608" s="73"/>
      <c r="Y608" s="74">
        <f t="shared" si="31"/>
        <v>0</v>
      </c>
      <c r="Z608" s="19"/>
      <c r="AA608" s="19"/>
      <c r="AB608" s="19"/>
      <c r="AC608" s="19"/>
      <c r="AD608" s="19"/>
      <c r="AE608" s="19"/>
      <c r="AF608" s="19"/>
      <c r="AG608" s="73"/>
      <c r="AH608" s="74">
        <f t="shared" si="32"/>
        <v>0</v>
      </c>
      <c r="AI608" s="19"/>
      <c r="AJ608" s="73"/>
      <c r="AK608" s="73"/>
      <c r="AL608" s="5"/>
      <c r="AM608" s="5"/>
      <c r="AN608" s="73"/>
      <c r="AO608" s="73"/>
      <c r="AP608" s="73"/>
      <c r="AQ608" s="73"/>
      <c r="AR608" s="72"/>
      <c r="AS608" s="71"/>
    </row>
    <row r="609" spans="1:45" x14ac:dyDescent="0.2">
      <c r="A609" s="73"/>
      <c r="B609" s="73"/>
      <c r="C609" s="73"/>
      <c r="D609" s="73"/>
      <c r="E609" s="73"/>
      <c r="F609" s="73"/>
      <c r="G609" s="73"/>
      <c r="H609" s="76"/>
      <c r="I609" s="76"/>
      <c r="J609" s="76"/>
      <c r="K609" s="76"/>
      <c r="L609" s="76"/>
      <c r="M609" s="76"/>
      <c r="N609" s="76"/>
      <c r="O609" s="76"/>
      <c r="P609" s="75">
        <f t="shared" si="30"/>
        <v>0</v>
      </c>
      <c r="Q609" s="73"/>
      <c r="R609" s="73"/>
      <c r="S609" s="73"/>
      <c r="T609" s="73"/>
      <c r="U609" s="73"/>
      <c r="V609" s="73"/>
      <c r="W609" s="73"/>
      <c r="X609" s="73"/>
      <c r="Y609" s="74">
        <f t="shared" si="31"/>
        <v>0</v>
      </c>
      <c r="Z609" s="19"/>
      <c r="AA609" s="19"/>
      <c r="AB609" s="19"/>
      <c r="AC609" s="19"/>
      <c r="AD609" s="19"/>
      <c r="AE609" s="19"/>
      <c r="AF609" s="19"/>
      <c r="AG609" s="73"/>
      <c r="AH609" s="74">
        <f t="shared" si="32"/>
        <v>0</v>
      </c>
      <c r="AI609" s="19"/>
      <c r="AJ609" s="73"/>
      <c r="AK609" s="73"/>
      <c r="AL609" s="5"/>
      <c r="AM609" s="5"/>
      <c r="AN609" s="73"/>
      <c r="AO609" s="73"/>
      <c r="AP609" s="73"/>
      <c r="AQ609" s="73"/>
      <c r="AR609" s="72"/>
      <c r="AS609" s="71"/>
    </row>
    <row r="610" spans="1:45" x14ac:dyDescent="0.2">
      <c r="A610" s="73"/>
      <c r="B610" s="73"/>
      <c r="C610" s="73"/>
      <c r="D610" s="73"/>
      <c r="E610" s="73"/>
      <c r="F610" s="73"/>
      <c r="G610" s="73"/>
      <c r="H610" s="76"/>
      <c r="I610" s="76"/>
      <c r="J610" s="76"/>
      <c r="K610" s="76"/>
      <c r="L610" s="76"/>
      <c r="M610" s="76"/>
      <c r="N610" s="76"/>
      <c r="O610" s="76"/>
      <c r="P610" s="75">
        <f t="shared" si="30"/>
        <v>0</v>
      </c>
      <c r="Q610" s="73"/>
      <c r="R610" s="73"/>
      <c r="S610" s="73"/>
      <c r="T610" s="73"/>
      <c r="U610" s="73"/>
      <c r="V610" s="73"/>
      <c r="W610" s="73"/>
      <c r="X610" s="73"/>
      <c r="Y610" s="74">
        <f t="shared" si="31"/>
        <v>0</v>
      </c>
      <c r="Z610" s="19"/>
      <c r="AA610" s="19"/>
      <c r="AB610" s="19"/>
      <c r="AC610" s="19"/>
      <c r="AD610" s="19"/>
      <c r="AE610" s="19"/>
      <c r="AF610" s="19"/>
      <c r="AG610" s="73"/>
      <c r="AH610" s="74">
        <f t="shared" si="32"/>
        <v>0</v>
      </c>
      <c r="AI610" s="19"/>
      <c r="AJ610" s="73"/>
      <c r="AK610" s="73"/>
      <c r="AL610" s="5"/>
      <c r="AM610" s="5"/>
      <c r="AN610" s="73"/>
      <c r="AO610" s="73"/>
      <c r="AP610" s="73"/>
      <c r="AQ610" s="73"/>
      <c r="AR610" s="72"/>
      <c r="AS610" s="71"/>
    </row>
    <row r="611" spans="1:45" x14ac:dyDescent="0.2">
      <c r="A611" s="73"/>
      <c r="B611" s="73"/>
      <c r="C611" s="73"/>
      <c r="D611" s="73"/>
      <c r="E611" s="73"/>
      <c r="F611" s="73"/>
      <c r="G611" s="73"/>
      <c r="H611" s="76"/>
      <c r="I611" s="76"/>
      <c r="J611" s="76"/>
      <c r="K611" s="76"/>
      <c r="L611" s="76"/>
      <c r="M611" s="76"/>
      <c r="N611" s="76"/>
      <c r="O611" s="76"/>
      <c r="P611" s="75">
        <f t="shared" si="30"/>
        <v>0</v>
      </c>
      <c r="Q611" s="73"/>
      <c r="R611" s="73"/>
      <c r="S611" s="73"/>
      <c r="T611" s="73"/>
      <c r="U611" s="73"/>
      <c r="V611" s="73"/>
      <c r="W611" s="73"/>
      <c r="X611" s="73"/>
      <c r="Y611" s="74">
        <f t="shared" si="31"/>
        <v>0</v>
      </c>
      <c r="Z611" s="19"/>
      <c r="AA611" s="19"/>
      <c r="AB611" s="19"/>
      <c r="AC611" s="19"/>
      <c r="AD611" s="19"/>
      <c r="AE611" s="19"/>
      <c r="AF611" s="19"/>
      <c r="AG611" s="73"/>
      <c r="AH611" s="74">
        <f t="shared" si="32"/>
        <v>0</v>
      </c>
      <c r="AI611" s="19"/>
      <c r="AJ611" s="73"/>
      <c r="AK611" s="73"/>
      <c r="AL611" s="5"/>
      <c r="AM611" s="5"/>
      <c r="AN611" s="73"/>
      <c r="AO611" s="73"/>
      <c r="AP611" s="73"/>
      <c r="AQ611" s="73"/>
      <c r="AR611" s="72"/>
      <c r="AS611" s="71"/>
    </row>
    <row r="612" spans="1:45" x14ac:dyDescent="0.2">
      <c r="A612" s="73"/>
      <c r="B612" s="73"/>
      <c r="C612" s="73"/>
      <c r="D612" s="73"/>
      <c r="E612" s="73"/>
      <c r="F612" s="73"/>
      <c r="G612" s="73"/>
      <c r="H612" s="76"/>
      <c r="I612" s="76"/>
      <c r="J612" s="76"/>
      <c r="K612" s="76"/>
      <c r="L612" s="76"/>
      <c r="M612" s="76"/>
      <c r="N612" s="76"/>
      <c r="O612" s="76"/>
      <c r="P612" s="75">
        <f t="shared" si="30"/>
        <v>0</v>
      </c>
      <c r="Q612" s="73"/>
      <c r="R612" s="73"/>
      <c r="S612" s="73"/>
      <c r="T612" s="73"/>
      <c r="U612" s="73"/>
      <c r="V612" s="73"/>
      <c r="W612" s="73"/>
      <c r="X612" s="73"/>
      <c r="Y612" s="74">
        <f t="shared" si="31"/>
        <v>0</v>
      </c>
      <c r="Z612" s="19"/>
      <c r="AA612" s="19"/>
      <c r="AB612" s="19"/>
      <c r="AC612" s="19"/>
      <c r="AD612" s="19"/>
      <c r="AE612" s="19"/>
      <c r="AF612" s="19"/>
      <c r="AG612" s="73"/>
      <c r="AH612" s="74">
        <f t="shared" si="32"/>
        <v>0</v>
      </c>
      <c r="AI612" s="19"/>
      <c r="AJ612" s="73"/>
      <c r="AK612" s="73"/>
      <c r="AL612" s="5"/>
      <c r="AM612" s="5"/>
      <c r="AN612" s="73"/>
      <c r="AO612" s="73"/>
      <c r="AP612" s="73"/>
      <c r="AQ612" s="73"/>
      <c r="AR612" s="72"/>
      <c r="AS612" s="71"/>
    </row>
    <row r="613" spans="1:45" x14ac:dyDescent="0.2">
      <c r="A613" s="73"/>
      <c r="B613" s="73"/>
      <c r="C613" s="73"/>
      <c r="D613" s="73"/>
      <c r="E613" s="73"/>
      <c r="F613" s="73"/>
      <c r="G613" s="73"/>
      <c r="H613" s="76"/>
      <c r="I613" s="76"/>
      <c r="J613" s="76"/>
      <c r="K613" s="76"/>
      <c r="L613" s="76"/>
      <c r="M613" s="76"/>
      <c r="N613" s="76"/>
      <c r="O613" s="76"/>
      <c r="P613" s="75">
        <f t="shared" si="30"/>
        <v>0</v>
      </c>
      <c r="Q613" s="73"/>
      <c r="R613" s="73"/>
      <c r="S613" s="73"/>
      <c r="T613" s="73"/>
      <c r="U613" s="73"/>
      <c r="V613" s="73"/>
      <c r="W613" s="73"/>
      <c r="X613" s="73"/>
      <c r="Y613" s="74">
        <f t="shared" si="31"/>
        <v>0</v>
      </c>
      <c r="Z613" s="19"/>
      <c r="AA613" s="19"/>
      <c r="AB613" s="19"/>
      <c r="AC613" s="19"/>
      <c r="AD613" s="19"/>
      <c r="AE613" s="19"/>
      <c r="AF613" s="19"/>
      <c r="AG613" s="73"/>
      <c r="AH613" s="74">
        <f t="shared" si="32"/>
        <v>0</v>
      </c>
      <c r="AI613" s="19"/>
      <c r="AJ613" s="73"/>
      <c r="AK613" s="73"/>
      <c r="AL613" s="5"/>
      <c r="AM613" s="5"/>
      <c r="AN613" s="73"/>
      <c r="AO613" s="73"/>
      <c r="AP613" s="73"/>
      <c r="AQ613" s="73"/>
      <c r="AR613" s="72"/>
      <c r="AS613" s="71"/>
    </row>
    <row r="614" spans="1:45" x14ac:dyDescent="0.2">
      <c r="A614" s="73"/>
      <c r="B614" s="73"/>
      <c r="C614" s="73"/>
      <c r="D614" s="73"/>
      <c r="E614" s="73"/>
      <c r="F614" s="73"/>
      <c r="G614" s="73"/>
      <c r="H614" s="76"/>
      <c r="I614" s="76"/>
      <c r="J614" s="76"/>
      <c r="K614" s="76"/>
      <c r="L614" s="76"/>
      <c r="M614" s="76"/>
      <c r="N614" s="76"/>
      <c r="O614" s="76"/>
      <c r="P614" s="75">
        <f t="shared" si="30"/>
        <v>0</v>
      </c>
      <c r="Q614" s="73"/>
      <c r="R614" s="73"/>
      <c r="S614" s="73"/>
      <c r="T614" s="73"/>
      <c r="U614" s="73"/>
      <c r="V614" s="73"/>
      <c r="W614" s="73"/>
      <c r="X614" s="73"/>
      <c r="Y614" s="74">
        <f t="shared" si="31"/>
        <v>0</v>
      </c>
      <c r="Z614" s="19"/>
      <c r="AA614" s="19"/>
      <c r="AB614" s="19"/>
      <c r="AC614" s="19"/>
      <c r="AD614" s="19"/>
      <c r="AE614" s="19"/>
      <c r="AF614" s="19"/>
      <c r="AG614" s="73"/>
      <c r="AH614" s="74">
        <f t="shared" si="32"/>
        <v>0</v>
      </c>
      <c r="AI614" s="19"/>
      <c r="AJ614" s="73"/>
      <c r="AK614" s="73"/>
      <c r="AL614" s="5"/>
      <c r="AM614" s="5"/>
      <c r="AN614" s="73"/>
      <c r="AO614" s="73"/>
      <c r="AP614" s="73"/>
      <c r="AQ614" s="73"/>
      <c r="AR614" s="72"/>
      <c r="AS614" s="71"/>
    </row>
    <row r="615" spans="1:45" x14ac:dyDescent="0.2">
      <c r="A615" s="73"/>
      <c r="B615" s="73"/>
      <c r="C615" s="73"/>
      <c r="D615" s="73"/>
      <c r="E615" s="73"/>
      <c r="F615" s="73"/>
      <c r="G615" s="73"/>
      <c r="H615" s="76"/>
      <c r="I615" s="76"/>
      <c r="J615" s="76"/>
      <c r="K615" s="76"/>
      <c r="L615" s="76"/>
      <c r="M615" s="76"/>
      <c r="N615" s="76"/>
      <c r="O615" s="76"/>
      <c r="P615" s="75">
        <f t="shared" si="30"/>
        <v>0</v>
      </c>
      <c r="Q615" s="73"/>
      <c r="R615" s="73"/>
      <c r="S615" s="73"/>
      <c r="T615" s="73"/>
      <c r="U615" s="73"/>
      <c r="V615" s="73"/>
      <c r="W615" s="73"/>
      <c r="X615" s="73"/>
      <c r="Y615" s="74">
        <f t="shared" si="31"/>
        <v>0</v>
      </c>
      <c r="Z615" s="19"/>
      <c r="AA615" s="19"/>
      <c r="AB615" s="19"/>
      <c r="AC615" s="19"/>
      <c r="AD615" s="19"/>
      <c r="AE615" s="19"/>
      <c r="AF615" s="19"/>
      <c r="AG615" s="73"/>
      <c r="AH615" s="74">
        <f t="shared" si="32"/>
        <v>0</v>
      </c>
      <c r="AI615" s="19"/>
      <c r="AJ615" s="73"/>
      <c r="AK615" s="73"/>
      <c r="AL615" s="5"/>
      <c r="AM615" s="5"/>
      <c r="AN615" s="73"/>
      <c r="AO615" s="73"/>
      <c r="AP615" s="73"/>
      <c r="AQ615" s="73"/>
      <c r="AR615" s="72"/>
      <c r="AS615" s="71"/>
    </row>
    <row r="616" spans="1:45" x14ac:dyDescent="0.2">
      <c r="A616" s="73"/>
      <c r="B616" s="73"/>
      <c r="C616" s="73"/>
      <c r="D616" s="73"/>
      <c r="E616" s="73"/>
      <c r="F616" s="73"/>
      <c r="G616" s="73"/>
      <c r="H616" s="76"/>
      <c r="I616" s="76"/>
      <c r="J616" s="76"/>
      <c r="K616" s="76"/>
      <c r="L616" s="76"/>
      <c r="M616" s="76"/>
      <c r="N616" s="76"/>
      <c r="O616" s="76"/>
      <c r="P616" s="75">
        <f t="shared" si="30"/>
        <v>0</v>
      </c>
      <c r="Q616" s="73"/>
      <c r="R616" s="73"/>
      <c r="S616" s="73"/>
      <c r="T616" s="73"/>
      <c r="U616" s="73"/>
      <c r="V616" s="73"/>
      <c r="W616" s="73"/>
      <c r="X616" s="73"/>
      <c r="Y616" s="74">
        <f t="shared" si="31"/>
        <v>0</v>
      </c>
      <c r="Z616" s="19"/>
      <c r="AA616" s="19"/>
      <c r="AB616" s="19"/>
      <c r="AC616" s="19"/>
      <c r="AD616" s="19"/>
      <c r="AE616" s="19"/>
      <c r="AF616" s="19"/>
      <c r="AG616" s="73"/>
      <c r="AH616" s="74">
        <f t="shared" si="32"/>
        <v>0</v>
      </c>
      <c r="AI616" s="19"/>
      <c r="AJ616" s="73"/>
      <c r="AK616" s="73"/>
      <c r="AL616" s="5"/>
      <c r="AM616" s="5"/>
      <c r="AN616" s="73"/>
      <c r="AO616" s="73"/>
      <c r="AP616" s="73"/>
      <c r="AQ616" s="73"/>
      <c r="AR616" s="72"/>
      <c r="AS616" s="71"/>
    </row>
    <row r="617" spans="1:45" x14ac:dyDescent="0.2">
      <c r="A617" s="73"/>
      <c r="B617" s="73"/>
      <c r="C617" s="73"/>
      <c r="D617" s="73"/>
      <c r="E617" s="73"/>
      <c r="F617" s="73"/>
      <c r="G617" s="73"/>
      <c r="H617" s="76"/>
      <c r="I617" s="76"/>
      <c r="J617" s="76"/>
      <c r="K617" s="76"/>
      <c r="L617" s="76"/>
      <c r="M617" s="76"/>
      <c r="N617" s="76"/>
      <c r="O617" s="76"/>
      <c r="P617" s="75">
        <f t="shared" si="30"/>
        <v>0</v>
      </c>
      <c r="Q617" s="73"/>
      <c r="R617" s="73"/>
      <c r="S617" s="73"/>
      <c r="T617" s="73"/>
      <c r="U617" s="73"/>
      <c r="V617" s="73"/>
      <c r="W617" s="73"/>
      <c r="X617" s="73"/>
      <c r="Y617" s="74">
        <f t="shared" si="31"/>
        <v>0</v>
      </c>
      <c r="Z617" s="19"/>
      <c r="AA617" s="19"/>
      <c r="AB617" s="19"/>
      <c r="AC617" s="19"/>
      <c r="AD617" s="19"/>
      <c r="AE617" s="19"/>
      <c r="AF617" s="19"/>
      <c r="AG617" s="73"/>
      <c r="AH617" s="74">
        <f t="shared" si="32"/>
        <v>0</v>
      </c>
      <c r="AI617" s="19"/>
      <c r="AJ617" s="73"/>
      <c r="AK617" s="73"/>
      <c r="AL617" s="5"/>
      <c r="AM617" s="5"/>
      <c r="AN617" s="73"/>
      <c r="AO617" s="73"/>
      <c r="AP617" s="73"/>
      <c r="AQ617" s="73"/>
      <c r="AR617" s="72"/>
      <c r="AS617" s="71"/>
    </row>
    <row r="618" spans="1:45" x14ac:dyDescent="0.2">
      <c r="A618" s="73"/>
      <c r="B618" s="73"/>
      <c r="C618" s="73"/>
      <c r="D618" s="73"/>
      <c r="E618" s="73"/>
      <c r="F618" s="73"/>
      <c r="G618" s="73"/>
      <c r="H618" s="76"/>
      <c r="I618" s="76"/>
      <c r="J618" s="76"/>
      <c r="K618" s="76"/>
      <c r="L618" s="76"/>
      <c r="M618" s="76"/>
      <c r="N618" s="76"/>
      <c r="O618" s="76"/>
      <c r="P618" s="75">
        <f t="shared" si="30"/>
        <v>0</v>
      </c>
      <c r="Q618" s="73"/>
      <c r="R618" s="73"/>
      <c r="S618" s="73"/>
      <c r="T618" s="73"/>
      <c r="U618" s="73"/>
      <c r="V618" s="73"/>
      <c r="W618" s="73"/>
      <c r="X618" s="73"/>
      <c r="Y618" s="74">
        <f t="shared" si="31"/>
        <v>0</v>
      </c>
      <c r="Z618" s="19"/>
      <c r="AA618" s="19"/>
      <c r="AB618" s="19"/>
      <c r="AC618" s="19"/>
      <c r="AD618" s="19"/>
      <c r="AE618" s="19"/>
      <c r="AF618" s="19"/>
      <c r="AG618" s="73"/>
      <c r="AH618" s="74">
        <f t="shared" si="32"/>
        <v>0</v>
      </c>
      <c r="AI618" s="19"/>
      <c r="AJ618" s="73"/>
      <c r="AK618" s="73"/>
      <c r="AL618" s="5"/>
      <c r="AM618" s="5"/>
      <c r="AN618" s="73"/>
      <c r="AO618" s="73"/>
      <c r="AP618" s="73"/>
      <c r="AQ618" s="73"/>
      <c r="AR618" s="72"/>
      <c r="AS618" s="71"/>
    </row>
    <row r="619" spans="1:45" x14ac:dyDescent="0.2">
      <c r="A619" s="73"/>
      <c r="B619" s="73"/>
      <c r="C619" s="73"/>
      <c r="D619" s="73"/>
      <c r="E619" s="73"/>
      <c r="F619" s="73"/>
      <c r="G619" s="73"/>
      <c r="H619" s="76"/>
      <c r="I619" s="76"/>
      <c r="J619" s="76"/>
      <c r="K619" s="76"/>
      <c r="L619" s="76"/>
      <c r="M619" s="76"/>
      <c r="N619" s="76"/>
      <c r="O619" s="76"/>
      <c r="P619" s="75">
        <f t="shared" si="30"/>
        <v>0</v>
      </c>
      <c r="Q619" s="73"/>
      <c r="R619" s="73"/>
      <c r="S619" s="73"/>
      <c r="T619" s="73"/>
      <c r="U619" s="73"/>
      <c r="V619" s="73"/>
      <c r="W619" s="73"/>
      <c r="X619" s="73"/>
      <c r="Y619" s="74">
        <f t="shared" si="31"/>
        <v>0</v>
      </c>
      <c r="Z619" s="19"/>
      <c r="AA619" s="19"/>
      <c r="AB619" s="19"/>
      <c r="AC619" s="19"/>
      <c r="AD619" s="19"/>
      <c r="AE619" s="19"/>
      <c r="AF619" s="19"/>
      <c r="AG619" s="73"/>
      <c r="AH619" s="74">
        <f t="shared" si="32"/>
        <v>0</v>
      </c>
      <c r="AI619" s="19"/>
      <c r="AJ619" s="73"/>
      <c r="AK619" s="73"/>
      <c r="AL619" s="5"/>
      <c r="AM619" s="5"/>
      <c r="AN619" s="73"/>
      <c r="AO619" s="73"/>
      <c r="AP619" s="73"/>
      <c r="AQ619" s="73"/>
      <c r="AR619" s="72"/>
      <c r="AS619" s="71"/>
    </row>
    <row r="620" spans="1:45" x14ac:dyDescent="0.2">
      <c r="A620" s="73"/>
      <c r="B620" s="73"/>
      <c r="C620" s="73"/>
      <c r="D620" s="73"/>
      <c r="E620" s="73"/>
      <c r="F620" s="73"/>
      <c r="G620" s="73"/>
      <c r="H620" s="76"/>
      <c r="I620" s="76"/>
      <c r="J620" s="76"/>
      <c r="K620" s="76"/>
      <c r="L620" s="76"/>
      <c r="M620" s="76"/>
      <c r="N620" s="76"/>
      <c r="O620" s="76"/>
      <c r="P620" s="75">
        <f t="shared" si="30"/>
        <v>0</v>
      </c>
      <c r="Q620" s="73"/>
      <c r="R620" s="73"/>
      <c r="S620" s="73"/>
      <c r="T620" s="73"/>
      <c r="U620" s="73"/>
      <c r="V620" s="73"/>
      <c r="W620" s="73"/>
      <c r="X620" s="73"/>
      <c r="Y620" s="74">
        <f t="shared" si="31"/>
        <v>0</v>
      </c>
      <c r="Z620" s="19"/>
      <c r="AA620" s="19"/>
      <c r="AB620" s="19"/>
      <c r="AC620" s="19"/>
      <c r="AD620" s="19"/>
      <c r="AE620" s="19"/>
      <c r="AF620" s="19"/>
      <c r="AG620" s="73"/>
      <c r="AH620" s="74">
        <f t="shared" si="32"/>
        <v>0</v>
      </c>
      <c r="AI620" s="19"/>
      <c r="AJ620" s="73"/>
      <c r="AK620" s="73"/>
      <c r="AL620" s="5"/>
      <c r="AM620" s="5"/>
      <c r="AN620" s="73"/>
      <c r="AO620" s="73"/>
      <c r="AP620" s="73"/>
      <c r="AQ620" s="73"/>
      <c r="AR620" s="72"/>
      <c r="AS620" s="71"/>
    </row>
    <row r="621" spans="1:45" x14ac:dyDescent="0.2">
      <c r="A621" s="73"/>
      <c r="B621" s="73"/>
      <c r="C621" s="73"/>
      <c r="D621" s="73"/>
      <c r="E621" s="73"/>
      <c r="F621" s="73"/>
      <c r="G621" s="73"/>
      <c r="H621" s="76"/>
      <c r="I621" s="76"/>
      <c r="J621" s="76"/>
      <c r="K621" s="76"/>
      <c r="L621" s="76"/>
      <c r="M621" s="76"/>
      <c r="N621" s="76"/>
      <c r="O621" s="76"/>
      <c r="P621" s="75">
        <f t="shared" si="30"/>
        <v>0</v>
      </c>
      <c r="Q621" s="73"/>
      <c r="R621" s="73"/>
      <c r="S621" s="73"/>
      <c r="T621" s="73"/>
      <c r="U621" s="73"/>
      <c r="V621" s="73"/>
      <c r="W621" s="73"/>
      <c r="X621" s="73"/>
      <c r="Y621" s="74">
        <f t="shared" si="31"/>
        <v>0</v>
      </c>
      <c r="Z621" s="19"/>
      <c r="AA621" s="19"/>
      <c r="AB621" s="19"/>
      <c r="AC621" s="19"/>
      <c r="AD621" s="19"/>
      <c r="AE621" s="19"/>
      <c r="AF621" s="19"/>
      <c r="AG621" s="73"/>
      <c r="AH621" s="74">
        <f t="shared" si="32"/>
        <v>0</v>
      </c>
      <c r="AI621" s="19"/>
      <c r="AJ621" s="73"/>
      <c r="AK621" s="73"/>
      <c r="AL621" s="5"/>
      <c r="AM621" s="5"/>
      <c r="AN621" s="73"/>
      <c r="AO621" s="73"/>
      <c r="AP621" s="73"/>
      <c r="AQ621" s="73"/>
      <c r="AR621" s="72"/>
      <c r="AS621" s="71"/>
    </row>
    <row r="622" spans="1:45" x14ac:dyDescent="0.2">
      <c r="A622" s="73"/>
      <c r="B622" s="73"/>
      <c r="C622" s="73"/>
      <c r="D622" s="73"/>
      <c r="E622" s="73"/>
      <c r="F622" s="73"/>
      <c r="G622" s="73"/>
      <c r="H622" s="76"/>
      <c r="I622" s="76"/>
      <c r="J622" s="76"/>
      <c r="K622" s="76"/>
      <c r="L622" s="76"/>
      <c r="M622" s="76"/>
      <c r="N622" s="76"/>
      <c r="O622" s="76"/>
      <c r="P622" s="75">
        <f t="shared" si="30"/>
        <v>0</v>
      </c>
      <c r="Q622" s="73"/>
      <c r="R622" s="73"/>
      <c r="S622" s="73"/>
      <c r="T622" s="73"/>
      <c r="U622" s="73"/>
      <c r="V622" s="73"/>
      <c r="W622" s="73"/>
      <c r="X622" s="73"/>
      <c r="Y622" s="74">
        <f t="shared" si="31"/>
        <v>0</v>
      </c>
      <c r="Z622" s="19"/>
      <c r="AA622" s="19"/>
      <c r="AB622" s="19"/>
      <c r="AC622" s="19"/>
      <c r="AD622" s="19"/>
      <c r="AE622" s="19"/>
      <c r="AF622" s="19"/>
      <c r="AG622" s="73"/>
      <c r="AH622" s="74">
        <f t="shared" si="32"/>
        <v>0</v>
      </c>
      <c r="AI622" s="19"/>
      <c r="AJ622" s="73"/>
      <c r="AK622" s="73"/>
      <c r="AL622" s="5"/>
      <c r="AM622" s="5"/>
      <c r="AN622" s="73"/>
      <c r="AO622" s="73"/>
      <c r="AP622" s="73"/>
      <c r="AQ622" s="73"/>
      <c r="AR622" s="72"/>
      <c r="AS622" s="71"/>
    </row>
    <row r="623" spans="1:45" x14ac:dyDescent="0.2">
      <c r="A623" s="73"/>
      <c r="B623" s="73"/>
      <c r="C623" s="73"/>
      <c r="D623" s="73"/>
      <c r="E623" s="73"/>
      <c r="F623" s="73"/>
      <c r="G623" s="73"/>
      <c r="H623" s="76"/>
      <c r="I623" s="76"/>
      <c r="J623" s="76"/>
      <c r="K623" s="76"/>
      <c r="L623" s="76"/>
      <c r="M623" s="76"/>
      <c r="N623" s="76"/>
      <c r="O623" s="76"/>
      <c r="P623" s="75">
        <f t="shared" si="30"/>
        <v>0</v>
      </c>
      <c r="Q623" s="73"/>
      <c r="R623" s="73"/>
      <c r="S623" s="73"/>
      <c r="T623" s="73"/>
      <c r="U623" s="73"/>
      <c r="V623" s="73"/>
      <c r="W623" s="73"/>
      <c r="X623" s="73"/>
      <c r="Y623" s="74">
        <f t="shared" si="31"/>
        <v>0</v>
      </c>
      <c r="Z623" s="19"/>
      <c r="AA623" s="19"/>
      <c r="AB623" s="19"/>
      <c r="AC623" s="19"/>
      <c r="AD623" s="19"/>
      <c r="AE623" s="19"/>
      <c r="AF623" s="19"/>
      <c r="AG623" s="73"/>
      <c r="AH623" s="74">
        <f t="shared" si="32"/>
        <v>0</v>
      </c>
      <c r="AI623" s="19"/>
      <c r="AJ623" s="73"/>
      <c r="AK623" s="73"/>
      <c r="AL623" s="5"/>
      <c r="AM623" s="5"/>
      <c r="AN623" s="73"/>
      <c r="AO623" s="73"/>
      <c r="AP623" s="73"/>
      <c r="AQ623" s="73"/>
      <c r="AR623" s="72"/>
      <c r="AS623" s="71"/>
    </row>
    <row r="624" spans="1:45" x14ac:dyDescent="0.2">
      <c r="A624" s="73"/>
      <c r="B624" s="73"/>
      <c r="C624" s="73"/>
      <c r="D624" s="73"/>
      <c r="E624" s="73"/>
      <c r="F624" s="73"/>
      <c r="G624" s="73"/>
      <c r="H624" s="76"/>
      <c r="I624" s="76"/>
      <c r="J624" s="76"/>
      <c r="K624" s="76"/>
      <c r="L624" s="76"/>
      <c r="M624" s="76"/>
      <c r="N624" s="76"/>
      <c r="O624" s="76"/>
      <c r="P624" s="75">
        <f t="shared" si="30"/>
        <v>0</v>
      </c>
      <c r="Q624" s="73"/>
      <c r="R624" s="73"/>
      <c r="S624" s="73"/>
      <c r="T624" s="73"/>
      <c r="U624" s="73"/>
      <c r="V624" s="73"/>
      <c r="W624" s="73"/>
      <c r="X624" s="73"/>
      <c r="Y624" s="74">
        <f t="shared" si="31"/>
        <v>0</v>
      </c>
      <c r="Z624" s="19"/>
      <c r="AA624" s="19"/>
      <c r="AB624" s="19"/>
      <c r="AC624" s="19"/>
      <c r="AD624" s="19"/>
      <c r="AE624" s="19"/>
      <c r="AF624" s="19"/>
      <c r="AG624" s="73"/>
      <c r="AH624" s="74">
        <f t="shared" si="32"/>
        <v>0</v>
      </c>
      <c r="AI624" s="19"/>
      <c r="AJ624" s="73"/>
      <c r="AK624" s="73"/>
      <c r="AL624" s="5"/>
      <c r="AM624" s="5"/>
      <c r="AN624" s="73"/>
      <c r="AO624" s="73"/>
      <c r="AP624" s="73"/>
      <c r="AQ624" s="73"/>
      <c r="AR624" s="72"/>
      <c r="AS624" s="71"/>
    </row>
    <row r="625" spans="1:45" x14ac:dyDescent="0.2">
      <c r="A625" s="73"/>
      <c r="B625" s="73"/>
      <c r="C625" s="73"/>
      <c r="D625" s="73"/>
      <c r="E625" s="73"/>
      <c r="F625" s="73"/>
      <c r="G625" s="73"/>
      <c r="H625" s="76"/>
      <c r="I625" s="76"/>
      <c r="J625" s="76"/>
      <c r="K625" s="76"/>
      <c r="L625" s="76"/>
      <c r="M625" s="76"/>
      <c r="N625" s="76"/>
      <c r="O625" s="76"/>
      <c r="P625" s="75">
        <f t="shared" si="30"/>
        <v>0</v>
      </c>
      <c r="Q625" s="73"/>
      <c r="R625" s="73"/>
      <c r="S625" s="73"/>
      <c r="T625" s="73"/>
      <c r="U625" s="73"/>
      <c r="V625" s="73"/>
      <c r="W625" s="73"/>
      <c r="X625" s="73"/>
      <c r="Y625" s="74">
        <f t="shared" si="31"/>
        <v>0</v>
      </c>
      <c r="Z625" s="19"/>
      <c r="AA625" s="19"/>
      <c r="AB625" s="19"/>
      <c r="AC625" s="19"/>
      <c r="AD625" s="19"/>
      <c r="AE625" s="19"/>
      <c r="AF625" s="19"/>
      <c r="AG625" s="73"/>
      <c r="AH625" s="74">
        <f t="shared" si="32"/>
        <v>0</v>
      </c>
      <c r="AI625" s="19"/>
      <c r="AJ625" s="73"/>
      <c r="AK625" s="73"/>
      <c r="AL625" s="5"/>
      <c r="AM625" s="5"/>
      <c r="AN625" s="73"/>
      <c r="AO625" s="73"/>
      <c r="AP625" s="73"/>
      <c r="AQ625" s="73"/>
      <c r="AR625" s="72"/>
      <c r="AS625" s="71"/>
    </row>
    <row r="626" spans="1:45" x14ac:dyDescent="0.2">
      <c r="A626" s="73"/>
      <c r="B626" s="73"/>
      <c r="C626" s="73"/>
      <c r="D626" s="73"/>
      <c r="E626" s="73"/>
      <c r="F626" s="73"/>
      <c r="G626" s="73"/>
      <c r="H626" s="76"/>
      <c r="I626" s="76"/>
      <c r="J626" s="76"/>
      <c r="K626" s="76"/>
      <c r="L626" s="76"/>
      <c r="M626" s="76"/>
      <c r="N626" s="76"/>
      <c r="O626" s="76"/>
      <c r="P626" s="75">
        <f t="shared" si="30"/>
        <v>0</v>
      </c>
      <c r="Q626" s="73"/>
      <c r="R626" s="73"/>
      <c r="S626" s="73"/>
      <c r="T626" s="73"/>
      <c r="U626" s="73"/>
      <c r="V626" s="73"/>
      <c r="W626" s="73"/>
      <c r="X626" s="73"/>
      <c r="Y626" s="74">
        <f t="shared" si="31"/>
        <v>0</v>
      </c>
      <c r="Z626" s="19"/>
      <c r="AA626" s="19"/>
      <c r="AB626" s="19"/>
      <c r="AC626" s="19"/>
      <c r="AD626" s="19"/>
      <c r="AE626" s="19"/>
      <c r="AF626" s="19"/>
      <c r="AG626" s="73"/>
      <c r="AH626" s="74">
        <f t="shared" si="32"/>
        <v>0</v>
      </c>
      <c r="AI626" s="19"/>
      <c r="AJ626" s="73"/>
      <c r="AK626" s="73"/>
      <c r="AL626" s="5"/>
      <c r="AM626" s="5"/>
      <c r="AN626" s="73"/>
      <c r="AO626" s="73"/>
      <c r="AP626" s="73"/>
      <c r="AQ626" s="73"/>
      <c r="AR626" s="72"/>
      <c r="AS626" s="71"/>
    </row>
    <row r="627" spans="1:45" x14ac:dyDescent="0.2">
      <c r="A627" s="73"/>
      <c r="B627" s="73"/>
      <c r="C627" s="73"/>
      <c r="D627" s="73"/>
      <c r="E627" s="73"/>
      <c r="F627" s="73"/>
      <c r="G627" s="73"/>
      <c r="H627" s="76"/>
      <c r="I627" s="76"/>
      <c r="J627" s="76"/>
      <c r="K627" s="76"/>
      <c r="L627" s="76"/>
      <c r="M627" s="76"/>
      <c r="N627" s="76"/>
      <c r="O627" s="76"/>
      <c r="P627" s="75">
        <f t="shared" si="30"/>
        <v>0</v>
      </c>
      <c r="Q627" s="73"/>
      <c r="R627" s="73"/>
      <c r="S627" s="73"/>
      <c r="T627" s="73"/>
      <c r="U627" s="73"/>
      <c r="V627" s="73"/>
      <c r="W627" s="73"/>
      <c r="X627" s="73"/>
      <c r="Y627" s="74">
        <f t="shared" si="31"/>
        <v>0</v>
      </c>
      <c r="Z627" s="19"/>
      <c r="AA627" s="19"/>
      <c r="AB627" s="19"/>
      <c r="AC627" s="19"/>
      <c r="AD627" s="19"/>
      <c r="AE627" s="19"/>
      <c r="AF627" s="19"/>
      <c r="AG627" s="73"/>
      <c r="AH627" s="74">
        <f t="shared" si="32"/>
        <v>0</v>
      </c>
      <c r="AI627" s="19"/>
      <c r="AJ627" s="73"/>
      <c r="AK627" s="73"/>
      <c r="AL627" s="5"/>
      <c r="AM627" s="5"/>
      <c r="AN627" s="73"/>
      <c r="AO627" s="73"/>
      <c r="AP627" s="73"/>
      <c r="AQ627" s="73"/>
      <c r="AR627" s="72"/>
      <c r="AS627" s="71"/>
    </row>
    <row r="628" spans="1:45" x14ac:dyDescent="0.2">
      <c r="A628" s="73"/>
      <c r="B628" s="73"/>
      <c r="C628" s="73"/>
      <c r="D628" s="73"/>
      <c r="E628" s="73"/>
      <c r="F628" s="73"/>
      <c r="G628" s="73"/>
      <c r="H628" s="76"/>
      <c r="I628" s="76"/>
      <c r="J628" s="76"/>
      <c r="K628" s="76"/>
      <c r="L628" s="76"/>
      <c r="M628" s="76"/>
      <c r="N628" s="76"/>
      <c r="O628" s="76"/>
      <c r="P628" s="75">
        <f t="shared" si="30"/>
        <v>0</v>
      </c>
      <c r="Q628" s="73"/>
      <c r="R628" s="73"/>
      <c r="S628" s="73"/>
      <c r="T628" s="73"/>
      <c r="U628" s="73"/>
      <c r="V628" s="73"/>
      <c r="W628" s="73"/>
      <c r="X628" s="73"/>
      <c r="Y628" s="74">
        <f t="shared" si="31"/>
        <v>0</v>
      </c>
      <c r="Z628" s="19"/>
      <c r="AA628" s="19"/>
      <c r="AB628" s="19"/>
      <c r="AC628" s="19"/>
      <c r="AD628" s="19"/>
      <c r="AE628" s="19"/>
      <c r="AF628" s="19"/>
      <c r="AG628" s="73"/>
      <c r="AH628" s="74">
        <f t="shared" si="32"/>
        <v>0</v>
      </c>
      <c r="AI628" s="19"/>
      <c r="AJ628" s="73"/>
      <c r="AK628" s="73"/>
      <c r="AL628" s="5"/>
      <c r="AM628" s="5"/>
      <c r="AN628" s="73"/>
      <c r="AO628" s="73"/>
      <c r="AP628" s="73"/>
      <c r="AQ628" s="73"/>
      <c r="AR628" s="72"/>
      <c r="AS628" s="71"/>
    </row>
    <row r="629" spans="1:45" x14ac:dyDescent="0.2">
      <c r="A629" s="73"/>
      <c r="B629" s="73"/>
      <c r="C629" s="73"/>
      <c r="D629" s="73"/>
      <c r="E629" s="73"/>
      <c r="F629" s="73"/>
      <c r="G629" s="73"/>
      <c r="H629" s="76"/>
      <c r="I629" s="76"/>
      <c r="J629" s="76"/>
      <c r="K629" s="76"/>
      <c r="L629" s="76"/>
      <c r="M629" s="76"/>
      <c r="N629" s="76"/>
      <c r="O629" s="76"/>
      <c r="P629" s="75">
        <f t="shared" si="30"/>
        <v>0</v>
      </c>
      <c r="Q629" s="73"/>
      <c r="R629" s="73"/>
      <c r="S629" s="73"/>
      <c r="T629" s="73"/>
      <c r="U629" s="73"/>
      <c r="V629" s="73"/>
      <c r="W629" s="73"/>
      <c r="X629" s="73"/>
      <c r="Y629" s="74">
        <f t="shared" si="31"/>
        <v>0</v>
      </c>
      <c r="Z629" s="19"/>
      <c r="AA629" s="19"/>
      <c r="AB629" s="19"/>
      <c r="AC629" s="19"/>
      <c r="AD629" s="19"/>
      <c r="AE629" s="19"/>
      <c r="AF629" s="19"/>
      <c r="AG629" s="73"/>
      <c r="AH629" s="74">
        <f t="shared" si="32"/>
        <v>0</v>
      </c>
      <c r="AI629" s="19"/>
      <c r="AJ629" s="73"/>
      <c r="AK629" s="73"/>
      <c r="AL629" s="5"/>
      <c r="AM629" s="5"/>
      <c r="AN629" s="73"/>
      <c r="AO629" s="73"/>
      <c r="AP629" s="73"/>
      <c r="AQ629" s="73"/>
      <c r="AR629" s="72"/>
      <c r="AS629" s="71"/>
    </row>
    <row r="630" spans="1:45" x14ac:dyDescent="0.2">
      <c r="A630" s="73"/>
      <c r="B630" s="73"/>
      <c r="C630" s="73"/>
      <c r="D630" s="73"/>
      <c r="E630" s="73"/>
      <c r="F630" s="73"/>
      <c r="G630" s="73"/>
      <c r="H630" s="76"/>
      <c r="I630" s="76"/>
      <c r="J630" s="76"/>
      <c r="K630" s="76"/>
      <c r="L630" s="76"/>
      <c r="M630" s="76"/>
      <c r="N630" s="76"/>
      <c r="O630" s="76"/>
      <c r="P630" s="75">
        <f t="shared" si="30"/>
        <v>0</v>
      </c>
      <c r="Q630" s="73"/>
      <c r="R630" s="73"/>
      <c r="S630" s="73"/>
      <c r="T630" s="73"/>
      <c r="U630" s="73"/>
      <c r="V630" s="73"/>
      <c r="W630" s="73"/>
      <c r="X630" s="73"/>
      <c r="Y630" s="74">
        <f t="shared" si="31"/>
        <v>0</v>
      </c>
      <c r="Z630" s="19"/>
      <c r="AA630" s="19"/>
      <c r="AB630" s="19"/>
      <c r="AC630" s="19"/>
      <c r="AD630" s="19"/>
      <c r="AE630" s="19"/>
      <c r="AF630" s="19"/>
      <c r="AG630" s="73"/>
      <c r="AH630" s="74">
        <f t="shared" si="32"/>
        <v>0</v>
      </c>
      <c r="AI630" s="19"/>
      <c r="AJ630" s="73"/>
      <c r="AK630" s="73"/>
      <c r="AL630" s="5"/>
      <c r="AM630" s="5"/>
      <c r="AN630" s="73"/>
      <c r="AO630" s="73"/>
      <c r="AP630" s="73"/>
      <c r="AQ630" s="73"/>
      <c r="AR630" s="72"/>
      <c r="AS630" s="71"/>
    </row>
    <row r="631" spans="1:45" x14ac:dyDescent="0.2">
      <c r="A631" s="73"/>
      <c r="B631" s="73"/>
      <c r="C631" s="73"/>
      <c r="D631" s="73"/>
      <c r="E631" s="73"/>
      <c r="F631" s="73"/>
      <c r="G631" s="73"/>
      <c r="H631" s="76"/>
      <c r="I631" s="76"/>
      <c r="J631" s="76"/>
      <c r="K631" s="76"/>
      <c r="L631" s="76"/>
      <c r="M631" s="76"/>
      <c r="N631" s="76"/>
      <c r="O631" s="76"/>
      <c r="P631" s="75">
        <f t="shared" si="30"/>
        <v>0</v>
      </c>
      <c r="Q631" s="73"/>
      <c r="R631" s="73"/>
      <c r="S631" s="73"/>
      <c r="T631" s="73"/>
      <c r="U631" s="73"/>
      <c r="V631" s="73"/>
      <c r="W631" s="73"/>
      <c r="X631" s="73"/>
      <c r="Y631" s="74">
        <f t="shared" si="31"/>
        <v>0</v>
      </c>
      <c r="Z631" s="19"/>
      <c r="AA631" s="19"/>
      <c r="AB631" s="19"/>
      <c r="AC631" s="19"/>
      <c r="AD631" s="19"/>
      <c r="AE631" s="19"/>
      <c r="AF631" s="19"/>
      <c r="AG631" s="73"/>
      <c r="AH631" s="74">
        <f t="shared" si="32"/>
        <v>0</v>
      </c>
      <c r="AI631" s="19"/>
      <c r="AJ631" s="73"/>
      <c r="AK631" s="73"/>
      <c r="AL631" s="5"/>
      <c r="AM631" s="5"/>
      <c r="AN631" s="73"/>
      <c r="AO631" s="73"/>
      <c r="AP631" s="73"/>
      <c r="AQ631" s="73"/>
      <c r="AR631" s="72"/>
      <c r="AS631" s="71"/>
    </row>
    <row r="632" spans="1:45" x14ac:dyDescent="0.2">
      <c r="A632" s="73"/>
      <c r="B632" s="73"/>
      <c r="C632" s="73"/>
      <c r="D632" s="73"/>
      <c r="E632" s="73"/>
      <c r="F632" s="73"/>
      <c r="G632" s="73"/>
      <c r="H632" s="76"/>
      <c r="I632" s="76"/>
      <c r="J632" s="76"/>
      <c r="K632" s="76"/>
      <c r="L632" s="76"/>
      <c r="M632" s="76"/>
      <c r="N632" s="76"/>
      <c r="O632" s="76"/>
      <c r="P632" s="75">
        <f t="shared" si="30"/>
        <v>0</v>
      </c>
      <c r="Q632" s="73"/>
      <c r="R632" s="73"/>
      <c r="S632" s="73"/>
      <c r="T632" s="73"/>
      <c r="U632" s="73"/>
      <c r="V632" s="73"/>
      <c r="W632" s="73"/>
      <c r="X632" s="73"/>
      <c r="Y632" s="74">
        <f t="shared" si="31"/>
        <v>0</v>
      </c>
      <c r="Z632" s="19"/>
      <c r="AA632" s="19"/>
      <c r="AB632" s="19"/>
      <c r="AC632" s="19"/>
      <c r="AD632" s="19"/>
      <c r="AE632" s="19"/>
      <c r="AF632" s="19"/>
      <c r="AG632" s="73"/>
      <c r="AH632" s="74">
        <f t="shared" si="32"/>
        <v>0</v>
      </c>
      <c r="AI632" s="19"/>
      <c r="AJ632" s="73"/>
      <c r="AK632" s="73"/>
      <c r="AL632" s="5"/>
      <c r="AM632" s="5"/>
      <c r="AN632" s="73"/>
      <c r="AO632" s="73"/>
      <c r="AP632" s="73"/>
      <c r="AQ632" s="73"/>
      <c r="AR632" s="72"/>
      <c r="AS632" s="71"/>
    </row>
    <row r="633" spans="1:45" x14ac:dyDescent="0.2">
      <c r="A633" s="73"/>
      <c r="B633" s="73"/>
      <c r="C633" s="73"/>
      <c r="D633" s="73"/>
      <c r="E633" s="73"/>
      <c r="F633" s="73"/>
      <c r="G633" s="73"/>
      <c r="H633" s="76"/>
      <c r="I633" s="76"/>
      <c r="J633" s="76"/>
      <c r="K633" s="76"/>
      <c r="L633" s="76"/>
      <c r="M633" s="76"/>
      <c r="N633" s="76"/>
      <c r="O633" s="76"/>
      <c r="P633" s="75">
        <f t="shared" si="30"/>
        <v>0</v>
      </c>
      <c r="Q633" s="73"/>
      <c r="R633" s="73"/>
      <c r="S633" s="73"/>
      <c r="T633" s="73"/>
      <c r="U633" s="73"/>
      <c r="V633" s="73"/>
      <c r="W633" s="73"/>
      <c r="X633" s="73"/>
      <c r="Y633" s="74">
        <f t="shared" si="31"/>
        <v>0</v>
      </c>
      <c r="Z633" s="19"/>
      <c r="AA633" s="19"/>
      <c r="AB633" s="19"/>
      <c r="AC633" s="19"/>
      <c r="AD633" s="19"/>
      <c r="AE633" s="19"/>
      <c r="AF633" s="19"/>
      <c r="AG633" s="73"/>
      <c r="AH633" s="74">
        <f t="shared" si="32"/>
        <v>0</v>
      </c>
      <c r="AI633" s="19"/>
      <c r="AJ633" s="73"/>
      <c r="AK633" s="73"/>
      <c r="AL633" s="5"/>
      <c r="AM633" s="5"/>
      <c r="AN633" s="73"/>
      <c r="AO633" s="73"/>
      <c r="AP633" s="73"/>
      <c r="AQ633" s="73"/>
      <c r="AR633" s="72"/>
      <c r="AS633" s="71"/>
    </row>
    <row r="634" spans="1:45" x14ac:dyDescent="0.2">
      <c r="A634" s="73"/>
      <c r="B634" s="73"/>
      <c r="C634" s="73"/>
      <c r="D634" s="73"/>
      <c r="E634" s="73"/>
      <c r="F634" s="73"/>
      <c r="G634" s="73"/>
      <c r="H634" s="76"/>
      <c r="I634" s="76"/>
      <c r="J634" s="76"/>
      <c r="K634" s="76"/>
      <c r="L634" s="76"/>
      <c r="M634" s="76"/>
      <c r="N634" s="76"/>
      <c r="O634" s="76"/>
      <c r="P634" s="75">
        <f t="shared" si="30"/>
        <v>0</v>
      </c>
      <c r="Q634" s="73"/>
      <c r="R634" s="73"/>
      <c r="S634" s="73"/>
      <c r="T634" s="73"/>
      <c r="U634" s="73"/>
      <c r="V634" s="73"/>
      <c r="W634" s="73"/>
      <c r="X634" s="73"/>
      <c r="Y634" s="74">
        <f t="shared" si="31"/>
        <v>0</v>
      </c>
      <c r="Z634" s="19"/>
      <c r="AA634" s="19"/>
      <c r="AB634" s="19"/>
      <c r="AC634" s="19"/>
      <c r="AD634" s="19"/>
      <c r="AE634" s="19"/>
      <c r="AF634" s="19"/>
      <c r="AG634" s="73"/>
      <c r="AH634" s="74">
        <f t="shared" si="32"/>
        <v>0</v>
      </c>
      <c r="AI634" s="19"/>
      <c r="AJ634" s="73"/>
      <c r="AK634" s="73"/>
      <c r="AL634" s="5"/>
      <c r="AM634" s="5"/>
      <c r="AN634" s="73"/>
      <c r="AO634" s="73"/>
      <c r="AP634" s="73"/>
      <c r="AQ634" s="73"/>
      <c r="AR634" s="72"/>
      <c r="AS634" s="71"/>
    </row>
    <row r="635" spans="1:45" x14ac:dyDescent="0.2">
      <c r="A635" s="73"/>
      <c r="B635" s="73"/>
      <c r="C635" s="73"/>
      <c r="D635" s="73"/>
      <c r="E635" s="73"/>
      <c r="F635" s="73"/>
      <c r="G635" s="73"/>
      <c r="H635" s="76"/>
      <c r="I635" s="76"/>
      <c r="J635" s="76"/>
      <c r="K635" s="76"/>
      <c r="L635" s="76"/>
      <c r="M635" s="76"/>
      <c r="N635" s="76"/>
      <c r="O635" s="76"/>
      <c r="P635" s="75">
        <f t="shared" si="30"/>
        <v>0</v>
      </c>
      <c r="Q635" s="73"/>
      <c r="R635" s="73"/>
      <c r="S635" s="73"/>
      <c r="T635" s="73"/>
      <c r="U635" s="73"/>
      <c r="V635" s="73"/>
      <c r="W635" s="73"/>
      <c r="X635" s="73"/>
      <c r="Y635" s="74">
        <f t="shared" si="31"/>
        <v>0</v>
      </c>
      <c r="Z635" s="19"/>
      <c r="AA635" s="19"/>
      <c r="AB635" s="19"/>
      <c r="AC635" s="19"/>
      <c r="AD635" s="19"/>
      <c r="AE635" s="19"/>
      <c r="AF635" s="19"/>
      <c r="AG635" s="73"/>
      <c r="AH635" s="74">
        <f t="shared" si="32"/>
        <v>0</v>
      </c>
      <c r="AI635" s="19"/>
      <c r="AJ635" s="73"/>
      <c r="AK635" s="73"/>
      <c r="AL635" s="5"/>
      <c r="AM635" s="5"/>
      <c r="AN635" s="73"/>
      <c r="AO635" s="73"/>
      <c r="AP635" s="73"/>
      <c r="AQ635" s="73"/>
      <c r="AR635" s="72"/>
      <c r="AS635" s="71"/>
    </row>
    <row r="636" spans="1:45" x14ac:dyDescent="0.2">
      <c r="A636" s="73"/>
      <c r="B636" s="73"/>
      <c r="C636" s="73"/>
      <c r="D636" s="73"/>
      <c r="E636" s="73"/>
      <c r="F636" s="73"/>
      <c r="G636" s="73"/>
      <c r="H636" s="76"/>
      <c r="I636" s="76"/>
      <c r="J636" s="76"/>
      <c r="K636" s="76"/>
      <c r="L636" s="76"/>
      <c r="M636" s="76"/>
      <c r="N636" s="76"/>
      <c r="O636" s="76"/>
      <c r="P636" s="75">
        <f t="shared" si="30"/>
        <v>0</v>
      </c>
      <c r="Q636" s="73"/>
      <c r="R636" s="73"/>
      <c r="S636" s="73"/>
      <c r="T636" s="73"/>
      <c r="U636" s="73"/>
      <c r="V636" s="73"/>
      <c r="W636" s="73"/>
      <c r="X636" s="73"/>
      <c r="Y636" s="74">
        <f t="shared" si="31"/>
        <v>0</v>
      </c>
      <c r="Z636" s="19"/>
      <c r="AA636" s="19"/>
      <c r="AB636" s="19"/>
      <c r="AC636" s="19"/>
      <c r="AD636" s="19"/>
      <c r="AE636" s="19"/>
      <c r="AF636" s="19"/>
      <c r="AG636" s="73"/>
      <c r="AH636" s="74">
        <f t="shared" si="32"/>
        <v>0</v>
      </c>
      <c r="AI636" s="19"/>
      <c r="AJ636" s="73"/>
      <c r="AK636" s="73"/>
      <c r="AL636" s="5"/>
      <c r="AM636" s="5"/>
      <c r="AN636" s="73"/>
      <c r="AO636" s="73"/>
      <c r="AP636" s="73"/>
      <c r="AQ636" s="73"/>
      <c r="AR636" s="72"/>
      <c r="AS636" s="71"/>
    </row>
    <row r="637" spans="1:45" x14ac:dyDescent="0.2">
      <c r="A637" s="73"/>
      <c r="B637" s="73"/>
      <c r="C637" s="73"/>
      <c r="D637" s="73"/>
      <c r="E637" s="73"/>
      <c r="F637" s="73"/>
      <c r="G637" s="73"/>
      <c r="H637" s="76"/>
      <c r="I637" s="76"/>
      <c r="J637" s="76"/>
      <c r="K637" s="76"/>
      <c r="L637" s="76"/>
      <c r="M637" s="76"/>
      <c r="N637" s="76"/>
      <c r="O637" s="76"/>
      <c r="P637" s="75">
        <f t="shared" si="30"/>
        <v>0</v>
      </c>
      <c r="Q637" s="73"/>
      <c r="R637" s="73"/>
      <c r="S637" s="73"/>
      <c r="T637" s="73"/>
      <c r="U637" s="73"/>
      <c r="V637" s="73"/>
      <c r="W637" s="73"/>
      <c r="X637" s="73"/>
      <c r="Y637" s="74">
        <f t="shared" si="31"/>
        <v>0</v>
      </c>
      <c r="Z637" s="19"/>
      <c r="AA637" s="19"/>
      <c r="AB637" s="19"/>
      <c r="AC637" s="19"/>
      <c r="AD637" s="19"/>
      <c r="AE637" s="19"/>
      <c r="AF637" s="19"/>
      <c r="AG637" s="73"/>
      <c r="AH637" s="74">
        <f t="shared" si="32"/>
        <v>0</v>
      </c>
      <c r="AI637" s="19"/>
      <c r="AJ637" s="73"/>
      <c r="AK637" s="73"/>
      <c r="AL637" s="5"/>
      <c r="AM637" s="5"/>
      <c r="AN637" s="73"/>
      <c r="AO637" s="73"/>
      <c r="AP637" s="73"/>
      <c r="AQ637" s="73"/>
      <c r="AR637" s="72"/>
      <c r="AS637" s="71"/>
    </row>
    <row r="638" spans="1:45" x14ac:dyDescent="0.2">
      <c r="A638" s="73"/>
      <c r="B638" s="73"/>
      <c r="C638" s="73"/>
      <c r="D638" s="73"/>
      <c r="E638" s="73"/>
      <c r="F638" s="73"/>
      <c r="G638" s="73"/>
      <c r="H638" s="76"/>
      <c r="I638" s="76"/>
      <c r="J638" s="76"/>
      <c r="K638" s="76"/>
      <c r="L638" s="76"/>
      <c r="M638" s="76"/>
      <c r="N638" s="76"/>
      <c r="O638" s="76"/>
      <c r="P638" s="75">
        <f t="shared" si="30"/>
        <v>0</v>
      </c>
      <c r="Q638" s="73"/>
      <c r="R638" s="73"/>
      <c r="S638" s="73"/>
      <c r="T638" s="73"/>
      <c r="U638" s="73"/>
      <c r="V638" s="73"/>
      <c r="W638" s="73"/>
      <c r="X638" s="73"/>
      <c r="Y638" s="74">
        <f t="shared" si="31"/>
        <v>0</v>
      </c>
      <c r="Z638" s="19"/>
      <c r="AA638" s="19"/>
      <c r="AB638" s="19"/>
      <c r="AC638" s="19"/>
      <c r="AD638" s="19"/>
      <c r="AE638" s="19"/>
      <c r="AF638" s="19"/>
      <c r="AG638" s="73"/>
      <c r="AH638" s="74">
        <f t="shared" si="32"/>
        <v>0</v>
      </c>
      <c r="AI638" s="19"/>
      <c r="AJ638" s="73"/>
      <c r="AK638" s="73"/>
      <c r="AL638" s="5"/>
      <c r="AM638" s="5"/>
      <c r="AN638" s="73"/>
      <c r="AO638" s="73"/>
      <c r="AP638" s="73"/>
      <c r="AQ638" s="73"/>
      <c r="AR638" s="72"/>
      <c r="AS638" s="71"/>
    </row>
    <row r="639" spans="1:45" x14ac:dyDescent="0.2">
      <c r="A639" s="73"/>
      <c r="B639" s="73"/>
      <c r="C639" s="73"/>
      <c r="D639" s="73"/>
      <c r="E639" s="73"/>
      <c r="F639" s="73"/>
      <c r="G639" s="73"/>
      <c r="H639" s="76"/>
      <c r="I639" s="76"/>
      <c r="J639" s="76"/>
      <c r="K639" s="76"/>
      <c r="L639" s="76"/>
      <c r="M639" s="76"/>
      <c r="N639" s="76"/>
      <c r="O639" s="76"/>
      <c r="P639" s="75">
        <f t="shared" si="30"/>
        <v>0</v>
      </c>
      <c r="Q639" s="73"/>
      <c r="R639" s="73"/>
      <c r="S639" s="73"/>
      <c r="T639" s="73"/>
      <c r="U639" s="73"/>
      <c r="V639" s="73"/>
      <c r="W639" s="73"/>
      <c r="X639" s="73"/>
      <c r="Y639" s="74">
        <f t="shared" si="31"/>
        <v>0</v>
      </c>
      <c r="Z639" s="19"/>
      <c r="AA639" s="19"/>
      <c r="AB639" s="19"/>
      <c r="AC639" s="19"/>
      <c r="AD639" s="19"/>
      <c r="AE639" s="19"/>
      <c r="AF639" s="19"/>
      <c r="AG639" s="73"/>
      <c r="AH639" s="74">
        <f t="shared" si="32"/>
        <v>0</v>
      </c>
      <c r="AI639" s="19"/>
      <c r="AJ639" s="73"/>
      <c r="AK639" s="73"/>
      <c r="AL639" s="5"/>
      <c r="AM639" s="5"/>
      <c r="AN639" s="73"/>
      <c r="AO639" s="73"/>
      <c r="AP639" s="73"/>
      <c r="AQ639" s="73"/>
      <c r="AR639" s="72"/>
      <c r="AS639" s="71"/>
    </row>
    <row r="640" spans="1:45" x14ac:dyDescent="0.2">
      <c r="A640" s="73"/>
      <c r="B640" s="73"/>
      <c r="C640" s="73"/>
      <c r="D640" s="73"/>
      <c r="E640" s="73"/>
      <c r="F640" s="73"/>
      <c r="G640" s="73"/>
      <c r="H640" s="76"/>
      <c r="I640" s="76"/>
      <c r="J640" s="76"/>
      <c r="K640" s="76"/>
      <c r="L640" s="76"/>
      <c r="M640" s="76"/>
      <c r="N640" s="76"/>
      <c r="O640" s="77"/>
      <c r="P640" s="75">
        <f t="shared" si="30"/>
        <v>0</v>
      </c>
      <c r="Q640" s="73"/>
      <c r="R640" s="73"/>
      <c r="S640" s="73"/>
      <c r="T640" s="73"/>
      <c r="U640" s="73"/>
      <c r="V640" s="73"/>
      <c r="W640" s="73"/>
      <c r="X640" s="73"/>
      <c r="Y640" s="74">
        <f t="shared" si="31"/>
        <v>0</v>
      </c>
      <c r="Z640" s="19"/>
      <c r="AA640" s="19"/>
      <c r="AB640" s="19"/>
      <c r="AC640" s="19"/>
      <c r="AD640" s="19"/>
      <c r="AE640" s="19"/>
      <c r="AF640" s="19"/>
      <c r="AG640" s="73"/>
      <c r="AH640" s="74">
        <f t="shared" si="32"/>
        <v>0</v>
      </c>
      <c r="AI640" s="19"/>
      <c r="AJ640" s="73"/>
      <c r="AK640" s="73"/>
      <c r="AL640" s="5"/>
      <c r="AM640" s="5"/>
      <c r="AN640" s="73"/>
      <c r="AO640" s="73"/>
      <c r="AP640" s="73"/>
      <c r="AQ640" s="73"/>
      <c r="AR640" s="72"/>
      <c r="AS640" s="71"/>
    </row>
    <row r="641" spans="1:45" x14ac:dyDescent="0.2">
      <c r="A641" s="73"/>
      <c r="B641" s="73"/>
      <c r="C641" s="73"/>
      <c r="D641" s="73"/>
      <c r="E641" s="73"/>
      <c r="F641" s="73"/>
      <c r="G641" s="73"/>
      <c r="H641" s="76"/>
      <c r="I641" s="76"/>
      <c r="J641" s="76"/>
      <c r="K641" s="76"/>
      <c r="L641" s="76"/>
      <c r="M641" s="76"/>
      <c r="N641" s="76"/>
      <c r="O641" s="76"/>
      <c r="P641" s="75">
        <f t="shared" si="30"/>
        <v>0</v>
      </c>
      <c r="Q641" s="73"/>
      <c r="R641" s="73"/>
      <c r="S641" s="73"/>
      <c r="T641" s="73"/>
      <c r="U641" s="73"/>
      <c r="V641" s="73"/>
      <c r="W641" s="73"/>
      <c r="X641" s="73"/>
      <c r="Y641" s="74">
        <f t="shared" si="31"/>
        <v>0</v>
      </c>
      <c r="Z641" s="19"/>
      <c r="AA641" s="19"/>
      <c r="AB641" s="19"/>
      <c r="AC641" s="19"/>
      <c r="AD641" s="19"/>
      <c r="AE641" s="19"/>
      <c r="AF641" s="19"/>
      <c r="AG641" s="73"/>
      <c r="AH641" s="74">
        <f t="shared" si="32"/>
        <v>0</v>
      </c>
      <c r="AI641" s="19"/>
      <c r="AJ641" s="73"/>
      <c r="AK641" s="73"/>
      <c r="AL641" s="5"/>
      <c r="AM641" s="5"/>
      <c r="AN641" s="73"/>
      <c r="AO641" s="73"/>
      <c r="AP641" s="73"/>
      <c r="AQ641" s="73"/>
      <c r="AR641" s="72"/>
      <c r="AS641" s="71"/>
    </row>
    <row r="642" spans="1:45" x14ac:dyDescent="0.2">
      <c r="A642" s="73"/>
      <c r="B642" s="73"/>
      <c r="C642" s="73"/>
      <c r="D642" s="73"/>
      <c r="E642" s="73"/>
      <c r="F642" s="73"/>
      <c r="G642" s="73"/>
      <c r="H642" s="76"/>
      <c r="I642" s="76"/>
      <c r="J642" s="76"/>
      <c r="K642" s="76"/>
      <c r="L642" s="76"/>
      <c r="M642" s="76"/>
      <c r="N642" s="76"/>
      <c r="O642" s="76"/>
      <c r="P642" s="75">
        <f t="shared" si="30"/>
        <v>0</v>
      </c>
      <c r="Q642" s="73"/>
      <c r="R642" s="73"/>
      <c r="S642" s="73"/>
      <c r="T642" s="73"/>
      <c r="U642" s="73"/>
      <c r="V642" s="73"/>
      <c r="W642" s="73"/>
      <c r="X642" s="73"/>
      <c r="Y642" s="74">
        <f t="shared" si="31"/>
        <v>0</v>
      </c>
      <c r="Z642" s="19"/>
      <c r="AA642" s="19"/>
      <c r="AB642" s="19"/>
      <c r="AC642" s="19"/>
      <c r="AD642" s="19"/>
      <c r="AE642" s="19"/>
      <c r="AF642" s="19"/>
      <c r="AG642" s="73"/>
      <c r="AH642" s="74">
        <f t="shared" si="32"/>
        <v>0</v>
      </c>
      <c r="AI642" s="19"/>
      <c r="AJ642" s="73"/>
      <c r="AK642" s="73"/>
      <c r="AL642" s="5"/>
      <c r="AM642" s="5"/>
      <c r="AN642" s="73"/>
      <c r="AO642" s="73"/>
      <c r="AP642" s="73"/>
      <c r="AQ642" s="73"/>
      <c r="AR642" s="72"/>
      <c r="AS642" s="71"/>
    </row>
    <row r="643" spans="1:45" x14ac:dyDescent="0.2">
      <c r="A643" s="73"/>
      <c r="B643" s="73"/>
      <c r="C643" s="73"/>
      <c r="D643" s="73"/>
      <c r="E643" s="73"/>
      <c r="F643" s="73"/>
      <c r="G643" s="73"/>
      <c r="H643" s="76"/>
      <c r="I643" s="76"/>
      <c r="J643" s="76"/>
      <c r="K643" s="76"/>
      <c r="L643" s="76"/>
      <c r="M643" s="76"/>
      <c r="N643" s="76"/>
      <c r="O643" s="76"/>
      <c r="P643" s="75">
        <f t="shared" si="30"/>
        <v>0</v>
      </c>
      <c r="Q643" s="73"/>
      <c r="R643" s="73"/>
      <c r="S643" s="73"/>
      <c r="T643" s="73"/>
      <c r="U643" s="73"/>
      <c r="V643" s="73"/>
      <c r="W643" s="73"/>
      <c r="X643" s="73"/>
      <c r="Y643" s="74">
        <f t="shared" si="31"/>
        <v>0</v>
      </c>
      <c r="Z643" s="19"/>
      <c r="AA643" s="19"/>
      <c r="AB643" s="19"/>
      <c r="AC643" s="19"/>
      <c r="AD643" s="19"/>
      <c r="AE643" s="19"/>
      <c r="AF643" s="19"/>
      <c r="AG643" s="73"/>
      <c r="AH643" s="74">
        <f t="shared" si="32"/>
        <v>0</v>
      </c>
      <c r="AI643" s="19"/>
      <c r="AJ643" s="73"/>
      <c r="AK643" s="73"/>
      <c r="AL643" s="5"/>
      <c r="AM643" s="5"/>
      <c r="AN643" s="73"/>
      <c r="AO643" s="73"/>
      <c r="AP643" s="73"/>
      <c r="AQ643" s="73"/>
      <c r="AR643" s="72"/>
      <c r="AS643" s="71"/>
    </row>
    <row r="644" spans="1:45" x14ac:dyDescent="0.2">
      <c r="A644" s="73"/>
      <c r="B644" s="73"/>
      <c r="C644" s="73"/>
      <c r="D644" s="73"/>
      <c r="E644" s="73"/>
      <c r="F644" s="73"/>
      <c r="G644" s="73"/>
      <c r="H644" s="76"/>
      <c r="I644" s="76"/>
      <c r="J644" s="76"/>
      <c r="K644" s="76"/>
      <c r="L644" s="76"/>
      <c r="M644" s="76"/>
      <c r="N644" s="76"/>
      <c r="O644" s="76"/>
      <c r="P644" s="75">
        <f t="shared" si="30"/>
        <v>0</v>
      </c>
      <c r="Q644" s="73"/>
      <c r="R644" s="73"/>
      <c r="S644" s="73"/>
      <c r="T644" s="73"/>
      <c r="U644" s="73"/>
      <c r="V644" s="73"/>
      <c r="W644" s="73"/>
      <c r="X644" s="73"/>
      <c r="Y644" s="74">
        <f t="shared" si="31"/>
        <v>0</v>
      </c>
      <c r="Z644" s="19"/>
      <c r="AA644" s="19"/>
      <c r="AB644" s="19"/>
      <c r="AC644" s="19"/>
      <c r="AD644" s="19"/>
      <c r="AE644" s="19"/>
      <c r="AF644" s="19"/>
      <c r="AG644" s="73"/>
      <c r="AH644" s="74">
        <f t="shared" si="32"/>
        <v>0</v>
      </c>
      <c r="AI644" s="19"/>
      <c r="AJ644" s="73"/>
      <c r="AK644" s="73"/>
      <c r="AL644" s="5"/>
      <c r="AM644" s="5"/>
      <c r="AN644" s="73"/>
      <c r="AO644" s="73"/>
      <c r="AP644" s="73"/>
      <c r="AQ644" s="73"/>
      <c r="AR644" s="72"/>
      <c r="AS644" s="71"/>
    </row>
    <row r="645" spans="1:45" x14ac:dyDescent="0.2">
      <c r="A645" s="73"/>
      <c r="B645" s="73"/>
      <c r="C645" s="73"/>
      <c r="D645" s="73"/>
      <c r="E645" s="73"/>
      <c r="F645" s="73"/>
      <c r="G645" s="73"/>
      <c r="H645" s="76"/>
      <c r="I645" s="76"/>
      <c r="J645" s="76"/>
      <c r="K645" s="76"/>
      <c r="L645" s="76"/>
      <c r="M645" s="76"/>
      <c r="N645" s="76"/>
      <c r="O645" s="76"/>
      <c r="P645" s="75">
        <f t="shared" si="30"/>
        <v>0</v>
      </c>
      <c r="Q645" s="73"/>
      <c r="R645" s="73"/>
      <c r="S645" s="73"/>
      <c r="T645" s="73"/>
      <c r="U645" s="73"/>
      <c r="V645" s="73"/>
      <c r="W645" s="73"/>
      <c r="X645" s="73"/>
      <c r="Y645" s="74">
        <f t="shared" si="31"/>
        <v>0</v>
      </c>
      <c r="Z645" s="19"/>
      <c r="AA645" s="19"/>
      <c r="AB645" s="19"/>
      <c r="AC645" s="19"/>
      <c r="AD645" s="19"/>
      <c r="AE645" s="19"/>
      <c r="AF645" s="19"/>
      <c r="AG645" s="73"/>
      <c r="AH645" s="74">
        <f t="shared" si="32"/>
        <v>0</v>
      </c>
      <c r="AI645" s="19"/>
      <c r="AJ645" s="73"/>
      <c r="AK645" s="73"/>
      <c r="AL645" s="5"/>
      <c r="AM645" s="5"/>
      <c r="AN645" s="73"/>
      <c r="AO645" s="73"/>
      <c r="AP645" s="73"/>
      <c r="AQ645" s="73"/>
      <c r="AR645" s="72"/>
      <c r="AS645" s="71"/>
    </row>
    <row r="646" spans="1:45" x14ac:dyDescent="0.2">
      <c r="A646" s="73"/>
      <c r="B646" s="73"/>
      <c r="C646" s="73"/>
      <c r="D646" s="73"/>
      <c r="E646" s="73"/>
      <c r="F646" s="73"/>
      <c r="G646" s="73"/>
      <c r="H646" s="76"/>
      <c r="I646" s="76"/>
      <c r="J646" s="76"/>
      <c r="K646" s="76"/>
      <c r="L646" s="76"/>
      <c r="M646" s="76"/>
      <c r="N646" s="76"/>
      <c r="O646" s="76"/>
      <c r="P646" s="75">
        <f t="shared" si="30"/>
        <v>0</v>
      </c>
      <c r="Q646" s="73"/>
      <c r="R646" s="73"/>
      <c r="S646" s="73"/>
      <c r="T646" s="73"/>
      <c r="U646" s="73"/>
      <c r="V646" s="73"/>
      <c r="W646" s="73"/>
      <c r="X646" s="73"/>
      <c r="Y646" s="74">
        <f t="shared" si="31"/>
        <v>0</v>
      </c>
      <c r="Z646" s="19"/>
      <c r="AA646" s="19"/>
      <c r="AB646" s="19"/>
      <c r="AC646" s="19"/>
      <c r="AD646" s="19"/>
      <c r="AE646" s="19"/>
      <c r="AF646" s="19"/>
      <c r="AG646" s="73"/>
      <c r="AH646" s="74">
        <f t="shared" si="32"/>
        <v>0</v>
      </c>
      <c r="AI646" s="19"/>
      <c r="AJ646" s="73"/>
      <c r="AK646" s="73"/>
      <c r="AL646" s="5"/>
      <c r="AM646" s="5"/>
      <c r="AN646" s="73"/>
      <c r="AO646" s="73"/>
      <c r="AP646" s="73"/>
      <c r="AQ646" s="73"/>
      <c r="AR646" s="72"/>
      <c r="AS646" s="71"/>
    </row>
    <row r="647" spans="1:45" x14ac:dyDescent="0.2">
      <c r="A647" s="73"/>
      <c r="B647" s="73"/>
      <c r="C647" s="73"/>
      <c r="D647" s="73"/>
      <c r="E647" s="73"/>
      <c r="F647" s="73"/>
      <c r="G647" s="73"/>
      <c r="H647" s="76"/>
      <c r="I647" s="76"/>
      <c r="J647" s="76"/>
      <c r="K647" s="76"/>
      <c r="L647" s="76"/>
      <c r="M647" s="76"/>
      <c r="N647" s="76"/>
      <c r="O647" s="76"/>
      <c r="P647" s="75">
        <f t="shared" si="30"/>
        <v>0</v>
      </c>
      <c r="Q647" s="73"/>
      <c r="R647" s="73"/>
      <c r="S647" s="73"/>
      <c r="T647" s="73"/>
      <c r="U647" s="73"/>
      <c r="V647" s="73"/>
      <c r="W647" s="73"/>
      <c r="X647" s="73"/>
      <c r="Y647" s="74">
        <f t="shared" si="31"/>
        <v>0</v>
      </c>
      <c r="Z647" s="19"/>
      <c r="AA647" s="19"/>
      <c r="AB647" s="19"/>
      <c r="AC647" s="19"/>
      <c r="AD647" s="19"/>
      <c r="AE647" s="19"/>
      <c r="AF647" s="19"/>
      <c r="AG647" s="73"/>
      <c r="AH647" s="74">
        <f t="shared" si="32"/>
        <v>0</v>
      </c>
      <c r="AI647" s="19"/>
      <c r="AJ647" s="73"/>
      <c r="AK647" s="73"/>
      <c r="AL647" s="5"/>
      <c r="AM647" s="5"/>
      <c r="AN647" s="73"/>
      <c r="AO647" s="73"/>
      <c r="AP647" s="73"/>
      <c r="AQ647" s="73"/>
      <c r="AR647" s="72"/>
      <c r="AS647" s="71"/>
    </row>
    <row r="648" spans="1:45" x14ac:dyDescent="0.2">
      <c r="A648" s="73"/>
      <c r="B648" s="73"/>
      <c r="C648" s="73"/>
      <c r="D648" s="73"/>
      <c r="E648" s="73"/>
      <c r="F648" s="73"/>
      <c r="G648" s="73"/>
      <c r="H648" s="76"/>
      <c r="I648" s="76"/>
      <c r="J648" s="76"/>
      <c r="K648" s="76"/>
      <c r="L648" s="76"/>
      <c r="M648" s="76"/>
      <c r="N648" s="76"/>
      <c r="O648" s="76"/>
      <c r="P648" s="75">
        <f t="shared" si="30"/>
        <v>0</v>
      </c>
      <c r="Q648" s="73"/>
      <c r="R648" s="73"/>
      <c r="S648" s="73"/>
      <c r="T648" s="73"/>
      <c r="U648" s="73"/>
      <c r="V648" s="73"/>
      <c r="W648" s="73"/>
      <c r="X648" s="73"/>
      <c r="Y648" s="74">
        <f t="shared" si="31"/>
        <v>0</v>
      </c>
      <c r="Z648" s="19"/>
      <c r="AA648" s="19"/>
      <c r="AB648" s="19"/>
      <c r="AC648" s="19"/>
      <c r="AD648" s="19"/>
      <c r="AE648" s="19"/>
      <c r="AF648" s="19"/>
      <c r="AG648" s="73"/>
      <c r="AH648" s="74">
        <f t="shared" si="32"/>
        <v>0</v>
      </c>
      <c r="AI648" s="19"/>
      <c r="AJ648" s="73"/>
      <c r="AK648" s="73"/>
      <c r="AL648" s="5"/>
      <c r="AM648" s="5"/>
      <c r="AN648" s="73"/>
      <c r="AO648" s="73"/>
      <c r="AP648" s="73"/>
      <c r="AQ648" s="73"/>
      <c r="AR648" s="72"/>
      <c r="AS648" s="71"/>
    </row>
    <row r="649" spans="1:45" x14ac:dyDescent="0.2">
      <c r="A649" s="73"/>
      <c r="B649" s="73"/>
      <c r="C649" s="73"/>
      <c r="D649" s="73"/>
      <c r="E649" s="73"/>
      <c r="F649" s="73"/>
      <c r="G649" s="73"/>
      <c r="H649" s="76"/>
      <c r="I649" s="76"/>
      <c r="J649" s="76"/>
      <c r="K649" s="76"/>
      <c r="L649" s="76"/>
      <c r="M649" s="76"/>
      <c r="N649" s="76"/>
      <c r="O649" s="76"/>
      <c r="P649" s="75">
        <f t="shared" si="30"/>
        <v>0</v>
      </c>
      <c r="Q649" s="73"/>
      <c r="R649" s="73"/>
      <c r="S649" s="73"/>
      <c r="T649" s="73"/>
      <c r="U649" s="73"/>
      <c r="V649" s="73"/>
      <c r="W649" s="73"/>
      <c r="X649" s="73"/>
      <c r="Y649" s="74">
        <f t="shared" si="31"/>
        <v>0</v>
      </c>
      <c r="Z649" s="19"/>
      <c r="AA649" s="19"/>
      <c r="AB649" s="19"/>
      <c r="AC649" s="19"/>
      <c r="AD649" s="19"/>
      <c r="AE649" s="19"/>
      <c r="AF649" s="19"/>
      <c r="AG649" s="73"/>
      <c r="AH649" s="74">
        <f t="shared" si="32"/>
        <v>0</v>
      </c>
      <c r="AI649" s="19"/>
      <c r="AJ649" s="73"/>
      <c r="AK649" s="73"/>
      <c r="AL649" s="5"/>
      <c r="AM649" s="5"/>
      <c r="AN649" s="73"/>
      <c r="AO649" s="73"/>
      <c r="AP649" s="73"/>
      <c r="AQ649" s="73"/>
      <c r="AR649" s="72"/>
      <c r="AS649" s="71"/>
    </row>
    <row r="650" spans="1:45" x14ac:dyDescent="0.2">
      <c r="A650" s="73"/>
      <c r="B650" s="73"/>
      <c r="C650" s="73"/>
      <c r="D650" s="73"/>
      <c r="E650" s="73"/>
      <c r="F650" s="73"/>
      <c r="G650" s="73"/>
      <c r="H650" s="76"/>
      <c r="I650" s="76"/>
      <c r="J650" s="76"/>
      <c r="K650" s="76"/>
      <c r="L650" s="76"/>
      <c r="M650" s="76"/>
      <c r="N650" s="76"/>
      <c r="O650" s="76"/>
      <c r="P650" s="75">
        <f t="shared" si="30"/>
        <v>0</v>
      </c>
      <c r="Q650" s="73"/>
      <c r="R650" s="73"/>
      <c r="S650" s="73"/>
      <c r="T650" s="73"/>
      <c r="U650" s="73"/>
      <c r="V650" s="73"/>
      <c r="W650" s="73"/>
      <c r="X650" s="73"/>
      <c r="Y650" s="74">
        <f t="shared" si="31"/>
        <v>0</v>
      </c>
      <c r="Z650" s="19"/>
      <c r="AA650" s="19"/>
      <c r="AB650" s="19"/>
      <c r="AC650" s="19"/>
      <c r="AD650" s="19"/>
      <c r="AE650" s="19"/>
      <c r="AF650" s="19"/>
      <c r="AG650" s="73"/>
      <c r="AH650" s="74">
        <f t="shared" si="32"/>
        <v>0</v>
      </c>
      <c r="AI650" s="19"/>
      <c r="AJ650" s="73"/>
      <c r="AK650" s="73"/>
      <c r="AL650" s="5"/>
      <c r="AM650" s="5"/>
      <c r="AN650" s="73"/>
      <c r="AO650" s="73"/>
      <c r="AP650" s="73"/>
      <c r="AQ650" s="73"/>
      <c r="AR650" s="72"/>
      <c r="AS650" s="71"/>
    </row>
    <row r="651" spans="1:45" x14ac:dyDescent="0.2">
      <c r="A651" s="73"/>
      <c r="B651" s="73"/>
      <c r="C651" s="73"/>
      <c r="D651" s="73"/>
      <c r="E651" s="73"/>
      <c r="F651" s="73"/>
      <c r="G651" s="73"/>
      <c r="H651" s="76"/>
      <c r="I651" s="76"/>
      <c r="J651" s="76"/>
      <c r="K651" s="76"/>
      <c r="L651" s="76"/>
      <c r="M651" s="76"/>
      <c r="N651" s="76"/>
      <c r="O651" s="76"/>
      <c r="P651" s="75">
        <f t="shared" si="30"/>
        <v>0</v>
      </c>
      <c r="Q651" s="73"/>
      <c r="R651" s="73"/>
      <c r="S651" s="73"/>
      <c r="T651" s="73"/>
      <c r="U651" s="73"/>
      <c r="V651" s="73"/>
      <c r="W651" s="73"/>
      <c r="X651" s="73"/>
      <c r="Y651" s="74">
        <f t="shared" si="31"/>
        <v>0</v>
      </c>
      <c r="Z651" s="19"/>
      <c r="AA651" s="19"/>
      <c r="AB651" s="19"/>
      <c r="AC651" s="19"/>
      <c r="AD651" s="19"/>
      <c r="AE651" s="19"/>
      <c r="AF651" s="19"/>
      <c r="AG651" s="73"/>
      <c r="AH651" s="74">
        <f t="shared" si="32"/>
        <v>0</v>
      </c>
      <c r="AI651" s="19"/>
      <c r="AJ651" s="73"/>
      <c r="AK651" s="73"/>
      <c r="AL651" s="5"/>
      <c r="AM651" s="5"/>
      <c r="AN651" s="73"/>
      <c r="AO651" s="73"/>
      <c r="AP651" s="73"/>
      <c r="AQ651" s="73"/>
      <c r="AR651" s="72"/>
      <c r="AS651" s="71"/>
    </row>
    <row r="652" spans="1:45" x14ac:dyDescent="0.2">
      <c r="A652" s="73"/>
      <c r="B652" s="73"/>
      <c r="C652" s="73"/>
      <c r="D652" s="73"/>
      <c r="E652" s="73"/>
      <c r="F652" s="73"/>
      <c r="G652" s="73"/>
      <c r="H652" s="76"/>
      <c r="I652" s="76"/>
      <c r="J652" s="76"/>
      <c r="K652" s="76"/>
      <c r="L652" s="76"/>
      <c r="M652" s="76"/>
      <c r="N652" s="76"/>
      <c r="O652" s="76"/>
      <c r="P652" s="75">
        <f t="shared" si="30"/>
        <v>0</v>
      </c>
      <c r="Q652" s="73"/>
      <c r="R652" s="73"/>
      <c r="S652" s="73"/>
      <c r="T652" s="73"/>
      <c r="U652" s="73"/>
      <c r="V652" s="73"/>
      <c r="W652" s="73"/>
      <c r="X652" s="73"/>
      <c r="Y652" s="74">
        <f t="shared" si="31"/>
        <v>0</v>
      </c>
      <c r="Z652" s="19"/>
      <c r="AA652" s="19"/>
      <c r="AB652" s="19"/>
      <c r="AC652" s="19"/>
      <c r="AD652" s="19"/>
      <c r="AE652" s="19"/>
      <c r="AF652" s="19"/>
      <c r="AG652" s="73"/>
      <c r="AH652" s="74">
        <f t="shared" si="32"/>
        <v>0</v>
      </c>
      <c r="AI652" s="19"/>
      <c r="AJ652" s="73"/>
      <c r="AK652" s="73"/>
      <c r="AL652" s="5"/>
      <c r="AM652" s="5"/>
      <c r="AN652" s="73"/>
      <c r="AO652" s="73"/>
      <c r="AP652" s="73"/>
      <c r="AQ652" s="73"/>
      <c r="AR652" s="72"/>
      <c r="AS652" s="71"/>
    </row>
    <row r="653" spans="1:45" x14ac:dyDescent="0.2">
      <c r="A653" s="73"/>
      <c r="B653" s="73"/>
      <c r="C653" s="73"/>
      <c r="D653" s="73"/>
      <c r="E653" s="73"/>
      <c r="F653" s="73"/>
      <c r="G653" s="73"/>
      <c r="H653" s="76"/>
      <c r="I653" s="76"/>
      <c r="J653" s="76"/>
      <c r="K653" s="76"/>
      <c r="L653" s="76"/>
      <c r="M653" s="76"/>
      <c r="N653" s="76"/>
      <c r="O653" s="76"/>
      <c r="P653" s="75">
        <f t="shared" ref="P653:P716" si="33">SUM(H653:N653)</f>
        <v>0</v>
      </c>
      <c r="Q653" s="73"/>
      <c r="R653" s="73"/>
      <c r="S653" s="73"/>
      <c r="T653" s="73"/>
      <c r="U653" s="73"/>
      <c r="V653" s="73"/>
      <c r="W653" s="73"/>
      <c r="X653" s="73"/>
      <c r="Y653" s="74">
        <f t="shared" ref="Y653:Y716" si="34">SUM(Q653:W653)</f>
        <v>0</v>
      </c>
      <c r="Z653" s="19"/>
      <c r="AA653" s="19"/>
      <c r="AB653" s="19"/>
      <c r="AC653" s="19"/>
      <c r="AD653" s="19"/>
      <c r="AE653" s="19"/>
      <c r="AF653" s="19"/>
      <c r="AG653" s="73"/>
      <c r="AH653" s="74">
        <f t="shared" ref="AH653:AH716" si="35">SUM(Z653:AF653)</f>
        <v>0</v>
      </c>
      <c r="AI653" s="19"/>
      <c r="AJ653" s="73"/>
      <c r="AK653" s="73"/>
      <c r="AL653" s="5"/>
      <c r="AM653" s="5"/>
      <c r="AN653" s="73"/>
      <c r="AO653" s="73"/>
      <c r="AP653" s="73"/>
      <c r="AQ653" s="73"/>
      <c r="AR653" s="72"/>
      <c r="AS653" s="71"/>
    </row>
    <row r="654" spans="1:45" x14ac:dyDescent="0.2">
      <c r="A654" s="73"/>
      <c r="B654" s="73"/>
      <c r="C654" s="73"/>
      <c r="D654" s="73"/>
      <c r="E654" s="73"/>
      <c r="F654" s="73"/>
      <c r="G654" s="73"/>
      <c r="H654" s="76"/>
      <c r="I654" s="76"/>
      <c r="J654" s="76"/>
      <c r="K654" s="76"/>
      <c r="L654" s="76"/>
      <c r="M654" s="76"/>
      <c r="N654" s="76"/>
      <c r="O654" s="76"/>
      <c r="P654" s="75">
        <f t="shared" si="33"/>
        <v>0</v>
      </c>
      <c r="Q654" s="73"/>
      <c r="R654" s="73"/>
      <c r="S654" s="73"/>
      <c r="T654" s="73"/>
      <c r="U654" s="73"/>
      <c r="V654" s="73"/>
      <c r="W654" s="73"/>
      <c r="X654" s="73"/>
      <c r="Y654" s="74">
        <f t="shared" si="34"/>
        <v>0</v>
      </c>
      <c r="Z654" s="19"/>
      <c r="AA654" s="19"/>
      <c r="AB654" s="19"/>
      <c r="AC654" s="19"/>
      <c r="AD654" s="19"/>
      <c r="AE654" s="19"/>
      <c r="AF654" s="19"/>
      <c r="AG654" s="73"/>
      <c r="AH654" s="74">
        <f t="shared" si="35"/>
        <v>0</v>
      </c>
      <c r="AI654" s="19"/>
      <c r="AJ654" s="73"/>
      <c r="AK654" s="73"/>
      <c r="AL654" s="5"/>
      <c r="AM654" s="5"/>
      <c r="AN654" s="73"/>
      <c r="AO654" s="73"/>
      <c r="AP654" s="73"/>
      <c r="AQ654" s="73"/>
      <c r="AR654" s="72"/>
      <c r="AS654" s="71"/>
    </row>
    <row r="655" spans="1:45" x14ac:dyDescent="0.2">
      <c r="A655" s="73"/>
      <c r="B655" s="73"/>
      <c r="C655" s="73"/>
      <c r="D655" s="73"/>
      <c r="E655" s="73"/>
      <c r="F655" s="73"/>
      <c r="G655" s="73"/>
      <c r="H655" s="76"/>
      <c r="I655" s="76"/>
      <c r="J655" s="76"/>
      <c r="K655" s="76"/>
      <c r="L655" s="76"/>
      <c r="M655" s="76"/>
      <c r="N655" s="76"/>
      <c r="O655" s="76"/>
      <c r="P655" s="75">
        <f t="shared" si="33"/>
        <v>0</v>
      </c>
      <c r="Q655" s="73"/>
      <c r="R655" s="73"/>
      <c r="S655" s="73"/>
      <c r="T655" s="73"/>
      <c r="U655" s="73"/>
      <c r="V655" s="73"/>
      <c r="W655" s="73"/>
      <c r="X655" s="73"/>
      <c r="Y655" s="74">
        <f t="shared" si="34"/>
        <v>0</v>
      </c>
      <c r="Z655" s="19"/>
      <c r="AA655" s="19"/>
      <c r="AB655" s="19"/>
      <c r="AC655" s="19"/>
      <c r="AD655" s="19"/>
      <c r="AE655" s="19"/>
      <c r="AF655" s="19"/>
      <c r="AG655" s="73"/>
      <c r="AH655" s="74">
        <f t="shared" si="35"/>
        <v>0</v>
      </c>
      <c r="AI655" s="19"/>
      <c r="AJ655" s="73"/>
      <c r="AK655" s="73"/>
      <c r="AL655" s="5"/>
      <c r="AM655" s="5"/>
      <c r="AN655" s="73"/>
      <c r="AO655" s="73"/>
      <c r="AP655" s="73"/>
      <c r="AQ655" s="73"/>
      <c r="AR655" s="72"/>
      <c r="AS655" s="71"/>
    </row>
    <row r="656" spans="1:45" x14ac:dyDescent="0.2">
      <c r="A656" s="73"/>
      <c r="B656" s="73"/>
      <c r="C656" s="73"/>
      <c r="D656" s="73"/>
      <c r="E656" s="73"/>
      <c r="F656" s="73"/>
      <c r="G656" s="73"/>
      <c r="H656" s="76"/>
      <c r="I656" s="76"/>
      <c r="J656" s="76"/>
      <c r="K656" s="76"/>
      <c r="L656" s="76"/>
      <c r="M656" s="76"/>
      <c r="N656" s="76"/>
      <c r="O656" s="76"/>
      <c r="P656" s="75">
        <f t="shared" si="33"/>
        <v>0</v>
      </c>
      <c r="Q656" s="73"/>
      <c r="R656" s="73"/>
      <c r="S656" s="73"/>
      <c r="T656" s="73"/>
      <c r="U656" s="73"/>
      <c r="V656" s="73"/>
      <c r="W656" s="73"/>
      <c r="X656" s="73"/>
      <c r="Y656" s="74">
        <f t="shared" si="34"/>
        <v>0</v>
      </c>
      <c r="Z656" s="19"/>
      <c r="AA656" s="19"/>
      <c r="AB656" s="19"/>
      <c r="AC656" s="19"/>
      <c r="AD656" s="19"/>
      <c r="AE656" s="19"/>
      <c r="AF656" s="19"/>
      <c r="AG656" s="73"/>
      <c r="AH656" s="74">
        <f t="shared" si="35"/>
        <v>0</v>
      </c>
      <c r="AI656" s="19"/>
      <c r="AJ656" s="73"/>
      <c r="AK656" s="73"/>
      <c r="AL656" s="5"/>
      <c r="AM656" s="5"/>
      <c r="AN656" s="73"/>
      <c r="AO656" s="73"/>
      <c r="AP656" s="73"/>
      <c r="AQ656" s="73"/>
      <c r="AR656" s="72"/>
      <c r="AS656" s="71"/>
    </row>
    <row r="657" spans="1:45" x14ac:dyDescent="0.2">
      <c r="A657" s="73"/>
      <c r="B657" s="73"/>
      <c r="C657" s="73"/>
      <c r="D657" s="73"/>
      <c r="E657" s="73"/>
      <c r="F657" s="73"/>
      <c r="G657" s="73"/>
      <c r="H657" s="76"/>
      <c r="I657" s="76"/>
      <c r="J657" s="76"/>
      <c r="K657" s="76"/>
      <c r="L657" s="76"/>
      <c r="M657" s="76"/>
      <c r="N657" s="76"/>
      <c r="O657" s="76"/>
      <c r="P657" s="75">
        <f t="shared" si="33"/>
        <v>0</v>
      </c>
      <c r="Q657" s="73"/>
      <c r="R657" s="73"/>
      <c r="S657" s="73"/>
      <c r="T657" s="73"/>
      <c r="U657" s="73"/>
      <c r="V657" s="73"/>
      <c r="W657" s="73"/>
      <c r="X657" s="73"/>
      <c r="Y657" s="74">
        <f t="shared" si="34"/>
        <v>0</v>
      </c>
      <c r="Z657" s="19"/>
      <c r="AA657" s="19"/>
      <c r="AB657" s="19"/>
      <c r="AC657" s="19"/>
      <c r="AD657" s="19"/>
      <c r="AE657" s="19"/>
      <c r="AF657" s="19"/>
      <c r="AG657" s="73"/>
      <c r="AH657" s="74">
        <f t="shared" si="35"/>
        <v>0</v>
      </c>
      <c r="AI657" s="19"/>
      <c r="AJ657" s="73"/>
      <c r="AK657" s="73"/>
      <c r="AL657" s="5"/>
      <c r="AM657" s="5"/>
      <c r="AN657" s="73"/>
      <c r="AO657" s="73"/>
      <c r="AP657" s="73"/>
      <c r="AQ657" s="73"/>
      <c r="AR657" s="72"/>
      <c r="AS657" s="71"/>
    </row>
    <row r="658" spans="1:45" x14ac:dyDescent="0.2">
      <c r="A658" s="73"/>
      <c r="B658" s="73"/>
      <c r="C658" s="73"/>
      <c r="D658" s="73"/>
      <c r="E658" s="73"/>
      <c r="F658" s="73"/>
      <c r="G658" s="73"/>
      <c r="H658" s="76"/>
      <c r="I658" s="76"/>
      <c r="J658" s="76"/>
      <c r="K658" s="76"/>
      <c r="L658" s="76"/>
      <c r="M658" s="76"/>
      <c r="N658" s="76"/>
      <c r="O658" s="76"/>
      <c r="P658" s="75">
        <f t="shared" si="33"/>
        <v>0</v>
      </c>
      <c r="Q658" s="73"/>
      <c r="R658" s="73"/>
      <c r="S658" s="73"/>
      <c r="T658" s="73"/>
      <c r="U658" s="73"/>
      <c r="V658" s="73"/>
      <c r="W658" s="73"/>
      <c r="X658" s="73"/>
      <c r="Y658" s="74">
        <f t="shared" si="34"/>
        <v>0</v>
      </c>
      <c r="Z658" s="19"/>
      <c r="AA658" s="19"/>
      <c r="AB658" s="19"/>
      <c r="AC658" s="19"/>
      <c r="AD658" s="19"/>
      <c r="AE658" s="19"/>
      <c r="AF658" s="19"/>
      <c r="AG658" s="73"/>
      <c r="AH658" s="74">
        <f t="shared" si="35"/>
        <v>0</v>
      </c>
      <c r="AI658" s="19"/>
      <c r="AJ658" s="73"/>
      <c r="AK658" s="73"/>
      <c r="AL658" s="5"/>
      <c r="AM658" s="5"/>
      <c r="AN658" s="73"/>
      <c r="AO658" s="73"/>
      <c r="AP658" s="73"/>
      <c r="AQ658" s="73"/>
      <c r="AR658" s="72"/>
      <c r="AS658" s="71"/>
    </row>
    <row r="659" spans="1:45" x14ac:dyDescent="0.2">
      <c r="A659" s="73"/>
      <c r="B659" s="73"/>
      <c r="C659" s="73"/>
      <c r="D659" s="73"/>
      <c r="E659" s="73"/>
      <c r="F659" s="73"/>
      <c r="G659" s="73"/>
      <c r="H659" s="76"/>
      <c r="I659" s="76"/>
      <c r="J659" s="76"/>
      <c r="K659" s="76"/>
      <c r="L659" s="76"/>
      <c r="M659" s="76"/>
      <c r="N659" s="76"/>
      <c r="O659" s="76"/>
      <c r="P659" s="75">
        <f t="shared" si="33"/>
        <v>0</v>
      </c>
      <c r="Q659" s="73"/>
      <c r="R659" s="73"/>
      <c r="S659" s="73"/>
      <c r="T659" s="73"/>
      <c r="U659" s="73"/>
      <c r="V659" s="73"/>
      <c r="W659" s="73"/>
      <c r="X659" s="73"/>
      <c r="Y659" s="74">
        <f t="shared" si="34"/>
        <v>0</v>
      </c>
      <c r="Z659" s="19"/>
      <c r="AA659" s="19"/>
      <c r="AB659" s="19"/>
      <c r="AC659" s="19"/>
      <c r="AD659" s="19"/>
      <c r="AE659" s="19"/>
      <c r="AF659" s="19"/>
      <c r="AG659" s="73"/>
      <c r="AH659" s="74">
        <f t="shared" si="35"/>
        <v>0</v>
      </c>
      <c r="AI659" s="19"/>
      <c r="AJ659" s="73"/>
      <c r="AK659" s="73"/>
      <c r="AL659" s="5"/>
      <c r="AM659" s="5"/>
      <c r="AN659" s="73"/>
      <c r="AO659" s="73"/>
      <c r="AP659" s="73"/>
      <c r="AQ659" s="73"/>
      <c r="AR659" s="72"/>
      <c r="AS659" s="71"/>
    </row>
    <row r="660" spans="1:45" x14ac:dyDescent="0.2">
      <c r="A660" s="73"/>
      <c r="B660" s="73"/>
      <c r="C660" s="73"/>
      <c r="D660" s="73"/>
      <c r="E660" s="73"/>
      <c r="F660" s="73"/>
      <c r="G660" s="73"/>
      <c r="H660" s="76"/>
      <c r="I660" s="76"/>
      <c r="J660" s="76"/>
      <c r="K660" s="76"/>
      <c r="L660" s="76"/>
      <c r="M660" s="76"/>
      <c r="N660" s="76"/>
      <c r="O660" s="76"/>
      <c r="P660" s="75">
        <f t="shared" si="33"/>
        <v>0</v>
      </c>
      <c r="Q660" s="73"/>
      <c r="R660" s="73"/>
      <c r="S660" s="73"/>
      <c r="T660" s="73"/>
      <c r="U660" s="73"/>
      <c r="V660" s="73"/>
      <c r="W660" s="73"/>
      <c r="X660" s="73"/>
      <c r="Y660" s="74">
        <f t="shared" si="34"/>
        <v>0</v>
      </c>
      <c r="Z660" s="19"/>
      <c r="AA660" s="19"/>
      <c r="AB660" s="19"/>
      <c r="AC660" s="19"/>
      <c r="AD660" s="19"/>
      <c r="AE660" s="19"/>
      <c r="AF660" s="19"/>
      <c r="AG660" s="73"/>
      <c r="AH660" s="74">
        <f t="shared" si="35"/>
        <v>0</v>
      </c>
      <c r="AI660" s="19"/>
      <c r="AJ660" s="73"/>
      <c r="AK660" s="73"/>
      <c r="AL660" s="5"/>
      <c r="AM660" s="5"/>
      <c r="AN660" s="73"/>
      <c r="AO660" s="73"/>
      <c r="AP660" s="73"/>
      <c r="AQ660" s="73"/>
      <c r="AR660" s="72"/>
      <c r="AS660" s="71"/>
    </row>
    <row r="661" spans="1:45" x14ac:dyDescent="0.2">
      <c r="A661" s="73"/>
      <c r="B661" s="73"/>
      <c r="C661" s="73"/>
      <c r="D661" s="73"/>
      <c r="E661" s="73"/>
      <c r="F661" s="73"/>
      <c r="G661" s="73"/>
      <c r="H661" s="76"/>
      <c r="I661" s="76"/>
      <c r="J661" s="76"/>
      <c r="K661" s="76"/>
      <c r="L661" s="76"/>
      <c r="M661" s="76"/>
      <c r="N661" s="76"/>
      <c r="O661" s="76"/>
      <c r="P661" s="75">
        <f t="shared" si="33"/>
        <v>0</v>
      </c>
      <c r="Q661" s="73"/>
      <c r="R661" s="73"/>
      <c r="S661" s="73"/>
      <c r="T661" s="73"/>
      <c r="U661" s="73"/>
      <c r="V661" s="73"/>
      <c r="W661" s="73"/>
      <c r="X661" s="73"/>
      <c r="Y661" s="74">
        <f t="shared" si="34"/>
        <v>0</v>
      </c>
      <c r="Z661" s="19"/>
      <c r="AA661" s="19"/>
      <c r="AB661" s="19"/>
      <c r="AC661" s="19"/>
      <c r="AD661" s="19"/>
      <c r="AE661" s="19"/>
      <c r="AF661" s="19"/>
      <c r="AG661" s="73"/>
      <c r="AH661" s="74">
        <f t="shared" si="35"/>
        <v>0</v>
      </c>
      <c r="AI661" s="19"/>
      <c r="AJ661" s="73"/>
      <c r="AK661" s="73"/>
      <c r="AL661" s="5"/>
      <c r="AM661" s="5"/>
      <c r="AN661" s="73"/>
      <c r="AO661" s="73"/>
      <c r="AP661" s="73"/>
      <c r="AQ661" s="73"/>
      <c r="AR661" s="72"/>
      <c r="AS661" s="71"/>
    </row>
    <row r="662" spans="1:45" x14ac:dyDescent="0.2">
      <c r="A662" s="73"/>
      <c r="B662" s="73"/>
      <c r="C662" s="73"/>
      <c r="D662" s="73"/>
      <c r="E662" s="73"/>
      <c r="F662" s="73"/>
      <c r="G662" s="73"/>
      <c r="H662" s="76"/>
      <c r="I662" s="76"/>
      <c r="J662" s="76"/>
      <c r="K662" s="76"/>
      <c r="L662" s="76"/>
      <c r="M662" s="76"/>
      <c r="N662" s="76"/>
      <c r="O662" s="76"/>
      <c r="P662" s="75">
        <f t="shared" si="33"/>
        <v>0</v>
      </c>
      <c r="Q662" s="73"/>
      <c r="R662" s="73"/>
      <c r="S662" s="73"/>
      <c r="T662" s="73"/>
      <c r="U662" s="73"/>
      <c r="V662" s="73"/>
      <c r="W662" s="73"/>
      <c r="X662" s="73"/>
      <c r="Y662" s="74">
        <f t="shared" si="34"/>
        <v>0</v>
      </c>
      <c r="Z662" s="19"/>
      <c r="AA662" s="19"/>
      <c r="AB662" s="19"/>
      <c r="AC662" s="19"/>
      <c r="AD662" s="19"/>
      <c r="AE662" s="19"/>
      <c r="AF662" s="19"/>
      <c r="AG662" s="73"/>
      <c r="AH662" s="74">
        <f t="shared" si="35"/>
        <v>0</v>
      </c>
      <c r="AI662" s="19"/>
      <c r="AJ662" s="73"/>
      <c r="AK662" s="73"/>
      <c r="AL662" s="5"/>
      <c r="AM662" s="5"/>
      <c r="AN662" s="73"/>
      <c r="AO662" s="73"/>
      <c r="AP662" s="73"/>
      <c r="AQ662" s="73"/>
      <c r="AR662" s="72"/>
      <c r="AS662" s="71"/>
    </row>
    <row r="663" spans="1:45" x14ac:dyDescent="0.2">
      <c r="A663" s="73"/>
      <c r="B663" s="73"/>
      <c r="C663" s="73"/>
      <c r="D663" s="73"/>
      <c r="E663" s="73"/>
      <c r="F663" s="73"/>
      <c r="G663" s="73"/>
      <c r="H663" s="76"/>
      <c r="I663" s="76"/>
      <c r="J663" s="76"/>
      <c r="K663" s="76"/>
      <c r="L663" s="76"/>
      <c r="M663" s="76"/>
      <c r="N663" s="76"/>
      <c r="O663" s="76"/>
      <c r="P663" s="75">
        <f t="shared" si="33"/>
        <v>0</v>
      </c>
      <c r="Q663" s="73"/>
      <c r="R663" s="73"/>
      <c r="S663" s="73"/>
      <c r="T663" s="73"/>
      <c r="U663" s="73"/>
      <c r="V663" s="73"/>
      <c r="W663" s="73"/>
      <c r="X663" s="73"/>
      <c r="Y663" s="74">
        <f t="shared" si="34"/>
        <v>0</v>
      </c>
      <c r="Z663" s="19"/>
      <c r="AA663" s="19"/>
      <c r="AB663" s="19"/>
      <c r="AC663" s="19"/>
      <c r="AD663" s="19"/>
      <c r="AE663" s="19"/>
      <c r="AF663" s="19"/>
      <c r="AG663" s="73"/>
      <c r="AH663" s="74">
        <f t="shared" si="35"/>
        <v>0</v>
      </c>
      <c r="AI663" s="19"/>
      <c r="AJ663" s="73"/>
      <c r="AK663" s="73"/>
      <c r="AL663" s="5"/>
      <c r="AM663" s="5"/>
      <c r="AN663" s="73"/>
      <c r="AO663" s="73"/>
      <c r="AP663" s="73"/>
      <c r="AQ663" s="73"/>
      <c r="AR663" s="72"/>
      <c r="AS663" s="71"/>
    </row>
    <row r="664" spans="1:45" x14ac:dyDescent="0.2">
      <c r="A664" s="73"/>
      <c r="B664" s="73"/>
      <c r="C664" s="73"/>
      <c r="D664" s="73"/>
      <c r="E664" s="73"/>
      <c r="F664" s="73"/>
      <c r="G664" s="73"/>
      <c r="H664" s="76"/>
      <c r="I664" s="76"/>
      <c r="J664" s="76"/>
      <c r="K664" s="76"/>
      <c r="L664" s="76"/>
      <c r="M664" s="76"/>
      <c r="N664" s="76"/>
      <c r="O664" s="76"/>
      <c r="P664" s="75">
        <f t="shared" si="33"/>
        <v>0</v>
      </c>
      <c r="Q664" s="73"/>
      <c r="R664" s="73"/>
      <c r="S664" s="73"/>
      <c r="T664" s="73"/>
      <c r="U664" s="73"/>
      <c r="V664" s="73"/>
      <c r="W664" s="73"/>
      <c r="X664" s="73"/>
      <c r="Y664" s="74">
        <f t="shared" si="34"/>
        <v>0</v>
      </c>
      <c r="Z664" s="19"/>
      <c r="AA664" s="19"/>
      <c r="AB664" s="19"/>
      <c r="AC664" s="19"/>
      <c r="AD664" s="19"/>
      <c r="AE664" s="19"/>
      <c r="AF664" s="19"/>
      <c r="AG664" s="73"/>
      <c r="AH664" s="74">
        <f t="shared" si="35"/>
        <v>0</v>
      </c>
      <c r="AI664" s="19"/>
      <c r="AJ664" s="73"/>
      <c r="AK664" s="73"/>
      <c r="AL664" s="5"/>
      <c r="AM664" s="5"/>
      <c r="AN664" s="73"/>
      <c r="AO664" s="73"/>
      <c r="AP664" s="73"/>
      <c r="AQ664" s="73"/>
      <c r="AR664" s="72"/>
      <c r="AS664" s="71"/>
    </row>
    <row r="665" spans="1:45" x14ac:dyDescent="0.2">
      <c r="A665" s="73"/>
      <c r="B665" s="73"/>
      <c r="C665" s="73"/>
      <c r="D665" s="73"/>
      <c r="E665" s="73"/>
      <c r="F665" s="73"/>
      <c r="G665" s="73"/>
      <c r="H665" s="76"/>
      <c r="I665" s="76"/>
      <c r="J665" s="76"/>
      <c r="K665" s="76"/>
      <c r="L665" s="76"/>
      <c r="M665" s="76"/>
      <c r="N665" s="76"/>
      <c r="O665" s="76"/>
      <c r="P665" s="75">
        <f t="shared" si="33"/>
        <v>0</v>
      </c>
      <c r="Q665" s="73"/>
      <c r="R665" s="73"/>
      <c r="S665" s="73"/>
      <c r="T665" s="73"/>
      <c r="U665" s="73"/>
      <c r="V665" s="73"/>
      <c r="W665" s="73"/>
      <c r="X665" s="73"/>
      <c r="Y665" s="74">
        <f t="shared" si="34"/>
        <v>0</v>
      </c>
      <c r="Z665" s="19"/>
      <c r="AA665" s="19"/>
      <c r="AB665" s="19"/>
      <c r="AC665" s="19"/>
      <c r="AD665" s="19"/>
      <c r="AE665" s="19"/>
      <c r="AF665" s="19"/>
      <c r="AG665" s="73"/>
      <c r="AH665" s="74">
        <f t="shared" si="35"/>
        <v>0</v>
      </c>
      <c r="AI665" s="19"/>
      <c r="AJ665" s="73"/>
      <c r="AK665" s="73"/>
      <c r="AL665" s="5"/>
      <c r="AM665" s="5"/>
      <c r="AN665" s="73"/>
      <c r="AO665" s="73"/>
      <c r="AP665" s="73"/>
      <c r="AQ665" s="73"/>
      <c r="AR665" s="72"/>
      <c r="AS665" s="71"/>
    </row>
    <row r="666" spans="1:45" x14ac:dyDescent="0.2">
      <c r="A666" s="73"/>
      <c r="B666" s="73"/>
      <c r="C666" s="73"/>
      <c r="D666" s="73"/>
      <c r="E666" s="73"/>
      <c r="F666" s="73"/>
      <c r="G666" s="73"/>
      <c r="H666" s="76"/>
      <c r="I666" s="76"/>
      <c r="J666" s="76"/>
      <c r="K666" s="76"/>
      <c r="L666" s="76"/>
      <c r="M666" s="76"/>
      <c r="N666" s="76"/>
      <c r="O666" s="76"/>
      <c r="P666" s="75">
        <f t="shared" si="33"/>
        <v>0</v>
      </c>
      <c r="Q666" s="73"/>
      <c r="R666" s="73"/>
      <c r="S666" s="73"/>
      <c r="T666" s="73"/>
      <c r="U666" s="73"/>
      <c r="V666" s="73"/>
      <c r="W666" s="73"/>
      <c r="X666" s="73"/>
      <c r="Y666" s="74">
        <f t="shared" si="34"/>
        <v>0</v>
      </c>
      <c r="Z666" s="19"/>
      <c r="AA666" s="19"/>
      <c r="AB666" s="19"/>
      <c r="AC666" s="19"/>
      <c r="AD666" s="19"/>
      <c r="AE666" s="19"/>
      <c r="AF666" s="19"/>
      <c r="AG666" s="73"/>
      <c r="AH666" s="74">
        <f t="shared" si="35"/>
        <v>0</v>
      </c>
      <c r="AI666" s="19"/>
      <c r="AJ666" s="73"/>
      <c r="AK666" s="73"/>
      <c r="AL666" s="5"/>
      <c r="AM666" s="5"/>
      <c r="AN666" s="73"/>
      <c r="AO666" s="73"/>
      <c r="AP666" s="73"/>
      <c r="AQ666" s="73"/>
      <c r="AR666" s="72"/>
      <c r="AS666" s="71"/>
    </row>
    <row r="667" spans="1:45" x14ac:dyDescent="0.2">
      <c r="A667" s="73"/>
      <c r="B667" s="73"/>
      <c r="C667" s="73"/>
      <c r="D667" s="73"/>
      <c r="E667" s="73"/>
      <c r="F667" s="73"/>
      <c r="G667" s="73"/>
      <c r="H667" s="76"/>
      <c r="I667" s="76"/>
      <c r="J667" s="76"/>
      <c r="K667" s="76"/>
      <c r="L667" s="76"/>
      <c r="M667" s="76"/>
      <c r="N667" s="76"/>
      <c r="O667" s="76"/>
      <c r="P667" s="75">
        <f t="shared" si="33"/>
        <v>0</v>
      </c>
      <c r="Q667" s="73"/>
      <c r="R667" s="73"/>
      <c r="S667" s="73"/>
      <c r="T667" s="73"/>
      <c r="U667" s="73"/>
      <c r="V667" s="73"/>
      <c r="W667" s="73"/>
      <c r="X667" s="73"/>
      <c r="Y667" s="74">
        <f t="shared" si="34"/>
        <v>0</v>
      </c>
      <c r="Z667" s="19"/>
      <c r="AA667" s="19"/>
      <c r="AB667" s="19"/>
      <c r="AC667" s="19"/>
      <c r="AD667" s="19"/>
      <c r="AE667" s="19"/>
      <c r="AF667" s="19"/>
      <c r="AG667" s="73"/>
      <c r="AH667" s="74">
        <f t="shared" si="35"/>
        <v>0</v>
      </c>
      <c r="AI667" s="19"/>
      <c r="AJ667" s="73"/>
      <c r="AK667" s="73"/>
      <c r="AL667" s="5"/>
      <c r="AM667" s="5"/>
      <c r="AN667" s="73"/>
      <c r="AO667" s="73"/>
      <c r="AP667" s="73"/>
      <c r="AQ667" s="73"/>
      <c r="AR667" s="72"/>
      <c r="AS667" s="71"/>
    </row>
    <row r="668" spans="1:45" x14ac:dyDescent="0.2">
      <c r="A668" s="73"/>
      <c r="B668" s="73"/>
      <c r="C668" s="73"/>
      <c r="D668" s="73"/>
      <c r="E668" s="73"/>
      <c r="F668" s="73"/>
      <c r="G668" s="73"/>
      <c r="H668" s="76"/>
      <c r="I668" s="76"/>
      <c r="J668" s="76"/>
      <c r="K668" s="76"/>
      <c r="L668" s="76"/>
      <c r="M668" s="76"/>
      <c r="N668" s="76"/>
      <c r="O668" s="76"/>
      <c r="P668" s="75">
        <f t="shared" si="33"/>
        <v>0</v>
      </c>
      <c r="Q668" s="73"/>
      <c r="R668" s="73"/>
      <c r="S668" s="73"/>
      <c r="T668" s="73"/>
      <c r="U668" s="73"/>
      <c r="V668" s="73"/>
      <c r="W668" s="73"/>
      <c r="X668" s="73"/>
      <c r="Y668" s="74">
        <f t="shared" si="34"/>
        <v>0</v>
      </c>
      <c r="Z668" s="19"/>
      <c r="AA668" s="19"/>
      <c r="AB668" s="19"/>
      <c r="AC668" s="19"/>
      <c r="AD668" s="19"/>
      <c r="AE668" s="19"/>
      <c r="AF668" s="19"/>
      <c r="AG668" s="73"/>
      <c r="AH668" s="74">
        <f t="shared" si="35"/>
        <v>0</v>
      </c>
      <c r="AI668" s="19"/>
      <c r="AJ668" s="73"/>
      <c r="AK668" s="73"/>
      <c r="AL668" s="5"/>
      <c r="AM668" s="5"/>
      <c r="AN668" s="73"/>
      <c r="AO668" s="73"/>
      <c r="AP668" s="73"/>
      <c r="AQ668" s="73"/>
      <c r="AR668" s="72"/>
      <c r="AS668" s="71"/>
    </row>
    <row r="669" spans="1:45" x14ac:dyDescent="0.2">
      <c r="A669" s="73"/>
      <c r="B669" s="73"/>
      <c r="C669" s="73"/>
      <c r="D669" s="73"/>
      <c r="E669" s="73"/>
      <c r="F669" s="73"/>
      <c r="G669" s="73"/>
      <c r="H669" s="76"/>
      <c r="I669" s="76"/>
      <c r="J669" s="76"/>
      <c r="K669" s="76"/>
      <c r="L669" s="76"/>
      <c r="M669" s="76"/>
      <c r="N669" s="76"/>
      <c r="O669" s="76"/>
      <c r="P669" s="75">
        <f t="shared" si="33"/>
        <v>0</v>
      </c>
      <c r="Q669" s="73"/>
      <c r="R669" s="73"/>
      <c r="S669" s="73"/>
      <c r="T669" s="73"/>
      <c r="U669" s="73"/>
      <c r="V669" s="73"/>
      <c r="W669" s="73"/>
      <c r="X669" s="73"/>
      <c r="Y669" s="74">
        <f t="shared" si="34"/>
        <v>0</v>
      </c>
      <c r="Z669" s="19"/>
      <c r="AA669" s="19"/>
      <c r="AB669" s="19"/>
      <c r="AC669" s="19"/>
      <c r="AD669" s="19"/>
      <c r="AE669" s="19"/>
      <c r="AF669" s="19"/>
      <c r="AG669" s="73"/>
      <c r="AH669" s="74">
        <f t="shared" si="35"/>
        <v>0</v>
      </c>
      <c r="AI669" s="19"/>
      <c r="AJ669" s="73"/>
      <c r="AK669" s="73"/>
      <c r="AL669" s="5"/>
      <c r="AM669" s="5"/>
      <c r="AN669" s="73"/>
      <c r="AO669" s="73"/>
      <c r="AP669" s="73"/>
      <c r="AQ669" s="73"/>
      <c r="AR669" s="72"/>
      <c r="AS669" s="71"/>
    </row>
    <row r="670" spans="1:45" x14ac:dyDescent="0.2">
      <c r="A670" s="73"/>
      <c r="B670" s="73"/>
      <c r="C670" s="73"/>
      <c r="D670" s="73"/>
      <c r="E670" s="73"/>
      <c r="F670" s="73"/>
      <c r="G670" s="73"/>
      <c r="H670" s="76"/>
      <c r="I670" s="76"/>
      <c r="J670" s="76"/>
      <c r="K670" s="76"/>
      <c r="L670" s="76"/>
      <c r="M670" s="76"/>
      <c r="N670" s="76"/>
      <c r="O670" s="76"/>
      <c r="P670" s="75">
        <f t="shared" si="33"/>
        <v>0</v>
      </c>
      <c r="Q670" s="73"/>
      <c r="R670" s="73"/>
      <c r="S670" s="73"/>
      <c r="T670" s="73"/>
      <c r="U670" s="73"/>
      <c r="V670" s="73"/>
      <c r="W670" s="73"/>
      <c r="X670" s="73"/>
      <c r="Y670" s="74">
        <f t="shared" si="34"/>
        <v>0</v>
      </c>
      <c r="Z670" s="19"/>
      <c r="AA670" s="19"/>
      <c r="AB670" s="19"/>
      <c r="AC670" s="19"/>
      <c r="AD670" s="19"/>
      <c r="AE670" s="19"/>
      <c r="AF670" s="19"/>
      <c r="AG670" s="73"/>
      <c r="AH670" s="74">
        <f t="shared" si="35"/>
        <v>0</v>
      </c>
      <c r="AI670" s="19"/>
      <c r="AJ670" s="73"/>
      <c r="AK670" s="73"/>
      <c r="AL670" s="5"/>
      <c r="AM670" s="5"/>
      <c r="AN670" s="73"/>
      <c r="AO670" s="73"/>
      <c r="AP670" s="73"/>
      <c r="AQ670" s="73"/>
      <c r="AR670" s="72"/>
      <c r="AS670" s="71"/>
    </row>
    <row r="671" spans="1:45" x14ac:dyDescent="0.2">
      <c r="A671" s="73"/>
      <c r="B671" s="73"/>
      <c r="C671" s="73"/>
      <c r="D671" s="73"/>
      <c r="E671" s="73"/>
      <c r="F671" s="73"/>
      <c r="G671" s="73"/>
      <c r="H671" s="76"/>
      <c r="I671" s="76"/>
      <c r="J671" s="76"/>
      <c r="K671" s="76"/>
      <c r="L671" s="76"/>
      <c r="M671" s="76"/>
      <c r="N671" s="76"/>
      <c r="O671" s="76"/>
      <c r="P671" s="75">
        <f t="shared" si="33"/>
        <v>0</v>
      </c>
      <c r="Q671" s="73"/>
      <c r="R671" s="73"/>
      <c r="S671" s="73"/>
      <c r="T671" s="73"/>
      <c r="U671" s="73"/>
      <c r="V671" s="73"/>
      <c r="W671" s="73"/>
      <c r="X671" s="73"/>
      <c r="Y671" s="74">
        <f t="shared" si="34"/>
        <v>0</v>
      </c>
      <c r="Z671" s="19"/>
      <c r="AA671" s="19"/>
      <c r="AB671" s="19"/>
      <c r="AC671" s="19"/>
      <c r="AD671" s="19"/>
      <c r="AE671" s="19"/>
      <c r="AF671" s="19"/>
      <c r="AG671" s="73"/>
      <c r="AH671" s="74">
        <f t="shared" si="35"/>
        <v>0</v>
      </c>
      <c r="AI671" s="19"/>
      <c r="AJ671" s="73"/>
      <c r="AK671" s="73"/>
      <c r="AL671" s="5"/>
      <c r="AM671" s="5"/>
      <c r="AN671" s="73"/>
      <c r="AO671" s="73"/>
      <c r="AP671" s="73"/>
      <c r="AQ671" s="73"/>
      <c r="AR671" s="72"/>
      <c r="AS671" s="71"/>
    </row>
    <row r="672" spans="1:45" x14ac:dyDescent="0.2">
      <c r="A672" s="73"/>
      <c r="B672" s="73"/>
      <c r="C672" s="73"/>
      <c r="D672" s="73"/>
      <c r="E672" s="73"/>
      <c r="F672" s="73"/>
      <c r="G672" s="73"/>
      <c r="H672" s="76"/>
      <c r="I672" s="76"/>
      <c r="J672" s="76"/>
      <c r="K672" s="76"/>
      <c r="L672" s="76"/>
      <c r="M672" s="76"/>
      <c r="N672" s="76"/>
      <c r="O672" s="76"/>
      <c r="P672" s="75">
        <f t="shared" si="33"/>
        <v>0</v>
      </c>
      <c r="Q672" s="73"/>
      <c r="R672" s="73"/>
      <c r="S672" s="73"/>
      <c r="T672" s="73"/>
      <c r="U672" s="73"/>
      <c r="V672" s="73"/>
      <c r="W672" s="73"/>
      <c r="X672" s="73"/>
      <c r="Y672" s="74">
        <f t="shared" si="34"/>
        <v>0</v>
      </c>
      <c r="Z672" s="19"/>
      <c r="AA672" s="19"/>
      <c r="AB672" s="19"/>
      <c r="AC672" s="19"/>
      <c r="AD672" s="19"/>
      <c r="AE672" s="19"/>
      <c r="AF672" s="19"/>
      <c r="AG672" s="73"/>
      <c r="AH672" s="74">
        <f t="shared" si="35"/>
        <v>0</v>
      </c>
      <c r="AI672" s="19"/>
      <c r="AJ672" s="73"/>
      <c r="AK672" s="73"/>
      <c r="AL672" s="5"/>
      <c r="AM672" s="5"/>
      <c r="AN672" s="73"/>
      <c r="AO672" s="73"/>
      <c r="AP672" s="73"/>
      <c r="AQ672" s="73"/>
      <c r="AR672" s="72"/>
      <c r="AS672" s="71"/>
    </row>
    <row r="673" spans="1:45" x14ac:dyDescent="0.2">
      <c r="A673" s="73"/>
      <c r="B673" s="73"/>
      <c r="C673" s="73"/>
      <c r="D673" s="73"/>
      <c r="E673" s="73"/>
      <c r="F673" s="73"/>
      <c r="G673" s="73"/>
      <c r="H673" s="76"/>
      <c r="I673" s="76"/>
      <c r="J673" s="76"/>
      <c r="K673" s="76"/>
      <c r="L673" s="76"/>
      <c r="M673" s="76"/>
      <c r="N673" s="76"/>
      <c r="O673" s="76"/>
      <c r="P673" s="75">
        <f t="shared" si="33"/>
        <v>0</v>
      </c>
      <c r="Q673" s="73"/>
      <c r="R673" s="73"/>
      <c r="S673" s="73"/>
      <c r="T673" s="73"/>
      <c r="U673" s="73"/>
      <c r="V673" s="73"/>
      <c r="W673" s="73"/>
      <c r="X673" s="73"/>
      <c r="Y673" s="74">
        <f t="shared" si="34"/>
        <v>0</v>
      </c>
      <c r="Z673" s="19"/>
      <c r="AA673" s="19"/>
      <c r="AB673" s="19"/>
      <c r="AC673" s="19"/>
      <c r="AD673" s="19"/>
      <c r="AE673" s="19"/>
      <c r="AF673" s="19"/>
      <c r="AG673" s="73"/>
      <c r="AH673" s="74">
        <f t="shared" si="35"/>
        <v>0</v>
      </c>
      <c r="AI673" s="19"/>
      <c r="AJ673" s="73"/>
      <c r="AK673" s="73"/>
      <c r="AL673" s="5"/>
      <c r="AM673" s="5"/>
      <c r="AN673" s="73"/>
      <c r="AO673" s="73"/>
      <c r="AP673" s="73"/>
      <c r="AQ673" s="73"/>
      <c r="AR673" s="72"/>
      <c r="AS673" s="71"/>
    </row>
    <row r="674" spans="1:45" x14ac:dyDescent="0.2">
      <c r="A674" s="73"/>
      <c r="B674" s="73"/>
      <c r="C674" s="73"/>
      <c r="D674" s="73"/>
      <c r="E674" s="73"/>
      <c r="F674" s="73"/>
      <c r="G674" s="73"/>
      <c r="H674" s="76"/>
      <c r="I674" s="76"/>
      <c r="J674" s="76"/>
      <c r="K674" s="76"/>
      <c r="L674" s="76"/>
      <c r="M674" s="76"/>
      <c r="N674" s="76"/>
      <c r="O674" s="76"/>
      <c r="P674" s="75">
        <f t="shared" si="33"/>
        <v>0</v>
      </c>
      <c r="Q674" s="73"/>
      <c r="R674" s="73"/>
      <c r="S674" s="73"/>
      <c r="T674" s="73"/>
      <c r="U674" s="73"/>
      <c r="V674" s="73"/>
      <c r="W674" s="73"/>
      <c r="X674" s="73"/>
      <c r="Y674" s="74">
        <f t="shared" si="34"/>
        <v>0</v>
      </c>
      <c r="Z674" s="19"/>
      <c r="AA674" s="19"/>
      <c r="AB674" s="19"/>
      <c r="AC674" s="19"/>
      <c r="AD674" s="19"/>
      <c r="AE674" s="19"/>
      <c r="AF674" s="19"/>
      <c r="AG674" s="73"/>
      <c r="AH674" s="74">
        <f t="shared" si="35"/>
        <v>0</v>
      </c>
      <c r="AI674" s="19"/>
      <c r="AJ674" s="73"/>
      <c r="AK674" s="73"/>
      <c r="AL674" s="5"/>
      <c r="AM674" s="5"/>
      <c r="AN674" s="73"/>
      <c r="AO674" s="73"/>
      <c r="AP674" s="73"/>
      <c r="AQ674" s="73"/>
      <c r="AR674" s="72"/>
      <c r="AS674" s="71"/>
    </row>
    <row r="675" spans="1:45" x14ac:dyDescent="0.2">
      <c r="A675" s="73"/>
      <c r="B675" s="73"/>
      <c r="C675" s="73"/>
      <c r="D675" s="73"/>
      <c r="E675" s="73"/>
      <c r="F675" s="73"/>
      <c r="G675" s="73"/>
      <c r="H675" s="76"/>
      <c r="I675" s="76"/>
      <c r="J675" s="76"/>
      <c r="K675" s="76"/>
      <c r="L675" s="76"/>
      <c r="M675" s="76"/>
      <c r="N675" s="76"/>
      <c r="O675" s="76"/>
      <c r="P675" s="75">
        <f t="shared" si="33"/>
        <v>0</v>
      </c>
      <c r="Q675" s="73"/>
      <c r="R675" s="73"/>
      <c r="S675" s="73"/>
      <c r="T675" s="73"/>
      <c r="U675" s="73"/>
      <c r="V675" s="73"/>
      <c r="W675" s="73"/>
      <c r="X675" s="73"/>
      <c r="Y675" s="74">
        <f t="shared" si="34"/>
        <v>0</v>
      </c>
      <c r="Z675" s="19"/>
      <c r="AA675" s="19"/>
      <c r="AB675" s="19"/>
      <c r="AC675" s="19"/>
      <c r="AD675" s="19"/>
      <c r="AE675" s="19"/>
      <c r="AF675" s="19"/>
      <c r="AG675" s="73"/>
      <c r="AH675" s="74">
        <f t="shared" si="35"/>
        <v>0</v>
      </c>
      <c r="AI675" s="19"/>
      <c r="AJ675" s="73"/>
      <c r="AK675" s="73"/>
      <c r="AL675" s="5"/>
      <c r="AM675" s="5"/>
      <c r="AN675" s="73"/>
      <c r="AO675" s="73"/>
      <c r="AP675" s="73"/>
      <c r="AQ675" s="73"/>
      <c r="AR675" s="72"/>
      <c r="AS675" s="71"/>
    </row>
    <row r="676" spans="1:45" x14ac:dyDescent="0.2">
      <c r="A676" s="73"/>
      <c r="B676" s="73"/>
      <c r="C676" s="73"/>
      <c r="D676" s="73"/>
      <c r="E676" s="73"/>
      <c r="F676" s="73"/>
      <c r="G676" s="73"/>
      <c r="H676" s="76"/>
      <c r="I676" s="76"/>
      <c r="J676" s="76"/>
      <c r="K676" s="76"/>
      <c r="L676" s="76"/>
      <c r="M676" s="76"/>
      <c r="N676" s="76"/>
      <c r="O676" s="76"/>
      <c r="P676" s="75">
        <f t="shared" si="33"/>
        <v>0</v>
      </c>
      <c r="Q676" s="73"/>
      <c r="R676" s="73"/>
      <c r="S676" s="73"/>
      <c r="T676" s="73"/>
      <c r="U676" s="73"/>
      <c r="V676" s="73"/>
      <c r="W676" s="73"/>
      <c r="X676" s="73"/>
      <c r="Y676" s="74">
        <f t="shared" si="34"/>
        <v>0</v>
      </c>
      <c r="Z676" s="19"/>
      <c r="AA676" s="19"/>
      <c r="AB676" s="19"/>
      <c r="AC676" s="19"/>
      <c r="AD676" s="19"/>
      <c r="AE676" s="19"/>
      <c r="AF676" s="19"/>
      <c r="AG676" s="73"/>
      <c r="AH676" s="74">
        <f t="shared" si="35"/>
        <v>0</v>
      </c>
      <c r="AI676" s="19"/>
      <c r="AJ676" s="73"/>
      <c r="AK676" s="73"/>
      <c r="AL676" s="5"/>
      <c r="AM676" s="5"/>
      <c r="AN676" s="73"/>
      <c r="AO676" s="73"/>
      <c r="AP676" s="73"/>
      <c r="AQ676" s="73"/>
      <c r="AR676" s="72"/>
      <c r="AS676" s="71"/>
    </row>
    <row r="677" spans="1:45" x14ac:dyDescent="0.2">
      <c r="A677" s="73"/>
      <c r="B677" s="73"/>
      <c r="C677" s="73"/>
      <c r="D677" s="73"/>
      <c r="E677" s="73"/>
      <c r="F677" s="73"/>
      <c r="G677" s="73"/>
      <c r="H677" s="76"/>
      <c r="I677" s="76"/>
      <c r="J677" s="76"/>
      <c r="K677" s="76"/>
      <c r="L677" s="76"/>
      <c r="M677" s="76"/>
      <c r="N677" s="76"/>
      <c r="O677" s="76"/>
      <c r="P677" s="75">
        <f t="shared" si="33"/>
        <v>0</v>
      </c>
      <c r="Q677" s="73"/>
      <c r="R677" s="73"/>
      <c r="S677" s="73"/>
      <c r="T677" s="73"/>
      <c r="U677" s="73"/>
      <c r="V677" s="73"/>
      <c r="W677" s="73"/>
      <c r="X677" s="73"/>
      <c r="Y677" s="74">
        <f t="shared" si="34"/>
        <v>0</v>
      </c>
      <c r="Z677" s="19"/>
      <c r="AA677" s="19"/>
      <c r="AB677" s="19"/>
      <c r="AC677" s="19"/>
      <c r="AD677" s="19"/>
      <c r="AE677" s="19"/>
      <c r="AF677" s="19"/>
      <c r="AG677" s="73"/>
      <c r="AH677" s="74">
        <f t="shared" si="35"/>
        <v>0</v>
      </c>
      <c r="AI677" s="19"/>
      <c r="AJ677" s="73"/>
      <c r="AK677" s="73"/>
      <c r="AL677" s="5"/>
      <c r="AM677" s="5"/>
      <c r="AN677" s="73"/>
      <c r="AO677" s="73"/>
      <c r="AP677" s="73"/>
      <c r="AQ677" s="73"/>
      <c r="AR677" s="72"/>
      <c r="AS677" s="71"/>
    </row>
    <row r="678" spans="1:45" x14ac:dyDescent="0.2">
      <c r="A678" s="73"/>
      <c r="B678" s="73"/>
      <c r="C678" s="73"/>
      <c r="D678" s="73"/>
      <c r="E678" s="73"/>
      <c r="F678" s="73"/>
      <c r="G678" s="73"/>
      <c r="H678" s="76"/>
      <c r="I678" s="76"/>
      <c r="J678" s="76"/>
      <c r="K678" s="76"/>
      <c r="L678" s="76"/>
      <c r="M678" s="76"/>
      <c r="N678" s="76"/>
      <c r="O678" s="76"/>
      <c r="P678" s="75">
        <f t="shared" si="33"/>
        <v>0</v>
      </c>
      <c r="Q678" s="73"/>
      <c r="R678" s="73"/>
      <c r="S678" s="73"/>
      <c r="T678" s="73"/>
      <c r="U678" s="73"/>
      <c r="V678" s="73"/>
      <c r="W678" s="73"/>
      <c r="X678" s="73"/>
      <c r="Y678" s="74">
        <f t="shared" si="34"/>
        <v>0</v>
      </c>
      <c r="Z678" s="19"/>
      <c r="AA678" s="19"/>
      <c r="AB678" s="19"/>
      <c r="AC678" s="19"/>
      <c r="AD678" s="19"/>
      <c r="AE678" s="19"/>
      <c r="AF678" s="19"/>
      <c r="AG678" s="73"/>
      <c r="AH678" s="74">
        <f t="shared" si="35"/>
        <v>0</v>
      </c>
      <c r="AI678" s="19"/>
      <c r="AJ678" s="73"/>
      <c r="AK678" s="73"/>
      <c r="AL678" s="5"/>
      <c r="AM678" s="5"/>
      <c r="AN678" s="73"/>
      <c r="AO678" s="73"/>
      <c r="AP678" s="73"/>
      <c r="AQ678" s="73"/>
      <c r="AR678" s="72"/>
      <c r="AS678" s="71"/>
    </row>
    <row r="679" spans="1:45" x14ac:dyDescent="0.2">
      <c r="A679" s="73"/>
      <c r="B679" s="73"/>
      <c r="C679" s="73"/>
      <c r="D679" s="73"/>
      <c r="E679" s="73"/>
      <c r="F679" s="73"/>
      <c r="G679" s="73"/>
      <c r="H679" s="76"/>
      <c r="I679" s="76"/>
      <c r="J679" s="76"/>
      <c r="K679" s="76"/>
      <c r="L679" s="76"/>
      <c r="M679" s="76"/>
      <c r="N679" s="76"/>
      <c r="O679" s="76"/>
      <c r="P679" s="75">
        <f t="shared" si="33"/>
        <v>0</v>
      </c>
      <c r="Q679" s="73"/>
      <c r="R679" s="73"/>
      <c r="S679" s="73"/>
      <c r="T679" s="73"/>
      <c r="U679" s="73"/>
      <c r="V679" s="73"/>
      <c r="W679" s="73"/>
      <c r="X679" s="73"/>
      <c r="Y679" s="74">
        <f t="shared" si="34"/>
        <v>0</v>
      </c>
      <c r="Z679" s="19"/>
      <c r="AA679" s="19"/>
      <c r="AB679" s="19"/>
      <c r="AC679" s="19"/>
      <c r="AD679" s="19"/>
      <c r="AE679" s="19"/>
      <c r="AF679" s="19"/>
      <c r="AG679" s="73"/>
      <c r="AH679" s="74">
        <f t="shared" si="35"/>
        <v>0</v>
      </c>
      <c r="AI679" s="19"/>
      <c r="AJ679" s="73"/>
      <c r="AK679" s="73"/>
      <c r="AL679" s="5"/>
      <c r="AM679" s="5"/>
      <c r="AN679" s="73"/>
      <c r="AO679" s="73"/>
      <c r="AP679" s="73"/>
      <c r="AQ679" s="73"/>
      <c r="AR679" s="72"/>
      <c r="AS679" s="71"/>
    </row>
    <row r="680" spans="1:45" x14ac:dyDescent="0.2">
      <c r="A680" s="73"/>
      <c r="B680" s="73"/>
      <c r="C680" s="73"/>
      <c r="D680" s="73"/>
      <c r="E680" s="73"/>
      <c r="F680" s="73"/>
      <c r="G680" s="73"/>
      <c r="H680" s="76"/>
      <c r="I680" s="76"/>
      <c r="J680" s="76"/>
      <c r="K680" s="76"/>
      <c r="L680" s="76"/>
      <c r="M680" s="76"/>
      <c r="N680" s="76"/>
      <c r="O680" s="76"/>
      <c r="P680" s="75">
        <f t="shared" si="33"/>
        <v>0</v>
      </c>
      <c r="Q680" s="73"/>
      <c r="R680" s="73"/>
      <c r="S680" s="73"/>
      <c r="T680" s="73"/>
      <c r="U680" s="73"/>
      <c r="V680" s="73"/>
      <c r="W680" s="73"/>
      <c r="X680" s="73"/>
      <c r="Y680" s="74">
        <f t="shared" si="34"/>
        <v>0</v>
      </c>
      <c r="Z680" s="19"/>
      <c r="AA680" s="19"/>
      <c r="AB680" s="19"/>
      <c r="AC680" s="19"/>
      <c r="AD680" s="19"/>
      <c r="AE680" s="19"/>
      <c r="AF680" s="19"/>
      <c r="AG680" s="73"/>
      <c r="AH680" s="74">
        <f t="shared" si="35"/>
        <v>0</v>
      </c>
      <c r="AI680" s="19"/>
      <c r="AJ680" s="73"/>
      <c r="AK680" s="73"/>
      <c r="AL680" s="5"/>
      <c r="AM680" s="5"/>
      <c r="AN680" s="73"/>
      <c r="AO680" s="73"/>
      <c r="AP680" s="73"/>
      <c r="AQ680" s="73"/>
      <c r="AR680" s="72"/>
      <c r="AS680" s="71"/>
    </row>
    <row r="681" spans="1:45" x14ac:dyDescent="0.2">
      <c r="A681" s="73"/>
      <c r="B681" s="73"/>
      <c r="C681" s="73"/>
      <c r="D681" s="73"/>
      <c r="E681" s="73"/>
      <c r="F681" s="73"/>
      <c r="G681" s="73"/>
      <c r="H681" s="76"/>
      <c r="I681" s="76"/>
      <c r="J681" s="76"/>
      <c r="K681" s="76"/>
      <c r="L681" s="76"/>
      <c r="M681" s="76"/>
      <c r="N681" s="76"/>
      <c r="O681" s="76"/>
      <c r="P681" s="75">
        <f t="shared" si="33"/>
        <v>0</v>
      </c>
      <c r="Q681" s="73"/>
      <c r="R681" s="73"/>
      <c r="S681" s="73"/>
      <c r="T681" s="73"/>
      <c r="U681" s="73"/>
      <c r="V681" s="73"/>
      <c r="W681" s="73"/>
      <c r="X681" s="73"/>
      <c r="Y681" s="74">
        <f t="shared" si="34"/>
        <v>0</v>
      </c>
      <c r="Z681" s="19"/>
      <c r="AA681" s="19"/>
      <c r="AB681" s="19"/>
      <c r="AC681" s="19"/>
      <c r="AD681" s="19"/>
      <c r="AE681" s="19"/>
      <c r="AF681" s="19"/>
      <c r="AG681" s="73"/>
      <c r="AH681" s="74">
        <f t="shared" si="35"/>
        <v>0</v>
      </c>
      <c r="AI681" s="19"/>
      <c r="AJ681" s="73"/>
      <c r="AK681" s="73"/>
      <c r="AL681" s="5"/>
      <c r="AM681" s="5"/>
      <c r="AN681" s="73"/>
      <c r="AO681" s="73"/>
      <c r="AP681" s="73"/>
      <c r="AQ681" s="73"/>
      <c r="AR681" s="72"/>
      <c r="AS681" s="71"/>
    </row>
    <row r="682" spans="1:45" x14ac:dyDescent="0.2">
      <c r="A682" s="73"/>
      <c r="B682" s="73"/>
      <c r="C682" s="73"/>
      <c r="D682" s="73"/>
      <c r="E682" s="73"/>
      <c r="F682" s="73"/>
      <c r="G682" s="73"/>
      <c r="H682" s="76"/>
      <c r="I682" s="76"/>
      <c r="J682" s="76"/>
      <c r="K682" s="76"/>
      <c r="L682" s="76"/>
      <c r="M682" s="76"/>
      <c r="N682" s="76"/>
      <c r="O682" s="76"/>
      <c r="P682" s="75">
        <f t="shared" si="33"/>
        <v>0</v>
      </c>
      <c r="Q682" s="73"/>
      <c r="R682" s="73"/>
      <c r="S682" s="73"/>
      <c r="T682" s="73"/>
      <c r="U682" s="73"/>
      <c r="V682" s="73"/>
      <c r="W682" s="73"/>
      <c r="X682" s="73"/>
      <c r="Y682" s="74">
        <f t="shared" si="34"/>
        <v>0</v>
      </c>
      <c r="Z682" s="19"/>
      <c r="AA682" s="19"/>
      <c r="AB682" s="19"/>
      <c r="AC682" s="19"/>
      <c r="AD682" s="19"/>
      <c r="AE682" s="19"/>
      <c r="AF682" s="19"/>
      <c r="AG682" s="73"/>
      <c r="AH682" s="74">
        <f t="shared" si="35"/>
        <v>0</v>
      </c>
      <c r="AI682" s="19"/>
      <c r="AJ682" s="73"/>
      <c r="AK682" s="73"/>
      <c r="AL682" s="5"/>
      <c r="AM682" s="5"/>
      <c r="AN682" s="73"/>
      <c r="AO682" s="73"/>
      <c r="AP682" s="73"/>
      <c r="AQ682" s="73"/>
      <c r="AR682" s="72"/>
      <c r="AS682" s="71"/>
    </row>
    <row r="683" spans="1:45" x14ac:dyDescent="0.2">
      <c r="A683" s="73"/>
      <c r="B683" s="73"/>
      <c r="C683" s="73"/>
      <c r="D683" s="73"/>
      <c r="E683" s="73"/>
      <c r="F683" s="73"/>
      <c r="G683" s="73"/>
      <c r="H683" s="76"/>
      <c r="I683" s="76"/>
      <c r="J683" s="76"/>
      <c r="K683" s="76"/>
      <c r="L683" s="76"/>
      <c r="M683" s="76"/>
      <c r="N683" s="76"/>
      <c r="O683" s="76"/>
      <c r="P683" s="75">
        <f t="shared" si="33"/>
        <v>0</v>
      </c>
      <c r="Q683" s="73"/>
      <c r="R683" s="73"/>
      <c r="S683" s="73"/>
      <c r="T683" s="73"/>
      <c r="U683" s="73"/>
      <c r="V683" s="73"/>
      <c r="W683" s="73"/>
      <c r="X683" s="73"/>
      <c r="Y683" s="74">
        <f t="shared" si="34"/>
        <v>0</v>
      </c>
      <c r="Z683" s="19"/>
      <c r="AA683" s="19"/>
      <c r="AB683" s="19"/>
      <c r="AC683" s="19"/>
      <c r="AD683" s="19"/>
      <c r="AE683" s="19"/>
      <c r="AF683" s="19"/>
      <c r="AG683" s="73"/>
      <c r="AH683" s="74">
        <f t="shared" si="35"/>
        <v>0</v>
      </c>
      <c r="AI683" s="19"/>
      <c r="AJ683" s="73"/>
      <c r="AK683" s="73"/>
      <c r="AL683" s="5"/>
      <c r="AM683" s="5"/>
      <c r="AN683" s="73"/>
      <c r="AO683" s="73"/>
      <c r="AP683" s="73"/>
      <c r="AQ683" s="73"/>
      <c r="AR683" s="72"/>
      <c r="AS683" s="71"/>
    </row>
    <row r="684" spans="1:45" x14ac:dyDescent="0.2">
      <c r="A684" s="73"/>
      <c r="B684" s="73"/>
      <c r="C684" s="73"/>
      <c r="D684" s="73"/>
      <c r="E684" s="73"/>
      <c r="F684" s="73"/>
      <c r="G684" s="73"/>
      <c r="H684" s="76"/>
      <c r="I684" s="76"/>
      <c r="J684" s="76"/>
      <c r="K684" s="76"/>
      <c r="L684" s="76"/>
      <c r="M684" s="76"/>
      <c r="N684" s="76"/>
      <c r="O684" s="76"/>
      <c r="P684" s="75">
        <f t="shared" si="33"/>
        <v>0</v>
      </c>
      <c r="Q684" s="73"/>
      <c r="R684" s="73"/>
      <c r="S684" s="73"/>
      <c r="T684" s="73"/>
      <c r="U684" s="73"/>
      <c r="V684" s="73"/>
      <c r="W684" s="73"/>
      <c r="X684" s="73"/>
      <c r="Y684" s="74">
        <f t="shared" si="34"/>
        <v>0</v>
      </c>
      <c r="Z684" s="19"/>
      <c r="AA684" s="19"/>
      <c r="AB684" s="19"/>
      <c r="AC684" s="19"/>
      <c r="AD684" s="19"/>
      <c r="AE684" s="19"/>
      <c r="AF684" s="19"/>
      <c r="AG684" s="73"/>
      <c r="AH684" s="74">
        <f t="shared" si="35"/>
        <v>0</v>
      </c>
      <c r="AI684" s="19"/>
      <c r="AJ684" s="73"/>
      <c r="AK684" s="73"/>
      <c r="AL684" s="5"/>
      <c r="AM684" s="5"/>
      <c r="AN684" s="73"/>
      <c r="AO684" s="73"/>
      <c r="AP684" s="73"/>
      <c r="AQ684" s="73"/>
      <c r="AR684" s="72"/>
      <c r="AS684" s="71"/>
    </row>
    <row r="685" spans="1:45" x14ac:dyDescent="0.2">
      <c r="A685" s="73"/>
      <c r="B685" s="73"/>
      <c r="C685" s="73"/>
      <c r="D685" s="73"/>
      <c r="E685" s="73"/>
      <c r="F685" s="73"/>
      <c r="G685" s="73"/>
      <c r="H685" s="76"/>
      <c r="I685" s="76"/>
      <c r="J685" s="76"/>
      <c r="K685" s="76"/>
      <c r="L685" s="76"/>
      <c r="M685" s="76"/>
      <c r="N685" s="76"/>
      <c r="O685" s="76"/>
      <c r="P685" s="75">
        <f t="shared" si="33"/>
        <v>0</v>
      </c>
      <c r="Q685" s="73"/>
      <c r="R685" s="73"/>
      <c r="S685" s="73"/>
      <c r="T685" s="73"/>
      <c r="U685" s="73"/>
      <c r="V685" s="73"/>
      <c r="W685" s="73"/>
      <c r="X685" s="73"/>
      <c r="Y685" s="74">
        <f t="shared" si="34"/>
        <v>0</v>
      </c>
      <c r="Z685" s="19"/>
      <c r="AA685" s="19"/>
      <c r="AB685" s="19"/>
      <c r="AC685" s="19"/>
      <c r="AD685" s="19"/>
      <c r="AE685" s="19"/>
      <c r="AF685" s="19"/>
      <c r="AG685" s="73"/>
      <c r="AH685" s="74">
        <f t="shared" si="35"/>
        <v>0</v>
      </c>
      <c r="AI685" s="19"/>
      <c r="AJ685" s="73"/>
      <c r="AK685" s="73"/>
      <c r="AL685" s="5"/>
      <c r="AM685" s="5"/>
      <c r="AN685" s="73"/>
      <c r="AO685" s="73"/>
      <c r="AP685" s="73"/>
      <c r="AQ685" s="73"/>
      <c r="AR685" s="72"/>
      <c r="AS685" s="71"/>
    </row>
    <row r="686" spans="1:45" x14ac:dyDescent="0.2">
      <c r="A686" s="73"/>
      <c r="B686" s="73"/>
      <c r="C686" s="73"/>
      <c r="D686" s="73"/>
      <c r="E686" s="73"/>
      <c r="F686" s="73"/>
      <c r="G686" s="73"/>
      <c r="H686" s="76"/>
      <c r="I686" s="76"/>
      <c r="J686" s="76"/>
      <c r="K686" s="76"/>
      <c r="L686" s="76"/>
      <c r="M686" s="76"/>
      <c r="N686" s="76"/>
      <c r="O686" s="76"/>
      <c r="P686" s="75">
        <f t="shared" si="33"/>
        <v>0</v>
      </c>
      <c r="Q686" s="73"/>
      <c r="R686" s="73"/>
      <c r="S686" s="73"/>
      <c r="T686" s="73"/>
      <c r="U686" s="73"/>
      <c r="V686" s="73"/>
      <c r="W686" s="73"/>
      <c r="X686" s="73"/>
      <c r="Y686" s="74">
        <f t="shared" si="34"/>
        <v>0</v>
      </c>
      <c r="Z686" s="19"/>
      <c r="AA686" s="19"/>
      <c r="AB686" s="19"/>
      <c r="AC686" s="19"/>
      <c r="AD686" s="19"/>
      <c r="AE686" s="19"/>
      <c r="AF686" s="19"/>
      <c r="AG686" s="73"/>
      <c r="AH686" s="74">
        <f t="shared" si="35"/>
        <v>0</v>
      </c>
      <c r="AI686" s="19"/>
      <c r="AJ686" s="73"/>
      <c r="AK686" s="73"/>
      <c r="AL686" s="5"/>
      <c r="AM686" s="5"/>
      <c r="AN686" s="73"/>
      <c r="AO686" s="73"/>
      <c r="AP686" s="73"/>
      <c r="AQ686" s="73"/>
      <c r="AR686" s="72"/>
      <c r="AS686" s="71"/>
    </row>
    <row r="687" spans="1:45" x14ac:dyDescent="0.2">
      <c r="A687" s="73"/>
      <c r="B687" s="73"/>
      <c r="C687" s="73"/>
      <c r="D687" s="73"/>
      <c r="E687" s="73"/>
      <c r="F687" s="73"/>
      <c r="G687" s="73"/>
      <c r="H687" s="76"/>
      <c r="I687" s="76"/>
      <c r="J687" s="76"/>
      <c r="K687" s="76"/>
      <c r="L687" s="76"/>
      <c r="M687" s="76"/>
      <c r="N687" s="76"/>
      <c r="O687" s="76"/>
      <c r="P687" s="75">
        <f t="shared" si="33"/>
        <v>0</v>
      </c>
      <c r="Q687" s="73"/>
      <c r="R687" s="73"/>
      <c r="S687" s="73"/>
      <c r="T687" s="73"/>
      <c r="U687" s="73"/>
      <c r="V687" s="73"/>
      <c r="W687" s="73"/>
      <c r="X687" s="73"/>
      <c r="Y687" s="74">
        <f t="shared" si="34"/>
        <v>0</v>
      </c>
      <c r="Z687" s="19"/>
      <c r="AA687" s="19"/>
      <c r="AB687" s="19"/>
      <c r="AC687" s="19"/>
      <c r="AD687" s="19"/>
      <c r="AE687" s="19"/>
      <c r="AF687" s="19"/>
      <c r="AG687" s="73"/>
      <c r="AH687" s="74">
        <f t="shared" si="35"/>
        <v>0</v>
      </c>
      <c r="AI687" s="19"/>
      <c r="AJ687" s="73"/>
      <c r="AK687" s="73"/>
      <c r="AL687" s="5"/>
      <c r="AM687" s="5"/>
      <c r="AN687" s="73"/>
      <c r="AO687" s="73"/>
      <c r="AP687" s="73"/>
      <c r="AQ687" s="73"/>
      <c r="AR687" s="72"/>
      <c r="AS687" s="71"/>
    </row>
    <row r="688" spans="1:45" x14ac:dyDescent="0.2">
      <c r="A688" s="73"/>
      <c r="B688" s="73"/>
      <c r="C688" s="73"/>
      <c r="D688" s="73"/>
      <c r="E688" s="73"/>
      <c r="F688" s="73"/>
      <c r="G688" s="73"/>
      <c r="H688" s="76"/>
      <c r="I688" s="76"/>
      <c r="J688" s="76"/>
      <c r="K688" s="76"/>
      <c r="L688" s="76"/>
      <c r="M688" s="76"/>
      <c r="N688" s="76"/>
      <c r="O688" s="76"/>
      <c r="P688" s="75">
        <f t="shared" si="33"/>
        <v>0</v>
      </c>
      <c r="Q688" s="73"/>
      <c r="R688" s="73"/>
      <c r="S688" s="73"/>
      <c r="T688" s="73"/>
      <c r="U688" s="73"/>
      <c r="V688" s="73"/>
      <c r="W688" s="73"/>
      <c r="X688" s="73"/>
      <c r="Y688" s="74">
        <f t="shared" si="34"/>
        <v>0</v>
      </c>
      <c r="Z688" s="19"/>
      <c r="AA688" s="19"/>
      <c r="AB688" s="19"/>
      <c r="AC688" s="19"/>
      <c r="AD688" s="19"/>
      <c r="AE688" s="19"/>
      <c r="AF688" s="19"/>
      <c r="AG688" s="73"/>
      <c r="AH688" s="74">
        <f t="shared" si="35"/>
        <v>0</v>
      </c>
      <c r="AI688" s="19"/>
      <c r="AJ688" s="73"/>
      <c r="AK688" s="73"/>
      <c r="AL688" s="5"/>
      <c r="AM688" s="5"/>
      <c r="AN688" s="73"/>
      <c r="AO688" s="73"/>
      <c r="AP688" s="73"/>
      <c r="AQ688" s="73"/>
      <c r="AR688" s="72"/>
      <c r="AS688" s="71"/>
    </row>
    <row r="689" spans="1:45" x14ac:dyDescent="0.2">
      <c r="A689" s="73"/>
      <c r="B689" s="73"/>
      <c r="C689" s="73"/>
      <c r="D689" s="73"/>
      <c r="E689" s="73"/>
      <c r="F689" s="73"/>
      <c r="G689" s="73"/>
      <c r="H689" s="76"/>
      <c r="I689" s="76"/>
      <c r="J689" s="76"/>
      <c r="K689" s="76"/>
      <c r="L689" s="76"/>
      <c r="M689" s="76"/>
      <c r="N689" s="76"/>
      <c r="O689" s="76"/>
      <c r="P689" s="75">
        <f t="shared" si="33"/>
        <v>0</v>
      </c>
      <c r="Q689" s="73"/>
      <c r="R689" s="73"/>
      <c r="S689" s="73"/>
      <c r="T689" s="73"/>
      <c r="U689" s="73"/>
      <c r="V689" s="73"/>
      <c r="W689" s="73"/>
      <c r="X689" s="73"/>
      <c r="Y689" s="74">
        <f t="shared" si="34"/>
        <v>0</v>
      </c>
      <c r="Z689" s="19"/>
      <c r="AA689" s="19"/>
      <c r="AB689" s="19"/>
      <c r="AC689" s="19"/>
      <c r="AD689" s="19"/>
      <c r="AE689" s="19"/>
      <c r="AF689" s="19"/>
      <c r="AG689" s="73"/>
      <c r="AH689" s="74">
        <f t="shared" si="35"/>
        <v>0</v>
      </c>
      <c r="AI689" s="19"/>
      <c r="AJ689" s="73"/>
      <c r="AK689" s="73"/>
      <c r="AL689" s="5"/>
      <c r="AM689" s="5"/>
      <c r="AN689" s="73"/>
      <c r="AO689" s="73"/>
      <c r="AP689" s="73"/>
      <c r="AQ689" s="73"/>
      <c r="AR689" s="72"/>
      <c r="AS689" s="71"/>
    </row>
    <row r="690" spans="1:45" x14ac:dyDescent="0.2">
      <c r="A690" s="73"/>
      <c r="B690" s="73"/>
      <c r="C690" s="73"/>
      <c r="D690" s="73"/>
      <c r="E690" s="73"/>
      <c r="F690" s="73"/>
      <c r="G690" s="73"/>
      <c r="H690" s="76"/>
      <c r="I690" s="76"/>
      <c r="J690" s="76"/>
      <c r="K690" s="76"/>
      <c r="L690" s="76"/>
      <c r="M690" s="76"/>
      <c r="N690" s="76"/>
      <c r="O690" s="76"/>
      <c r="P690" s="75">
        <f t="shared" si="33"/>
        <v>0</v>
      </c>
      <c r="Q690" s="73"/>
      <c r="R690" s="73"/>
      <c r="S690" s="73"/>
      <c r="T690" s="73"/>
      <c r="U690" s="73"/>
      <c r="V690" s="73"/>
      <c r="W690" s="73"/>
      <c r="X690" s="73"/>
      <c r="Y690" s="74">
        <f t="shared" si="34"/>
        <v>0</v>
      </c>
      <c r="Z690" s="19"/>
      <c r="AA690" s="19"/>
      <c r="AB690" s="19"/>
      <c r="AC690" s="19"/>
      <c r="AD690" s="19"/>
      <c r="AE690" s="19"/>
      <c r="AF690" s="19"/>
      <c r="AG690" s="73"/>
      <c r="AH690" s="74">
        <f t="shared" si="35"/>
        <v>0</v>
      </c>
      <c r="AI690" s="19"/>
      <c r="AJ690" s="73"/>
      <c r="AK690" s="73"/>
      <c r="AL690" s="5"/>
      <c r="AM690" s="5"/>
      <c r="AN690" s="73"/>
      <c r="AO690" s="73"/>
      <c r="AP690" s="73"/>
      <c r="AQ690" s="73"/>
      <c r="AR690" s="72"/>
      <c r="AS690" s="71"/>
    </row>
    <row r="691" spans="1:45" x14ac:dyDescent="0.2">
      <c r="A691" s="73"/>
      <c r="B691" s="73"/>
      <c r="C691" s="73"/>
      <c r="D691" s="73"/>
      <c r="E691" s="73"/>
      <c r="F691" s="73"/>
      <c r="G691" s="73"/>
      <c r="H691" s="76"/>
      <c r="I691" s="76"/>
      <c r="J691" s="76"/>
      <c r="K691" s="76"/>
      <c r="L691" s="76"/>
      <c r="M691" s="76"/>
      <c r="N691" s="76"/>
      <c r="O691" s="76"/>
      <c r="P691" s="75">
        <f t="shared" si="33"/>
        <v>0</v>
      </c>
      <c r="Q691" s="73"/>
      <c r="R691" s="73"/>
      <c r="S691" s="73"/>
      <c r="T691" s="73"/>
      <c r="U691" s="73"/>
      <c r="V691" s="73"/>
      <c r="W691" s="73"/>
      <c r="X691" s="73"/>
      <c r="Y691" s="74">
        <f t="shared" si="34"/>
        <v>0</v>
      </c>
      <c r="Z691" s="19"/>
      <c r="AA691" s="19"/>
      <c r="AB691" s="19"/>
      <c r="AC691" s="19"/>
      <c r="AD691" s="19"/>
      <c r="AE691" s="19"/>
      <c r="AF691" s="19"/>
      <c r="AG691" s="73"/>
      <c r="AH691" s="74">
        <f t="shared" si="35"/>
        <v>0</v>
      </c>
      <c r="AI691" s="19"/>
      <c r="AJ691" s="73"/>
      <c r="AK691" s="73"/>
      <c r="AL691" s="5"/>
      <c r="AM691" s="5"/>
      <c r="AN691" s="73"/>
      <c r="AO691" s="73"/>
      <c r="AP691" s="73"/>
      <c r="AQ691" s="73"/>
      <c r="AR691" s="72"/>
      <c r="AS691" s="71"/>
    </row>
    <row r="692" spans="1:45" x14ac:dyDescent="0.2">
      <c r="A692" s="73"/>
      <c r="B692" s="73"/>
      <c r="C692" s="73"/>
      <c r="D692" s="73"/>
      <c r="E692" s="73"/>
      <c r="F692" s="73"/>
      <c r="G692" s="73"/>
      <c r="H692" s="76"/>
      <c r="I692" s="76"/>
      <c r="J692" s="76"/>
      <c r="K692" s="76"/>
      <c r="L692" s="76"/>
      <c r="M692" s="76"/>
      <c r="N692" s="76"/>
      <c r="O692" s="76"/>
      <c r="P692" s="75">
        <f t="shared" si="33"/>
        <v>0</v>
      </c>
      <c r="Q692" s="73"/>
      <c r="R692" s="73"/>
      <c r="S692" s="73"/>
      <c r="T692" s="73"/>
      <c r="U692" s="73"/>
      <c r="V692" s="73"/>
      <c r="W692" s="73"/>
      <c r="X692" s="73"/>
      <c r="Y692" s="74">
        <f t="shared" si="34"/>
        <v>0</v>
      </c>
      <c r="Z692" s="19"/>
      <c r="AA692" s="19"/>
      <c r="AB692" s="19"/>
      <c r="AC692" s="19"/>
      <c r="AD692" s="19"/>
      <c r="AE692" s="19"/>
      <c r="AF692" s="19"/>
      <c r="AG692" s="73"/>
      <c r="AH692" s="74">
        <f t="shared" si="35"/>
        <v>0</v>
      </c>
      <c r="AI692" s="19"/>
      <c r="AJ692" s="73"/>
      <c r="AK692" s="73"/>
      <c r="AL692" s="5"/>
      <c r="AM692" s="5"/>
      <c r="AN692" s="73"/>
      <c r="AO692" s="73"/>
      <c r="AP692" s="73"/>
      <c r="AQ692" s="73"/>
      <c r="AR692" s="72"/>
      <c r="AS692" s="71"/>
    </row>
    <row r="693" spans="1:45" x14ac:dyDescent="0.2">
      <c r="A693" s="73"/>
      <c r="B693" s="73"/>
      <c r="C693" s="73"/>
      <c r="D693" s="73"/>
      <c r="E693" s="73"/>
      <c r="F693" s="73"/>
      <c r="G693" s="73"/>
      <c r="H693" s="76"/>
      <c r="I693" s="76"/>
      <c r="J693" s="76"/>
      <c r="K693" s="76"/>
      <c r="L693" s="76"/>
      <c r="M693" s="76"/>
      <c r="N693" s="76"/>
      <c r="O693" s="76"/>
      <c r="P693" s="75">
        <f t="shared" si="33"/>
        <v>0</v>
      </c>
      <c r="Q693" s="73"/>
      <c r="R693" s="73"/>
      <c r="S693" s="73"/>
      <c r="T693" s="73"/>
      <c r="U693" s="73"/>
      <c r="V693" s="73"/>
      <c r="W693" s="73"/>
      <c r="X693" s="73"/>
      <c r="Y693" s="74">
        <f t="shared" si="34"/>
        <v>0</v>
      </c>
      <c r="Z693" s="19"/>
      <c r="AA693" s="19"/>
      <c r="AB693" s="19"/>
      <c r="AC693" s="19"/>
      <c r="AD693" s="19"/>
      <c r="AE693" s="19"/>
      <c r="AF693" s="19"/>
      <c r="AG693" s="73"/>
      <c r="AH693" s="74">
        <f t="shared" si="35"/>
        <v>0</v>
      </c>
      <c r="AI693" s="19"/>
      <c r="AJ693" s="73"/>
      <c r="AK693" s="73"/>
      <c r="AL693" s="5"/>
      <c r="AM693" s="5"/>
      <c r="AN693" s="73"/>
      <c r="AO693" s="73"/>
      <c r="AP693" s="73"/>
      <c r="AQ693" s="73"/>
      <c r="AR693" s="72"/>
      <c r="AS693" s="71"/>
    </row>
    <row r="694" spans="1:45" x14ac:dyDescent="0.2">
      <c r="A694" s="73"/>
      <c r="B694" s="73"/>
      <c r="C694" s="73"/>
      <c r="D694" s="73"/>
      <c r="E694" s="73"/>
      <c r="F694" s="73"/>
      <c r="G694" s="73"/>
      <c r="H694" s="76"/>
      <c r="I694" s="76"/>
      <c r="J694" s="76"/>
      <c r="K694" s="76"/>
      <c r="L694" s="76"/>
      <c r="M694" s="76"/>
      <c r="N694" s="76"/>
      <c r="O694" s="76"/>
      <c r="P694" s="75">
        <f t="shared" si="33"/>
        <v>0</v>
      </c>
      <c r="Q694" s="73"/>
      <c r="R694" s="73"/>
      <c r="S694" s="73"/>
      <c r="T694" s="73"/>
      <c r="U694" s="73"/>
      <c r="V694" s="73"/>
      <c r="W694" s="73"/>
      <c r="X694" s="73"/>
      <c r="Y694" s="74">
        <f t="shared" si="34"/>
        <v>0</v>
      </c>
      <c r="Z694" s="19"/>
      <c r="AA694" s="19"/>
      <c r="AB694" s="19"/>
      <c r="AC694" s="19"/>
      <c r="AD694" s="19"/>
      <c r="AE694" s="19"/>
      <c r="AF694" s="19"/>
      <c r="AG694" s="73"/>
      <c r="AH694" s="74">
        <f t="shared" si="35"/>
        <v>0</v>
      </c>
      <c r="AI694" s="19"/>
      <c r="AJ694" s="73"/>
      <c r="AK694" s="73"/>
      <c r="AL694" s="5"/>
      <c r="AM694" s="5"/>
      <c r="AN694" s="73"/>
      <c r="AO694" s="73"/>
      <c r="AP694" s="73"/>
      <c r="AQ694" s="73"/>
      <c r="AR694" s="72"/>
      <c r="AS694" s="71"/>
    </row>
    <row r="695" spans="1:45" x14ac:dyDescent="0.2">
      <c r="A695" s="73"/>
      <c r="B695" s="73"/>
      <c r="C695" s="73"/>
      <c r="D695" s="73"/>
      <c r="E695" s="73"/>
      <c r="F695" s="73"/>
      <c r="G695" s="73"/>
      <c r="H695" s="76"/>
      <c r="I695" s="76"/>
      <c r="J695" s="76"/>
      <c r="K695" s="76"/>
      <c r="L695" s="76"/>
      <c r="M695" s="76"/>
      <c r="N695" s="76"/>
      <c r="O695" s="76"/>
      <c r="P695" s="75">
        <f t="shared" si="33"/>
        <v>0</v>
      </c>
      <c r="Q695" s="73"/>
      <c r="R695" s="73"/>
      <c r="S695" s="73"/>
      <c r="T695" s="73"/>
      <c r="U695" s="73"/>
      <c r="V695" s="73"/>
      <c r="W695" s="73"/>
      <c r="X695" s="73"/>
      <c r="Y695" s="74">
        <f t="shared" si="34"/>
        <v>0</v>
      </c>
      <c r="Z695" s="19"/>
      <c r="AA695" s="19"/>
      <c r="AB695" s="19"/>
      <c r="AC695" s="19"/>
      <c r="AD695" s="19"/>
      <c r="AE695" s="19"/>
      <c r="AF695" s="19"/>
      <c r="AG695" s="73"/>
      <c r="AH695" s="74">
        <f t="shared" si="35"/>
        <v>0</v>
      </c>
      <c r="AI695" s="19"/>
      <c r="AJ695" s="73"/>
      <c r="AK695" s="73"/>
      <c r="AL695" s="5"/>
      <c r="AM695" s="5"/>
      <c r="AN695" s="73"/>
      <c r="AO695" s="73"/>
      <c r="AP695" s="73"/>
      <c r="AQ695" s="73"/>
      <c r="AR695" s="72"/>
      <c r="AS695" s="71"/>
    </row>
    <row r="696" spans="1:45" x14ac:dyDescent="0.2">
      <c r="A696" s="73"/>
      <c r="B696" s="73"/>
      <c r="C696" s="73"/>
      <c r="D696" s="73"/>
      <c r="E696" s="73"/>
      <c r="F696" s="73"/>
      <c r="G696" s="73"/>
      <c r="H696" s="76"/>
      <c r="I696" s="76"/>
      <c r="J696" s="76"/>
      <c r="K696" s="76"/>
      <c r="L696" s="76"/>
      <c r="M696" s="76"/>
      <c r="N696" s="76"/>
      <c r="O696" s="76"/>
      <c r="P696" s="75">
        <f t="shared" si="33"/>
        <v>0</v>
      </c>
      <c r="Q696" s="73"/>
      <c r="R696" s="73"/>
      <c r="S696" s="73"/>
      <c r="T696" s="73"/>
      <c r="U696" s="73"/>
      <c r="V696" s="73"/>
      <c r="W696" s="73"/>
      <c r="X696" s="73"/>
      <c r="Y696" s="74">
        <f t="shared" si="34"/>
        <v>0</v>
      </c>
      <c r="Z696" s="19"/>
      <c r="AA696" s="19"/>
      <c r="AB696" s="19"/>
      <c r="AC696" s="19"/>
      <c r="AD696" s="19"/>
      <c r="AE696" s="19"/>
      <c r="AF696" s="19"/>
      <c r="AG696" s="73"/>
      <c r="AH696" s="74">
        <f t="shared" si="35"/>
        <v>0</v>
      </c>
      <c r="AI696" s="19"/>
      <c r="AJ696" s="73"/>
      <c r="AK696" s="73"/>
      <c r="AL696" s="5"/>
      <c r="AM696" s="5"/>
      <c r="AN696" s="73"/>
      <c r="AO696" s="73"/>
      <c r="AP696" s="73"/>
      <c r="AQ696" s="73"/>
      <c r="AR696" s="72"/>
      <c r="AS696" s="71"/>
    </row>
    <row r="697" spans="1:45" x14ac:dyDescent="0.2">
      <c r="A697" s="73"/>
      <c r="B697" s="73"/>
      <c r="C697" s="73"/>
      <c r="D697" s="73"/>
      <c r="E697" s="73"/>
      <c r="F697" s="73"/>
      <c r="G697" s="73"/>
      <c r="H697" s="76"/>
      <c r="I697" s="76"/>
      <c r="J697" s="76"/>
      <c r="K697" s="76"/>
      <c r="L697" s="76"/>
      <c r="M697" s="76"/>
      <c r="N697" s="76"/>
      <c r="O697" s="76"/>
      <c r="P697" s="75">
        <f t="shared" si="33"/>
        <v>0</v>
      </c>
      <c r="Q697" s="73"/>
      <c r="R697" s="73"/>
      <c r="S697" s="73"/>
      <c r="T697" s="73"/>
      <c r="U697" s="73"/>
      <c r="V697" s="73"/>
      <c r="W697" s="73"/>
      <c r="X697" s="73"/>
      <c r="Y697" s="74">
        <f t="shared" si="34"/>
        <v>0</v>
      </c>
      <c r="Z697" s="19"/>
      <c r="AA697" s="19"/>
      <c r="AB697" s="19"/>
      <c r="AC697" s="19"/>
      <c r="AD697" s="19"/>
      <c r="AE697" s="19"/>
      <c r="AF697" s="19"/>
      <c r="AG697" s="73"/>
      <c r="AH697" s="74">
        <f t="shared" si="35"/>
        <v>0</v>
      </c>
      <c r="AI697" s="19"/>
      <c r="AJ697" s="73"/>
      <c r="AK697" s="73"/>
      <c r="AL697" s="5"/>
      <c r="AM697" s="5"/>
      <c r="AN697" s="73"/>
      <c r="AO697" s="73"/>
      <c r="AP697" s="73"/>
      <c r="AQ697" s="73"/>
      <c r="AR697" s="72"/>
      <c r="AS697" s="71"/>
    </row>
    <row r="698" spans="1:45" x14ac:dyDescent="0.2">
      <c r="A698" s="73"/>
      <c r="B698" s="73"/>
      <c r="C698" s="73"/>
      <c r="D698" s="73"/>
      <c r="E698" s="73"/>
      <c r="F698" s="73"/>
      <c r="G698" s="73"/>
      <c r="H698" s="76"/>
      <c r="I698" s="76"/>
      <c r="J698" s="76"/>
      <c r="K698" s="76"/>
      <c r="L698" s="76"/>
      <c r="M698" s="76"/>
      <c r="N698" s="76"/>
      <c r="O698" s="76"/>
      <c r="P698" s="75">
        <f t="shared" si="33"/>
        <v>0</v>
      </c>
      <c r="Q698" s="73"/>
      <c r="R698" s="73"/>
      <c r="S698" s="73"/>
      <c r="T698" s="73"/>
      <c r="U698" s="73"/>
      <c r="V698" s="73"/>
      <c r="W698" s="73"/>
      <c r="X698" s="73"/>
      <c r="Y698" s="74">
        <f t="shared" si="34"/>
        <v>0</v>
      </c>
      <c r="Z698" s="19"/>
      <c r="AA698" s="19"/>
      <c r="AB698" s="19"/>
      <c r="AC698" s="19"/>
      <c r="AD698" s="19"/>
      <c r="AE698" s="19"/>
      <c r="AF698" s="19"/>
      <c r="AG698" s="73"/>
      <c r="AH698" s="74">
        <f t="shared" si="35"/>
        <v>0</v>
      </c>
      <c r="AI698" s="19"/>
      <c r="AJ698" s="73"/>
      <c r="AK698" s="73"/>
      <c r="AL698" s="5"/>
      <c r="AM698" s="5"/>
      <c r="AN698" s="73"/>
      <c r="AO698" s="73"/>
      <c r="AP698" s="73"/>
      <c r="AQ698" s="73"/>
      <c r="AR698" s="72"/>
      <c r="AS698" s="71"/>
    </row>
    <row r="699" spans="1:45" x14ac:dyDescent="0.2">
      <c r="A699" s="73"/>
      <c r="B699" s="73"/>
      <c r="C699" s="73"/>
      <c r="D699" s="73"/>
      <c r="E699" s="73"/>
      <c r="F699" s="73"/>
      <c r="G699" s="73"/>
      <c r="H699" s="76"/>
      <c r="I699" s="76"/>
      <c r="J699" s="76"/>
      <c r="K699" s="76"/>
      <c r="L699" s="76"/>
      <c r="M699" s="76"/>
      <c r="N699" s="76"/>
      <c r="O699" s="76"/>
      <c r="P699" s="75">
        <f t="shared" si="33"/>
        <v>0</v>
      </c>
      <c r="Q699" s="73"/>
      <c r="R699" s="73"/>
      <c r="S699" s="73"/>
      <c r="T699" s="73"/>
      <c r="U699" s="73"/>
      <c r="V699" s="73"/>
      <c r="W699" s="73"/>
      <c r="X699" s="73"/>
      <c r="Y699" s="74">
        <f t="shared" si="34"/>
        <v>0</v>
      </c>
      <c r="Z699" s="19"/>
      <c r="AA699" s="19"/>
      <c r="AB699" s="19"/>
      <c r="AC699" s="19"/>
      <c r="AD699" s="19"/>
      <c r="AE699" s="19"/>
      <c r="AF699" s="19"/>
      <c r="AG699" s="73"/>
      <c r="AH699" s="74">
        <f t="shared" si="35"/>
        <v>0</v>
      </c>
      <c r="AI699" s="19"/>
      <c r="AJ699" s="73"/>
      <c r="AK699" s="73"/>
      <c r="AL699" s="5"/>
      <c r="AM699" s="5"/>
      <c r="AN699" s="73"/>
      <c r="AO699" s="73"/>
      <c r="AP699" s="73"/>
      <c r="AQ699" s="73"/>
      <c r="AR699" s="72"/>
      <c r="AS699" s="71"/>
    </row>
    <row r="700" spans="1:45" x14ac:dyDescent="0.2">
      <c r="A700" s="73"/>
      <c r="B700" s="73"/>
      <c r="C700" s="73"/>
      <c r="D700" s="73"/>
      <c r="E700" s="73"/>
      <c r="F700" s="73"/>
      <c r="G700" s="73"/>
      <c r="H700" s="76"/>
      <c r="I700" s="76"/>
      <c r="J700" s="76"/>
      <c r="K700" s="76"/>
      <c r="L700" s="76"/>
      <c r="M700" s="76"/>
      <c r="N700" s="76"/>
      <c r="O700" s="76"/>
      <c r="P700" s="75">
        <f t="shared" si="33"/>
        <v>0</v>
      </c>
      <c r="Q700" s="73"/>
      <c r="R700" s="73"/>
      <c r="S700" s="73"/>
      <c r="T700" s="73"/>
      <c r="U700" s="73"/>
      <c r="V700" s="73"/>
      <c r="W700" s="73"/>
      <c r="X700" s="73"/>
      <c r="Y700" s="74">
        <f t="shared" si="34"/>
        <v>0</v>
      </c>
      <c r="Z700" s="19"/>
      <c r="AA700" s="19"/>
      <c r="AB700" s="19"/>
      <c r="AC700" s="19"/>
      <c r="AD700" s="19"/>
      <c r="AE700" s="19"/>
      <c r="AF700" s="19"/>
      <c r="AG700" s="73"/>
      <c r="AH700" s="74">
        <f t="shared" si="35"/>
        <v>0</v>
      </c>
      <c r="AI700" s="19"/>
      <c r="AJ700" s="73"/>
      <c r="AK700" s="73"/>
      <c r="AL700" s="5"/>
      <c r="AM700" s="5"/>
      <c r="AN700" s="73"/>
      <c r="AO700" s="73"/>
      <c r="AP700" s="73"/>
      <c r="AQ700" s="73"/>
      <c r="AR700" s="72"/>
      <c r="AS700" s="71"/>
    </row>
    <row r="701" spans="1:45" x14ac:dyDescent="0.2">
      <c r="A701" s="73"/>
      <c r="B701" s="73"/>
      <c r="C701" s="73"/>
      <c r="D701" s="73"/>
      <c r="E701" s="73"/>
      <c r="F701" s="73"/>
      <c r="G701" s="73"/>
      <c r="H701" s="76"/>
      <c r="I701" s="76"/>
      <c r="J701" s="76"/>
      <c r="K701" s="76"/>
      <c r="L701" s="76"/>
      <c r="M701" s="76"/>
      <c r="N701" s="76"/>
      <c r="O701" s="76"/>
      <c r="P701" s="75">
        <f t="shared" si="33"/>
        <v>0</v>
      </c>
      <c r="Q701" s="73"/>
      <c r="R701" s="73"/>
      <c r="S701" s="73"/>
      <c r="T701" s="73"/>
      <c r="U701" s="73"/>
      <c r="V701" s="73"/>
      <c r="W701" s="73"/>
      <c r="X701" s="73"/>
      <c r="Y701" s="74">
        <f t="shared" si="34"/>
        <v>0</v>
      </c>
      <c r="Z701" s="19"/>
      <c r="AA701" s="19"/>
      <c r="AB701" s="19"/>
      <c r="AC701" s="19"/>
      <c r="AD701" s="19"/>
      <c r="AE701" s="19"/>
      <c r="AF701" s="19"/>
      <c r="AG701" s="73"/>
      <c r="AH701" s="74">
        <f t="shared" si="35"/>
        <v>0</v>
      </c>
      <c r="AI701" s="19"/>
      <c r="AJ701" s="73"/>
      <c r="AK701" s="73"/>
      <c r="AL701" s="5"/>
      <c r="AM701" s="5"/>
      <c r="AN701" s="73"/>
      <c r="AO701" s="73"/>
      <c r="AP701" s="73"/>
      <c r="AQ701" s="73"/>
      <c r="AR701" s="72"/>
      <c r="AS701" s="71"/>
    </row>
    <row r="702" spans="1:45" x14ac:dyDescent="0.2">
      <c r="A702" s="73"/>
      <c r="B702" s="73"/>
      <c r="C702" s="73"/>
      <c r="D702" s="73"/>
      <c r="E702" s="73"/>
      <c r="F702" s="73"/>
      <c r="G702" s="73"/>
      <c r="H702" s="76"/>
      <c r="I702" s="76"/>
      <c r="J702" s="76"/>
      <c r="K702" s="76"/>
      <c r="L702" s="76"/>
      <c r="M702" s="76"/>
      <c r="N702" s="76"/>
      <c r="O702" s="76"/>
      <c r="P702" s="75">
        <f t="shared" si="33"/>
        <v>0</v>
      </c>
      <c r="Q702" s="73"/>
      <c r="R702" s="73"/>
      <c r="S702" s="73"/>
      <c r="T702" s="73"/>
      <c r="U702" s="73"/>
      <c r="V702" s="73"/>
      <c r="W702" s="73"/>
      <c r="X702" s="73"/>
      <c r="Y702" s="74">
        <f t="shared" si="34"/>
        <v>0</v>
      </c>
      <c r="Z702" s="19"/>
      <c r="AA702" s="19"/>
      <c r="AB702" s="19"/>
      <c r="AC702" s="19"/>
      <c r="AD702" s="19"/>
      <c r="AE702" s="19"/>
      <c r="AF702" s="19"/>
      <c r="AG702" s="73"/>
      <c r="AH702" s="74">
        <f t="shared" si="35"/>
        <v>0</v>
      </c>
      <c r="AI702" s="19"/>
      <c r="AJ702" s="73"/>
      <c r="AK702" s="73"/>
      <c r="AL702" s="5"/>
      <c r="AM702" s="5"/>
      <c r="AN702" s="73"/>
      <c r="AO702" s="73"/>
      <c r="AP702" s="73"/>
      <c r="AQ702" s="73"/>
      <c r="AR702" s="72"/>
      <c r="AS702" s="71"/>
    </row>
    <row r="703" spans="1:45" x14ac:dyDescent="0.2">
      <c r="A703" s="73"/>
      <c r="B703" s="73"/>
      <c r="C703" s="73"/>
      <c r="D703" s="73"/>
      <c r="E703" s="73"/>
      <c r="F703" s="73"/>
      <c r="G703" s="73"/>
      <c r="H703" s="76"/>
      <c r="I703" s="76"/>
      <c r="J703" s="76"/>
      <c r="K703" s="76"/>
      <c r="L703" s="76"/>
      <c r="M703" s="76"/>
      <c r="N703" s="76"/>
      <c r="O703" s="76"/>
      <c r="P703" s="75">
        <f t="shared" si="33"/>
        <v>0</v>
      </c>
      <c r="Q703" s="73"/>
      <c r="R703" s="73"/>
      <c r="S703" s="73"/>
      <c r="T703" s="73"/>
      <c r="U703" s="73"/>
      <c r="V703" s="73"/>
      <c r="W703" s="73"/>
      <c r="X703" s="73"/>
      <c r="Y703" s="74">
        <f t="shared" si="34"/>
        <v>0</v>
      </c>
      <c r="Z703" s="19"/>
      <c r="AA703" s="19"/>
      <c r="AB703" s="19"/>
      <c r="AC703" s="19"/>
      <c r="AD703" s="19"/>
      <c r="AE703" s="19"/>
      <c r="AF703" s="19"/>
      <c r="AG703" s="73"/>
      <c r="AH703" s="74">
        <f t="shared" si="35"/>
        <v>0</v>
      </c>
      <c r="AI703" s="19"/>
      <c r="AJ703" s="73"/>
      <c r="AK703" s="73"/>
      <c r="AL703" s="5"/>
      <c r="AM703" s="5"/>
      <c r="AN703" s="73"/>
      <c r="AO703" s="73"/>
      <c r="AP703" s="73"/>
      <c r="AQ703" s="73"/>
      <c r="AR703" s="72"/>
      <c r="AS703" s="71"/>
    </row>
    <row r="704" spans="1:45" x14ac:dyDescent="0.2">
      <c r="A704" s="73"/>
      <c r="B704" s="73"/>
      <c r="C704" s="73"/>
      <c r="D704" s="73"/>
      <c r="E704" s="73"/>
      <c r="F704" s="73"/>
      <c r="G704" s="73"/>
      <c r="H704" s="76"/>
      <c r="I704" s="76"/>
      <c r="J704" s="76"/>
      <c r="K704" s="76"/>
      <c r="L704" s="76"/>
      <c r="M704" s="76"/>
      <c r="N704" s="76"/>
      <c r="O704" s="76"/>
      <c r="P704" s="75">
        <f t="shared" si="33"/>
        <v>0</v>
      </c>
      <c r="Q704" s="73"/>
      <c r="R704" s="73"/>
      <c r="S704" s="73"/>
      <c r="T704" s="73"/>
      <c r="U704" s="73"/>
      <c r="V704" s="73"/>
      <c r="W704" s="73"/>
      <c r="X704" s="73"/>
      <c r="Y704" s="74">
        <f t="shared" si="34"/>
        <v>0</v>
      </c>
      <c r="Z704" s="19"/>
      <c r="AA704" s="19"/>
      <c r="AB704" s="19"/>
      <c r="AC704" s="19"/>
      <c r="AD704" s="19"/>
      <c r="AE704" s="19"/>
      <c r="AF704" s="19"/>
      <c r="AG704" s="73"/>
      <c r="AH704" s="74">
        <f t="shared" si="35"/>
        <v>0</v>
      </c>
      <c r="AI704" s="19"/>
      <c r="AJ704" s="73"/>
      <c r="AK704" s="73"/>
      <c r="AL704" s="5"/>
      <c r="AM704" s="5"/>
      <c r="AN704" s="73"/>
      <c r="AO704" s="73"/>
      <c r="AP704" s="73"/>
      <c r="AQ704" s="73"/>
      <c r="AR704" s="72"/>
      <c r="AS704" s="71"/>
    </row>
    <row r="705" spans="1:45" x14ac:dyDescent="0.2">
      <c r="A705" s="73"/>
      <c r="B705" s="73"/>
      <c r="C705" s="73"/>
      <c r="D705" s="73"/>
      <c r="E705" s="73"/>
      <c r="F705" s="73"/>
      <c r="G705" s="73"/>
      <c r="H705" s="76"/>
      <c r="I705" s="76"/>
      <c r="J705" s="76"/>
      <c r="K705" s="76"/>
      <c r="L705" s="76"/>
      <c r="M705" s="76"/>
      <c r="N705" s="76"/>
      <c r="O705" s="76"/>
      <c r="P705" s="75">
        <f t="shared" si="33"/>
        <v>0</v>
      </c>
      <c r="Q705" s="73"/>
      <c r="R705" s="73"/>
      <c r="S705" s="73"/>
      <c r="T705" s="73"/>
      <c r="U705" s="73"/>
      <c r="V705" s="73"/>
      <c r="W705" s="73"/>
      <c r="X705" s="73"/>
      <c r="Y705" s="74">
        <f t="shared" si="34"/>
        <v>0</v>
      </c>
      <c r="Z705" s="19"/>
      <c r="AA705" s="19"/>
      <c r="AB705" s="19"/>
      <c r="AC705" s="19"/>
      <c r="AD705" s="19"/>
      <c r="AE705" s="19"/>
      <c r="AF705" s="19"/>
      <c r="AG705" s="73"/>
      <c r="AH705" s="74">
        <f t="shared" si="35"/>
        <v>0</v>
      </c>
      <c r="AI705" s="19"/>
      <c r="AJ705" s="73"/>
      <c r="AK705" s="73"/>
      <c r="AL705" s="5"/>
      <c r="AM705" s="5"/>
      <c r="AN705" s="73"/>
      <c r="AO705" s="73"/>
      <c r="AP705" s="73"/>
      <c r="AQ705" s="73"/>
      <c r="AR705" s="72"/>
      <c r="AS705" s="71"/>
    </row>
    <row r="706" spans="1:45" x14ac:dyDescent="0.2">
      <c r="A706" s="73"/>
      <c r="B706" s="73"/>
      <c r="C706" s="73"/>
      <c r="D706" s="73"/>
      <c r="E706" s="73"/>
      <c r="F706" s="73"/>
      <c r="G706" s="73"/>
      <c r="H706" s="76"/>
      <c r="I706" s="76"/>
      <c r="J706" s="76"/>
      <c r="K706" s="76"/>
      <c r="L706" s="76"/>
      <c r="M706" s="76"/>
      <c r="N706" s="76"/>
      <c r="O706" s="76"/>
      <c r="P706" s="75">
        <f t="shared" si="33"/>
        <v>0</v>
      </c>
      <c r="Q706" s="73"/>
      <c r="R706" s="73"/>
      <c r="S706" s="73"/>
      <c r="T706" s="73"/>
      <c r="U706" s="73"/>
      <c r="V706" s="73"/>
      <c r="W706" s="73"/>
      <c r="X706" s="73"/>
      <c r="Y706" s="74">
        <f t="shared" si="34"/>
        <v>0</v>
      </c>
      <c r="Z706" s="19"/>
      <c r="AA706" s="19"/>
      <c r="AB706" s="19"/>
      <c r="AC706" s="19"/>
      <c r="AD706" s="19"/>
      <c r="AE706" s="19"/>
      <c r="AF706" s="19"/>
      <c r="AG706" s="73"/>
      <c r="AH706" s="74">
        <f t="shared" si="35"/>
        <v>0</v>
      </c>
      <c r="AI706" s="19"/>
      <c r="AJ706" s="73"/>
      <c r="AK706" s="73"/>
      <c r="AL706" s="5"/>
      <c r="AM706" s="5"/>
      <c r="AN706" s="73"/>
      <c r="AO706" s="73"/>
      <c r="AP706" s="73"/>
      <c r="AQ706" s="73"/>
      <c r="AR706" s="72"/>
      <c r="AS706" s="71"/>
    </row>
    <row r="707" spans="1:45" x14ac:dyDescent="0.2">
      <c r="A707" s="73"/>
      <c r="B707" s="73"/>
      <c r="C707" s="73"/>
      <c r="D707" s="73"/>
      <c r="E707" s="73"/>
      <c r="F707" s="73"/>
      <c r="G707" s="73"/>
      <c r="H707" s="76"/>
      <c r="I707" s="76"/>
      <c r="J707" s="76"/>
      <c r="K707" s="76"/>
      <c r="L707" s="76"/>
      <c r="M707" s="76"/>
      <c r="N707" s="76"/>
      <c r="O707" s="76"/>
      <c r="P707" s="75">
        <f t="shared" si="33"/>
        <v>0</v>
      </c>
      <c r="Q707" s="73"/>
      <c r="R707" s="73"/>
      <c r="S707" s="73"/>
      <c r="T707" s="73"/>
      <c r="U707" s="73"/>
      <c r="V707" s="73"/>
      <c r="W707" s="73"/>
      <c r="X707" s="73"/>
      <c r="Y707" s="74">
        <f t="shared" si="34"/>
        <v>0</v>
      </c>
      <c r="Z707" s="19"/>
      <c r="AA707" s="19"/>
      <c r="AB707" s="19"/>
      <c r="AC707" s="19"/>
      <c r="AD707" s="19"/>
      <c r="AE707" s="19"/>
      <c r="AF707" s="19"/>
      <c r="AG707" s="73"/>
      <c r="AH707" s="74">
        <f t="shared" si="35"/>
        <v>0</v>
      </c>
      <c r="AI707" s="19"/>
      <c r="AJ707" s="73"/>
      <c r="AK707" s="73"/>
      <c r="AL707" s="5"/>
      <c r="AM707" s="5"/>
      <c r="AN707" s="73"/>
      <c r="AO707" s="73"/>
      <c r="AP707" s="73"/>
      <c r="AQ707" s="73"/>
      <c r="AR707" s="72"/>
      <c r="AS707" s="71"/>
    </row>
    <row r="708" spans="1:45" x14ac:dyDescent="0.2">
      <c r="A708" s="73"/>
      <c r="B708" s="73"/>
      <c r="C708" s="73"/>
      <c r="D708" s="73"/>
      <c r="E708" s="73"/>
      <c r="F708" s="73"/>
      <c r="G708" s="73"/>
      <c r="H708" s="76"/>
      <c r="I708" s="76"/>
      <c r="J708" s="76"/>
      <c r="K708" s="76"/>
      <c r="L708" s="76"/>
      <c r="M708" s="76"/>
      <c r="N708" s="76"/>
      <c r="O708" s="76"/>
      <c r="P708" s="75">
        <f t="shared" si="33"/>
        <v>0</v>
      </c>
      <c r="Q708" s="73"/>
      <c r="R708" s="73"/>
      <c r="S708" s="73"/>
      <c r="T708" s="73"/>
      <c r="U708" s="73"/>
      <c r="V708" s="73"/>
      <c r="W708" s="73"/>
      <c r="X708" s="73"/>
      <c r="Y708" s="74">
        <f t="shared" si="34"/>
        <v>0</v>
      </c>
      <c r="Z708" s="19"/>
      <c r="AA708" s="19"/>
      <c r="AB708" s="19"/>
      <c r="AC708" s="19"/>
      <c r="AD708" s="19"/>
      <c r="AE708" s="19"/>
      <c r="AF708" s="19"/>
      <c r="AG708" s="73"/>
      <c r="AH708" s="74">
        <f t="shared" si="35"/>
        <v>0</v>
      </c>
      <c r="AI708" s="19"/>
      <c r="AJ708" s="73"/>
      <c r="AK708" s="73"/>
      <c r="AL708" s="5"/>
      <c r="AM708" s="5"/>
      <c r="AN708" s="73"/>
      <c r="AO708" s="73"/>
      <c r="AP708" s="73"/>
      <c r="AQ708" s="73"/>
      <c r="AR708" s="72"/>
      <c r="AS708" s="71"/>
    </row>
    <row r="709" spans="1:45" x14ac:dyDescent="0.2">
      <c r="A709" s="73"/>
      <c r="B709" s="73"/>
      <c r="C709" s="73"/>
      <c r="D709" s="73"/>
      <c r="E709" s="73"/>
      <c r="F709" s="73"/>
      <c r="G709" s="73"/>
      <c r="H709" s="76"/>
      <c r="I709" s="76"/>
      <c r="J709" s="76"/>
      <c r="K709" s="76"/>
      <c r="L709" s="76"/>
      <c r="M709" s="76"/>
      <c r="N709" s="76"/>
      <c r="O709" s="76"/>
      <c r="P709" s="75">
        <f t="shared" si="33"/>
        <v>0</v>
      </c>
      <c r="Q709" s="73"/>
      <c r="R709" s="73"/>
      <c r="S709" s="73"/>
      <c r="T709" s="73"/>
      <c r="U709" s="73"/>
      <c r="V709" s="73"/>
      <c r="W709" s="73"/>
      <c r="X709" s="73"/>
      <c r="Y709" s="74">
        <f t="shared" si="34"/>
        <v>0</v>
      </c>
      <c r="Z709" s="19"/>
      <c r="AA709" s="19"/>
      <c r="AB709" s="19"/>
      <c r="AC709" s="19"/>
      <c r="AD709" s="19"/>
      <c r="AE709" s="19"/>
      <c r="AF709" s="19"/>
      <c r="AG709" s="73"/>
      <c r="AH709" s="74">
        <f t="shared" si="35"/>
        <v>0</v>
      </c>
      <c r="AI709" s="19"/>
      <c r="AJ709" s="73"/>
      <c r="AK709" s="73"/>
      <c r="AL709" s="5"/>
      <c r="AM709" s="5"/>
      <c r="AN709" s="73"/>
      <c r="AO709" s="73"/>
      <c r="AP709" s="73"/>
      <c r="AQ709" s="73"/>
      <c r="AR709" s="72"/>
      <c r="AS709" s="71"/>
    </row>
    <row r="710" spans="1:45" x14ac:dyDescent="0.2">
      <c r="A710" s="73"/>
      <c r="B710" s="73"/>
      <c r="C710" s="73"/>
      <c r="D710" s="73"/>
      <c r="E710" s="73"/>
      <c r="F710" s="73"/>
      <c r="G710" s="73"/>
      <c r="H710" s="76"/>
      <c r="I710" s="76"/>
      <c r="J710" s="76"/>
      <c r="K710" s="76"/>
      <c r="L710" s="76"/>
      <c r="M710" s="76"/>
      <c r="N710" s="76"/>
      <c r="O710" s="76"/>
      <c r="P710" s="75">
        <f t="shared" si="33"/>
        <v>0</v>
      </c>
      <c r="Q710" s="73"/>
      <c r="R710" s="73"/>
      <c r="S710" s="73"/>
      <c r="T710" s="73"/>
      <c r="U710" s="73"/>
      <c r="V710" s="73"/>
      <c r="W710" s="73"/>
      <c r="X710" s="73"/>
      <c r="Y710" s="74">
        <f t="shared" si="34"/>
        <v>0</v>
      </c>
      <c r="Z710" s="19"/>
      <c r="AA710" s="19"/>
      <c r="AB710" s="19"/>
      <c r="AC710" s="19"/>
      <c r="AD710" s="19"/>
      <c r="AE710" s="19"/>
      <c r="AF710" s="19"/>
      <c r="AG710" s="73"/>
      <c r="AH710" s="74">
        <f t="shared" si="35"/>
        <v>0</v>
      </c>
      <c r="AI710" s="19"/>
      <c r="AJ710" s="73"/>
      <c r="AK710" s="73"/>
      <c r="AL710" s="5"/>
      <c r="AM710" s="5"/>
      <c r="AN710" s="73"/>
      <c r="AO710" s="73"/>
      <c r="AP710" s="73"/>
      <c r="AQ710" s="73"/>
      <c r="AR710" s="72"/>
      <c r="AS710" s="71"/>
    </row>
    <row r="711" spans="1:45" x14ac:dyDescent="0.2">
      <c r="A711" s="73"/>
      <c r="B711" s="73"/>
      <c r="C711" s="73"/>
      <c r="D711" s="73"/>
      <c r="E711" s="73"/>
      <c r="F711" s="73"/>
      <c r="G711" s="73"/>
      <c r="H711" s="76"/>
      <c r="I711" s="76"/>
      <c r="J711" s="76"/>
      <c r="K711" s="76"/>
      <c r="L711" s="76"/>
      <c r="M711" s="76"/>
      <c r="N711" s="76"/>
      <c r="O711" s="76"/>
      <c r="P711" s="75">
        <f t="shared" si="33"/>
        <v>0</v>
      </c>
      <c r="Q711" s="73"/>
      <c r="R711" s="73"/>
      <c r="S711" s="73"/>
      <c r="T711" s="73"/>
      <c r="U711" s="73"/>
      <c r="V711" s="73"/>
      <c r="W711" s="73"/>
      <c r="X711" s="73"/>
      <c r="Y711" s="74">
        <f t="shared" si="34"/>
        <v>0</v>
      </c>
      <c r="Z711" s="19"/>
      <c r="AA711" s="19"/>
      <c r="AB711" s="19"/>
      <c r="AC711" s="19"/>
      <c r="AD711" s="19"/>
      <c r="AE711" s="19"/>
      <c r="AF711" s="19"/>
      <c r="AG711" s="73"/>
      <c r="AH711" s="74">
        <f t="shared" si="35"/>
        <v>0</v>
      </c>
      <c r="AI711" s="19"/>
      <c r="AJ711" s="73"/>
      <c r="AK711" s="73"/>
      <c r="AL711" s="5"/>
      <c r="AM711" s="5"/>
      <c r="AN711" s="73"/>
      <c r="AO711" s="73"/>
      <c r="AP711" s="73"/>
      <c r="AQ711" s="73"/>
      <c r="AR711" s="72"/>
      <c r="AS711" s="71"/>
    </row>
    <row r="712" spans="1:45" x14ac:dyDescent="0.2">
      <c r="A712" s="73"/>
      <c r="B712" s="73"/>
      <c r="C712" s="73"/>
      <c r="D712" s="73"/>
      <c r="E712" s="73"/>
      <c r="F712" s="73"/>
      <c r="G712" s="73"/>
      <c r="H712" s="76"/>
      <c r="I712" s="76"/>
      <c r="J712" s="76"/>
      <c r="K712" s="76"/>
      <c r="L712" s="76"/>
      <c r="M712" s="76"/>
      <c r="N712" s="76"/>
      <c r="O712" s="76"/>
      <c r="P712" s="75">
        <f t="shared" si="33"/>
        <v>0</v>
      </c>
      <c r="Q712" s="73"/>
      <c r="R712" s="73"/>
      <c r="S712" s="73"/>
      <c r="T712" s="73"/>
      <c r="U712" s="73"/>
      <c r="V712" s="73"/>
      <c r="W712" s="73"/>
      <c r="X712" s="73"/>
      <c r="Y712" s="74">
        <f t="shared" si="34"/>
        <v>0</v>
      </c>
      <c r="Z712" s="19"/>
      <c r="AA712" s="19"/>
      <c r="AB712" s="19"/>
      <c r="AC712" s="19"/>
      <c r="AD712" s="19"/>
      <c r="AE712" s="19"/>
      <c r="AF712" s="19"/>
      <c r="AG712" s="73"/>
      <c r="AH712" s="74">
        <f t="shared" si="35"/>
        <v>0</v>
      </c>
      <c r="AI712" s="19"/>
      <c r="AJ712" s="73"/>
      <c r="AK712" s="73"/>
      <c r="AL712" s="5"/>
      <c r="AM712" s="5"/>
      <c r="AN712" s="73"/>
      <c r="AO712" s="73"/>
      <c r="AP712" s="73"/>
      <c r="AQ712" s="73"/>
      <c r="AR712" s="72"/>
      <c r="AS712" s="71"/>
    </row>
    <row r="713" spans="1:45" x14ac:dyDescent="0.2">
      <c r="A713" s="73"/>
      <c r="B713" s="73"/>
      <c r="C713" s="73"/>
      <c r="D713" s="73"/>
      <c r="E713" s="73"/>
      <c r="F713" s="73"/>
      <c r="G713" s="73"/>
      <c r="H713" s="76"/>
      <c r="I713" s="76"/>
      <c r="J713" s="76"/>
      <c r="K713" s="76"/>
      <c r="L713" s="76"/>
      <c r="M713" s="76"/>
      <c r="N713" s="76"/>
      <c r="O713" s="76"/>
      <c r="P713" s="75">
        <f t="shared" si="33"/>
        <v>0</v>
      </c>
      <c r="Q713" s="73"/>
      <c r="R713" s="73"/>
      <c r="S713" s="73"/>
      <c r="T713" s="73"/>
      <c r="U713" s="73"/>
      <c r="V713" s="73"/>
      <c r="W713" s="73"/>
      <c r="X713" s="73"/>
      <c r="Y713" s="74">
        <f t="shared" si="34"/>
        <v>0</v>
      </c>
      <c r="Z713" s="19"/>
      <c r="AA713" s="19"/>
      <c r="AB713" s="19"/>
      <c r="AC713" s="19"/>
      <c r="AD713" s="19"/>
      <c r="AE713" s="19"/>
      <c r="AF713" s="19"/>
      <c r="AG713" s="73"/>
      <c r="AH713" s="74">
        <f t="shared" si="35"/>
        <v>0</v>
      </c>
      <c r="AI713" s="19"/>
      <c r="AJ713" s="73"/>
      <c r="AK713" s="73"/>
      <c r="AL713" s="5"/>
      <c r="AM713" s="5"/>
      <c r="AN713" s="73"/>
      <c r="AO713" s="73"/>
      <c r="AP713" s="73"/>
      <c r="AQ713" s="73"/>
      <c r="AR713" s="72"/>
      <c r="AS713" s="71"/>
    </row>
    <row r="714" spans="1:45" x14ac:dyDescent="0.2">
      <c r="A714" s="73"/>
      <c r="B714" s="73"/>
      <c r="C714" s="73"/>
      <c r="D714" s="73"/>
      <c r="E714" s="73"/>
      <c r="F714" s="73"/>
      <c r="G714" s="73"/>
      <c r="H714" s="76"/>
      <c r="I714" s="76"/>
      <c r="J714" s="76"/>
      <c r="K714" s="76"/>
      <c r="L714" s="76"/>
      <c r="M714" s="76"/>
      <c r="N714" s="76"/>
      <c r="O714" s="76"/>
      <c r="P714" s="75">
        <f t="shared" si="33"/>
        <v>0</v>
      </c>
      <c r="Q714" s="73"/>
      <c r="R714" s="73"/>
      <c r="S714" s="73"/>
      <c r="T714" s="73"/>
      <c r="U714" s="73"/>
      <c r="V714" s="73"/>
      <c r="W714" s="73"/>
      <c r="X714" s="73"/>
      <c r="Y714" s="74">
        <f t="shared" si="34"/>
        <v>0</v>
      </c>
      <c r="Z714" s="19"/>
      <c r="AA714" s="19"/>
      <c r="AB714" s="19"/>
      <c r="AC714" s="19"/>
      <c r="AD714" s="19"/>
      <c r="AE714" s="19"/>
      <c r="AF714" s="19"/>
      <c r="AG714" s="73"/>
      <c r="AH714" s="74">
        <f t="shared" si="35"/>
        <v>0</v>
      </c>
      <c r="AI714" s="19"/>
      <c r="AJ714" s="73"/>
      <c r="AK714" s="73"/>
      <c r="AL714" s="5"/>
      <c r="AM714" s="5"/>
      <c r="AN714" s="73"/>
      <c r="AO714" s="73"/>
      <c r="AP714" s="73"/>
      <c r="AQ714" s="73"/>
      <c r="AR714" s="72"/>
      <c r="AS714" s="71"/>
    </row>
    <row r="715" spans="1:45" x14ac:dyDescent="0.2">
      <c r="A715" s="73"/>
      <c r="B715" s="73"/>
      <c r="C715" s="73"/>
      <c r="D715" s="73"/>
      <c r="E715" s="73"/>
      <c r="F715" s="73"/>
      <c r="G715" s="73"/>
      <c r="H715" s="76"/>
      <c r="I715" s="76"/>
      <c r="J715" s="76"/>
      <c r="K715" s="76"/>
      <c r="L715" s="76"/>
      <c r="M715" s="76"/>
      <c r="N715" s="76"/>
      <c r="O715" s="76"/>
      <c r="P715" s="75">
        <f t="shared" si="33"/>
        <v>0</v>
      </c>
      <c r="Q715" s="73"/>
      <c r="R715" s="73"/>
      <c r="S715" s="73"/>
      <c r="T715" s="73"/>
      <c r="U715" s="73"/>
      <c r="V715" s="73"/>
      <c r="W715" s="73"/>
      <c r="X715" s="73"/>
      <c r="Y715" s="74">
        <f t="shared" si="34"/>
        <v>0</v>
      </c>
      <c r="Z715" s="19"/>
      <c r="AA715" s="19"/>
      <c r="AB715" s="19"/>
      <c r="AC715" s="19"/>
      <c r="AD715" s="19"/>
      <c r="AE715" s="19"/>
      <c r="AF715" s="19"/>
      <c r="AG715" s="73"/>
      <c r="AH715" s="74">
        <f t="shared" si="35"/>
        <v>0</v>
      </c>
      <c r="AI715" s="19"/>
      <c r="AJ715" s="73"/>
      <c r="AK715" s="73"/>
      <c r="AL715" s="5"/>
      <c r="AM715" s="5"/>
      <c r="AN715" s="73"/>
      <c r="AO715" s="73"/>
      <c r="AP715" s="73"/>
      <c r="AQ715" s="73"/>
      <c r="AR715" s="72"/>
      <c r="AS715" s="71"/>
    </row>
    <row r="716" spans="1:45" x14ac:dyDescent="0.2">
      <c r="A716" s="73"/>
      <c r="B716" s="73"/>
      <c r="C716" s="73"/>
      <c r="D716" s="73"/>
      <c r="E716" s="73"/>
      <c r="F716" s="73"/>
      <c r="G716" s="73"/>
      <c r="H716" s="76"/>
      <c r="I716" s="76"/>
      <c r="J716" s="76"/>
      <c r="K716" s="76"/>
      <c r="L716" s="76"/>
      <c r="M716" s="76"/>
      <c r="N716" s="76"/>
      <c r="O716" s="76"/>
      <c r="P716" s="75">
        <f t="shared" si="33"/>
        <v>0</v>
      </c>
      <c r="Q716" s="73"/>
      <c r="R716" s="73"/>
      <c r="S716" s="73"/>
      <c r="T716" s="73"/>
      <c r="U716" s="73"/>
      <c r="V716" s="73"/>
      <c r="W716" s="73"/>
      <c r="X716" s="73"/>
      <c r="Y716" s="74">
        <f t="shared" si="34"/>
        <v>0</v>
      </c>
      <c r="Z716" s="19"/>
      <c r="AA716" s="19"/>
      <c r="AB716" s="19"/>
      <c r="AC716" s="19"/>
      <c r="AD716" s="19"/>
      <c r="AE716" s="19"/>
      <c r="AF716" s="19"/>
      <c r="AG716" s="73"/>
      <c r="AH716" s="74">
        <f t="shared" si="35"/>
        <v>0</v>
      </c>
      <c r="AI716" s="19"/>
      <c r="AJ716" s="73"/>
      <c r="AK716" s="73"/>
      <c r="AL716" s="5"/>
      <c r="AM716" s="5"/>
      <c r="AN716" s="73"/>
      <c r="AO716" s="73"/>
      <c r="AP716" s="73"/>
      <c r="AQ716" s="73"/>
      <c r="AR716" s="72"/>
      <c r="AS716" s="71"/>
    </row>
    <row r="717" spans="1:45" x14ac:dyDescent="0.2">
      <c r="A717" s="73"/>
      <c r="B717" s="73"/>
      <c r="C717" s="73"/>
      <c r="D717" s="73"/>
      <c r="E717" s="73"/>
      <c r="F717" s="73"/>
      <c r="G717" s="73"/>
      <c r="H717" s="76"/>
      <c r="I717" s="76"/>
      <c r="J717" s="76"/>
      <c r="K717" s="76"/>
      <c r="L717" s="76"/>
      <c r="M717" s="76"/>
      <c r="N717" s="76"/>
      <c r="O717" s="76"/>
      <c r="P717" s="75">
        <f t="shared" ref="P717:P780" si="36">SUM(H717:N717)</f>
        <v>0</v>
      </c>
      <c r="Q717" s="73"/>
      <c r="R717" s="73"/>
      <c r="S717" s="73"/>
      <c r="T717" s="73"/>
      <c r="U717" s="73"/>
      <c r="V717" s="73"/>
      <c r="W717" s="73"/>
      <c r="X717" s="73"/>
      <c r="Y717" s="74">
        <f t="shared" ref="Y717:Y780" si="37">SUM(Q717:W717)</f>
        <v>0</v>
      </c>
      <c r="Z717" s="19"/>
      <c r="AA717" s="19"/>
      <c r="AB717" s="19"/>
      <c r="AC717" s="19"/>
      <c r="AD717" s="19"/>
      <c r="AE717" s="19"/>
      <c r="AF717" s="19"/>
      <c r="AG717" s="73"/>
      <c r="AH717" s="74">
        <f t="shared" ref="AH717:AH780" si="38">SUM(Z717:AF717)</f>
        <v>0</v>
      </c>
      <c r="AI717" s="19"/>
      <c r="AJ717" s="73"/>
      <c r="AK717" s="73"/>
      <c r="AL717" s="5"/>
      <c r="AM717" s="5"/>
      <c r="AN717" s="73"/>
      <c r="AO717" s="73"/>
      <c r="AP717" s="73"/>
      <c r="AQ717" s="73"/>
      <c r="AR717" s="72"/>
      <c r="AS717" s="71"/>
    </row>
    <row r="718" spans="1:45" x14ac:dyDescent="0.2">
      <c r="A718" s="73"/>
      <c r="B718" s="73"/>
      <c r="C718" s="73"/>
      <c r="D718" s="73"/>
      <c r="E718" s="73"/>
      <c r="F718" s="73"/>
      <c r="G718" s="73"/>
      <c r="H718" s="76"/>
      <c r="I718" s="76"/>
      <c r="J718" s="76"/>
      <c r="K718" s="76"/>
      <c r="L718" s="76"/>
      <c r="M718" s="76"/>
      <c r="N718" s="76"/>
      <c r="O718" s="76"/>
      <c r="P718" s="75">
        <f t="shared" si="36"/>
        <v>0</v>
      </c>
      <c r="Q718" s="73"/>
      <c r="R718" s="73"/>
      <c r="S718" s="73"/>
      <c r="T718" s="73"/>
      <c r="U718" s="73"/>
      <c r="V718" s="73"/>
      <c r="W718" s="73"/>
      <c r="X718" s="73"/>
      <c r="Y718" s="74">
        <f t="shared" si="37"/>
        <v>0</v>
      </c>
      <c r="Z718" s="19"/>
      <c r="AA718" s="19"/>
      <c r="AB718" s="19"/>
      <c r="AC718" s="19"/>
      <c r="AD718" s="19"/>
      <c r="AE718" s="19"/>
      <c r="AF718" s="19"/>
      <c r="AG718" s="73"/>
      <c r="AH718" s="74">
        <f t="shared" si="38"/>
        <v>0</v>
      </c>
      <c r="AI718" s="19"/>
      <c r="AJ718" s="73"/>
      <c r="AK718" s="73"/>
      <c r="AL718" s="5"/>
      <c r="AM718" s="5"/>
      <c r="AN718" s="73"/>
      <c r="AO718" s="73"/>
      <c r="AP718" s="73"/>
      <c r="AQ718" s="73"/>
      <c r="AR718" s="72"/>
      <c r="AS718" s="71"/>
    </row>
    <row r="719" spans="1:45" x14ac:dyDescent="0.2">
      <c r="A719" s="73"/>
      <c r="B719" s="73"/>
      <c r="C719" s="73"/>
      <c r="D719" s="73"/>
      <c r="E719" s="73"/>
      <c r="F719" s="73"/>
      <c r="G719" s="73"/>
      <c r="H719" s="76"/>
      <c r="I719" s="76"/>
      <c r="J719" s="76"/>
      <c r="K719" s="76"/>
      <c r="L719" s="76"/>
      <c r="M719" s="76"/>
      <c r="N719" s="76"/>
      <c r="O719" s="76"/>
      <c r="P719" s="75">
        <f t="shared" si="36"/>
        <v>0</v>
      </c>
      <c r="Q719" s="73"/>
      <c r="R719" s="73"/>
      <c r="S719" s="73"/>
      <c r="T719" s="73"/>
      <c r="U719" s="73"/>
      <c r="V719" s="73"/>
      <c r="W719" s="73"/>
      <c r="X719" s="73"/>
      <c r="Y719" s="74">
        <f t="shared" si="37"/>
        <v>0</v>
      </c>
      <c r="Z719" s="19"/>
      <c r="AA719" s="19"/>
      <c r="AB719" s="19"/>
      <c r="AC719" s="19"/>
      <c r="AD719" s="19"/>
      <c r="AE719" s="19"/>
      <c r="AF719" s="19"/>
      <c r="AG719" s="73"/>
      <c r="AH719" s="74">
        <f t="shared" si="38"/>
        <v>0</v>
      </c>
      <c r="AI719" s="19"/>
      <c r="AJ719" s="73"/>
      <c r="AK719" s="73"/>
      <c r="AL719" s="5"/>
      <c r="AM719" s="5"/>
      <c r="AN719" s="73"/>
      <c r="AO719" s="73"/>
      <c r="AP719" s="73"/>
      <c r="AQ719" s="73"/>
      <c r="AR719" s="72"/>
      <c r="AS719" s="71"/>
    </row>
    <row r="720" spans="1:45" x14ac:dyDescent="0.2">
      <c r="A720" s="73"/>
      <c r="B720" s="73"/>
      <c r="C720" s="73"/>
      <c r="D720" s="73"/>
      <c r="E720" s="73"/>
      <c r="F720" s="73"/>
      <c r="G720" s="73"/>
      <c r="H720" s="76"/>
      <c r="I720" s="76"/>
      <c r="J720" s="76"/>
      <c r="K720" s="76"/>
      <c r="L720" s="76"/>
      <c r="M720" s="76"/>
      <c r="N720" s="76"/>
      <c r="O720" s="76"/>
      <c r="P720" s="75">
        <f t="shared" si="36"/>
        <v>0</v>
      </c>
      <c r="Q720" s="73"/>
      <c r="R720" s="73"/>
      <c r="S720" s="73"/>
      <c r="T720" s="73"/>
      <c r="U720" s="73"/>
      <c r="V720" s="73"/>
      <c r="W720" s="73"/>
      <c r="X720" s="73"/>
      <c r="Y720" s="74">
        <f t="shared" si="37"/>
        <v>0</v>
      </c>
      <c r="Z720" s="19"/>
      <c r="AA720" s="19"/>
      <c r="AB720" s="19"/>
      <c r="AC720" s="19"/>
      <c r="AD720" s="19"/>
      <c r="AE720" s="19"/>
      <c r="AF720" s="19"/>
      <c r="AG720" s="73"/>
      <c r="AH720" s="74">
        <f t="shared" si="38"/>
        <v>0</v>
      </c>
      <c r="AI720" s="19"/>
      <c r="AJ720" s="73"/>
      <c r="AK720" s="73"/>
      <c r="AL720" s="5"/>
      <c r="AM720" s="5"/>
      <c r="AN720" s="73"/>
      <c r="AO720" s="73"/>
      <c r="AP720" s="73"/>
      <c r="AQ720" s="73"/>
      <c r="AR720" s="72"/>
      <c r="AS720" s="71"/>
    </row>
    <row r="721" spans="1:45" x14ac:dyDescent="0.2">
      <c r="A721" s="73"/>
      <c r="B721" s="73"/>
      <c r="C721" s="73"/>
      <c r="D721" s="73"/>
      <c r="E721" s="73"/>
      <c r="F721" s="73"/>
      <c r="G721" s="73"/>
      <c r="H721" s="76"/>
      <c r="I721" s="76"/>
      <c r="J721" s="76"/>
      <c r="K721" s="76"/>
      <c r="L721" s="76"/>
      <c r="M721" s="76"/>
      <c r="N721" s="76"/>
      <c r="O721" s="76"/>
      <c r="P721" s="75">
        <f t="shared" si="36"/>
        <v>0</v>
      </c>
      <c r="Q721" s="73"/>
      <c r="R721" s="73"/>
      <c r="S721" s="73"/>
      <c r="T721" s="73"/>
      <c r="U721" s="73"/>
      <c r="V721" s="73"/>
      <c r="W721" s="73"/>
      <c r="X721" s="73"/>
      <c r="Y721" s="74">
        <f t="shared" si="37"/>
        <v>0</v>
      </c>
      <c r="Z721" s="19"/>
      <c r="AA721" s="19"/>
      <c r="AB721" s="19"/>
      <c r="AC721" s="19"/>
      <c r="AD721" s="19"/>
      <c r="AE721" s="19"/>
      <c r="AF721" s="19"/>
      <c r="AG721" s="73"/>
      <c r="AH721" s="74">
        <f t="shared" si="38"/>
        <v>0</v>
      </c>
      <c r="AI721" s="19"/>
      <c r="AJ721" s="73"/>
      <c r="AK721" s="73"/>
      <c r="AL721" s="5"/>
      <c r="AM721" s="5"/>
      <c r="AN721" s="73"/>
      <c r="AO721" s="73"/>
      <c r="AP721" s="73"/>
      <c r="AQ721" s="73"/>
      <c r="AR721" s="72"/>
      <c r="AS721" s="71"/>
    </row>
    <row r="722" spans="1:45" x14ac:dyDescent="0.2">
      <c r="A722" s="73"/>
      <c r="B722" s="73"/>
      <c r="C722" s="73"/>
      <c r="D722" s="73"/>
      <c r="E722" s="73"/>
      <c r="F722" s="73"/>
      <c r="G722" s="73"/>
      <c r="H722" s="76"/>
      <c r="I722" s="76"/>
      <c r="J722" s="76"/>
      <c r="K722" s="76"/>
      <c r="L722" s="76"/>
      <c r="M722" s="76"/>
      <c r="N722" s="76"/>
      <c r="O722" s="76"/>
      <c r="P722" s="75">
        <f t="shared" si="36"/>
        <v>0</v>
      </c>
      <c r="Q722" s="73"/>
      <c r="R722" s="73"/>
      <c r="S722" s="73"/>
      <c r="T722" s="73"/>
      <c r="U722" s="73"/>
      <c r="V722" s="73"/>
      <c r="W722" s="73"/>
      <c r="X722" s="73"/>
      <c r="Y722" s="74">
        <f t="shared" si="37"/>
        <v>0</v>
      </c>
      <c r="Z722" s="19"/>
      <c r="AA722" s="19"/>
      <c r="AB722" s="19"/>
      <c r="AC722" s="19"/>
      <c r="AD722" s="19"/>
      <c r="AE722" s="19"/>
      <c r="AF722" s="19"/>
      <c r="AG722" s="73"/>
      <c r="AH722" s="74">
        <f t="shared" si="38"/>
        <v>0</v>
      </c>
      <c r="AI722" s="19"/>
      <c r="AJ722" s="73"/>
      <c r="AK722" s="73"/>
      <c r="AL722" s="5"/>
      <c r="AM722" s="5"/>
      <c r="AN722" s="73"/>
      <c r="AO722" s="73"/>
      <c r="AP722" s="73"/>
      <c r="AQ722" s="73"/>
      <c r="AR722" s="72"/>
      <c r="AS722" s="71"/>
    </row>
    <row r="723" spans="1:45" x14ac:dyDescent="0.2">
      <c r="A723" s="73"/>
      <c r="B723" s="73"/>
      <c r="C723" s="73"/>
      <c r="D723" s="73"/>
      <c r="E723" s="73"/>
      <c r="F723" s="73"/>
      <c r="G723" s="73"/>
      <c r="H723" s="76"/>
      <c r="I723" s="76"/>
      <c r="J723" s="76"/>
      <c r="K723" s="76"/>
      <c r="L723" s="76"/>
      <c r="M723" s="76"/>
      <c r="N723" s="76"/>
      <c r="O723" s="76"/>
      <c r="P723" s="75">
        <f t="shared" si="36"/>
        <v>0</v>
      </c>
      <c r="Q723" s="73"/>
      <c r="R723" s="73"/>
      <c r="S723" s="73"/>
      <c r="T723" s="73"/>
      <c r="U723" s="73"/>
      <c r="V723" s="73"/>
      <c r="W723" s="73"/>
      <c r="X723" s="73"/>
      <c r="Y723" s="74">
        <f t="shared" si="37"/>
        <v>0</v>
      </c>
      <c r="Z723" s="19"/>
      <c r="AA723" s="19"/>
      <c r="AB723" s="19"/>
      <c r="AC723" s="19"/>
      <c r="AD723" s="19"/>
      <c r="AE723" s="19"/>
      <c r="AF723" s="19"/>
      <c r="AG723" s="73"/>
      <c r="AH723" s="74">
        <f t="shared" si="38"/>
        <v>0</v>
      </c>
      <c r="AI723" s="19"/>
      <c r="AJ723" s="73"/>
      <c r="AK723" s="73"/>
      <c r="AL723" s="5"/>
      <c r="AM723" s="5"/>
      <c r="AN723" s="73"/>
      <c r="AO723" s="73"/>
      <c r="AP723" s="73"/>
      <c r="AQ723" s="73"/>
      <c r="AR723" s="72"/>
      <c r="AS723" s="71"/>
    </row>
    <row r="724" spans="1:45" x14ac:dyDescent="0.2">
      <c r="A724" s="73"/>
      <c r="B724" s="73"/>
      <c r="C724" s="73"/>
      <c r="D724" s="73"/>
      <c r="E724" s="73"/>
      <c r="F724" s="73"/>
      <c r="G724" s="73"/>
      <c r="H724" s="76"/>
      <c r="I724" s="76"/>
      <c r="J724" s="76"/>
      <c r="K724" s="76"/>
      <c r="L724" s="76"/>
      <c r="M724" s="76"/>
      <c r="N724" s="76"/>
      <c r="O724" s="76"/>
      <c r="P724" s="75">
        <f t="shared" si="36"/>
        <v>0</v>
      </c>
      <c r="Q724" s="73"/>
      <c r="R724" s="73"/>
      <c r="S724" s="73"/>
      <c r="T724" s="73"/>
      <c r="U724" s="73"/>
      <c r="V724" s="73"/>
      <c r="W724" s="73"/>
      <c r="X724" s="73"/>
      <c r="Y724" s="74">
        <f t="shared" si="37"/>
        <v>0</v>
      </c>
      <c r="Z724" s="19"/>
      <c r="AA724" s="19"/>
      <c r="AB724" s="19"/>
      <c r="AC724" s="19"/>
      <c r="AD724" s="19"/>
      <c r="AE724" s="19"/>
      <c r="AF724" s="19"/>
      <c r="AG724" s="73"/>
      <c r="AH724" s="74">
        <f t="shared" si="38"/>
        <v>0</v>
      </c>
      <c r="AI724" s="19"/>
      <c r="AJ724" s="73"/>
      <c r="AK724" s="73"/>
      <c r="AL724" s="5"/>
      <c r="AM724" s="5"/>
      <c r="AN724" s="73"/>
      <c r="AO724" s="73"/>
      <c r="AP724" s="73"/>
      <c r="AQ724" s="73"/>
      <c r="AR724" s="72"/>
      <c r="AS724" s="71"/>
    </row>
    <row r="725" spans="1:45" x14ac:dyDescent="0.2">
      <c r="A725" s="73"/>
      <c r="B725" s="73"/>
      <c r="C725" s="73"/>
      <c r="D725" s="73"/>
      <c r="E725" s="73"/>
      <c r="F725" s="73"/>
      <c r="G725" s="73"/>
      <c r="H725" s="76"/>
      <c r="I725" s="76"/>
      <c r="J725" s="76"/>
      <c r="K725" s="76"/>
      <c r="L725" s="76"/>
      <c r="M725" s="76"/>
      <c r="N725" s="76"/>
      <c r="O725" s="76"/>
      <c r="P725" s="75">
        <f t="shared" si="36"/>
        <v>0</v>
      </c>
      <c r="Q725" s="73"/>
      <c r="R725" s="73"/>
      <c r="S725" s="73"/>
      <c r="T725" s="73"/>
      <c r="U725" s="73"/>
      <c r="V725" s="73"/>
      <c r="W725" s="73"/>
      <c r="X725" s="73"/>
      <c r="Y725" s="74">
        <f t="shared" si="37"/>
        <v>0</v>
      </c>
      <c r="Z725" s="19"/>
      <c r="AA725" s="19"/>
      <c r="AB725" s="19"/>
      <c r="AC725" s="19"/>
      <c r="AD725" s="19"/>
      <c r="AE725" s="19"/>
      <c r="AF725" s="19"/>
      <c r="AG725" s="73"/>
      <c r="AH725" s="74">
        <f t="shared" si="38"/>
        <v>0</v>
      </c>
      <c r="AI725" s="19"/>
      <c r="AJ725" s="73"/>
      <c r="AK725" s="73"/>
      <c r="AL725" s="5"/>
      <c r="AM725" s="5"/>
      <c r="AN725" s="73"/>
      <c r="AO725" s="73"/>
      <c r="AP725" s="73"/>
      <c r="AQ725" s="73"/>
      <c r="AR725" s="72"/>
      <c r="AS725" s="71"/>
    </row>
    <row r="726" spans="1:45" x14ac:dyDescent="0.2">
      <c r="A726" s="73"/>
      <c r="B726" s="73"/>
      <c r="C726" s="73"/>
      <c r="D726" s="73"/>
      <c r="E726" s="73"/>
      <c r="F726" s="73"/>
      <c r="G726" s="73"/>
      <c r="H726" s="76"/>
      <c r="I726" s="76"/>
      <c r="J726" s="76"/>
      <c r="K726" s="76"/>
      <c r="L726" s="76"/>
      <c r="M726" s="76"/>
      <c r="N726" s="76"/>
      <c r="O726" s="76"/>
      <c r="P726" s="75">
        <f t="shared" si="36"/>
        <v>0</v>
      </c>
      <c r="Q726" s="73"/>
      <c r="R726" s="73"/>
      <c r="S726" s="73"/>
      <c r="T726" s="73"/>
      <c r="U726" s="73"/>
      <c r="V726" s="73"/>
      <c r="W726" s="73"/>
      <c r="X726" s="73"/>
      <c r="Y726" s="74">
        <f t="shared" si="37"/>
        <v>0</v>
      </c>
      <c r="Z726" s="19"/>
      <c r="AA726" s="19"/>
      <c r="AB726" s="19"/>
      <c r="AC726" s="19"/>
      <c r="AD726" s="19"/>
      <c r="AE726" s="19"/>
      <c r="AF726" s="19"/>
      <c r="AG726" s="73"/>
      <c r="AH726" s="74">
        <f t="shared" si="38"/>
        <v>0</v>
      </c>
      <c r="AI726" s="19"/>
      <c r="AJ726" s="73"/>
      <c r="AK726" s="73"/>
      <c r="AL726" s="5"/>
      <c r="AM726" s="5"/>
      <c r="AN726" s="73"/>
      <c r="AO726" s="73"/>
      <c r="AP726" s="73"/>
      <c r="AQ726" s="73"/>
      <c r="AR726" s="72"/>
      <c r="AS726" s="71"/>
    </row>
    <row r="727" spans="1:45" x14ac:dyDescent="0.2">
      <c r="A727" s="73"/>
      <c r="B727" s="73"/>
      <c r="C727" s="73"/>
      <c r="D727" s="73"/>
      <c r="E727" s="73"/>
      <c r="F727" s="73"/>
      <c r="G727" s="73"/>
      <c r="H727" s="76"/>
      <c r="I727" s="76"/>
      <c r="J727" s="76"/>
      <c r="K727" s="76"/>
      <c r="L727" s="76"/>
      <c r="M727" s="76"/>
      <c r="N727" s="76"/>
      <c r="O727" s="76"/>
      <c r="P727" s="75">
        <f t="shared" si="36"/>
        <v>0</v>
      </c>
      <c r="Q727" s="73"/>
      <c r="R727" s="73"/>
      <c r="S727" s="73"/>
      <c r="T727" s="73"/>
      <c r="U727" s="73"/>
      <c r="V727" s="73"/>
      <c r="W727" s="73"/>
      <c r="X727" s="73"/>
      <c r="Y727" s="74">
        <f t="shared" si="37"/>
        <v>0</v>
      </c>
      <c r="Z727" s="19"/>
      <c r="AA727" s="19"/>
      <c r="AB727" s="19"/>
      <c r="AC727" s="19"/>
      <c r="AD727" s="19"/>
      <c r="AE727" s="19"/>
      <c r="AF727" s="19"/>
      <c r="AG727" s="73"/>
      <c r="AH727" s="74">
        <f t="shared" si="38"/>
        <v>0</v>
      </c>
      <c r="AI727" s="19"/>
      <c r="AJ727" s="73"/>
      <c r="AK727" s="73"/>
      <c r="AL727" s="5"/>
      <c r="AM727" s="5"/>
      <c r="AN727" s="73"/>
      <c r="AO727" s="73"/>
      <c r="AP727" s="73"/>
      <c r="AQ727" s="73"/>
      <c r="AR727" s="72"/>
      <c r="AS727" s="71"/>
    </row>
    <row r="728" spans="1:45" x14ac:dyDescent="0.2">
      <c r="A728" s="73"/>
      <c r="B728" s="73"/>
      <c r="C728" s="73"/>
      <c r="D728" s="73"/>
      <c r="E728" s="73"/>
      <c r="F728" s="73"/>
      <c r="G728" s="73"/>
      <c r="H728" s="76"/>
      <c r="I728" s="76"/>
      <c r="J728" s="76"/>
      <c r="K728" s="76"/>
      <c r="L728" s="76"/>
      <c r="M728" s="76"/>
      <c r="N728" s="76"/>
      <c r="O728" s="76"/>
      <c r="P728" s="75">
        <f t="shared" si="36"/>
        <v>0</v>
      </c>
      <c r="Q728" s="73"/>
      <c r="R728" s="73"/>
      <c r="S728" s="73"/>
      <c r="T728" s="73"/>
      <c r="U728" s="73"/>
      <c r="V728" s="73"/>
      <c r="W728" s="73"/>
      <c r="X728" s="73"/>
      <c r="Y728" s="74">
        <f t="shared" si="37"/>
        <v>0</v>
      </c>
      <c r="Z728" s="19"/>
      <c r="AA728" s="19"/>
      <c r="AB728" s="19"/>
      <c r="AC728" s="19"/>
      <c r="AD728" s="19"/>
      <c r="AE728" s="19"/>
      <c r="AF728" s="19"/>
      <c r="AG728" s="73"/>
      <c r="AH728" s="74">
        <f t="shared" si="38"/>
        <v>0</v>
      </c>
      <c r="AI728" s="19"/>
      <c r="AJ728" s="73"/>
      <c r="AK728" s="73"/>
      <c r="AL728" s="5"/>
      <c r="AM728" s="5"/>
      <c r="AN728" s="73"/>
      <c r="AO728" s="73"/>
      <c r="AP728" s="73"/>
      <c r="AQ728" s="73"/>
      <c r="AR728" s="72"/>
      <c r="AS728" s="71"/>
    </row>
    <row r="729" spans="1:45" x14ac:dyDescent="0.2">
      <c r="A729" s="73"/>
      <c r="B729" s="73"/>
      <c r="C729" s="73"/>
      <c r="D729" s="73"/>
      <c r="E729" s="73"/>
      <c r="F729" s="73"/>
      <c r="G729" s="73"/>
      <c r="H729" s="76"/>
      <c r="I729" s="76"/>
      <c r="J729" s="76"/>
      <c r="K729" s="76"/>
      <c r="L729" s="76"/>
      <c r="M729" s="76"/>
      <c r="N729" s="76"/>
      <c r="O729" s="76"/>
      <c r="P729" s="75">
        <f t="shared" si="36"/>
        <v>0</v>
      </c>
      <c r="Q729" s="73"/>
      <c r="R729" s="73"/>
      <c r="S729" s="73"/>
      <c r="T729" s="73"/>
      <c r="U729" s="73"/>
      <c r="V729" s="73"/>
      <c r="W729" s="73"/>
      <c r="X729" s="73"/>
      <c r="Y729" s="74">
        <f t="shared" si="37"/>
        <v>0</v>
      </c>
      <c r="Z729" s="19"/>
      <c r="AA729" s="19"/>
      <c r="AB729" s="19"/>
      <c r="AC729" s="19"/>
      <c r="AD729" s="19"/>
      <c r="AE729" s="19"/>
      <c r="AF729" s="19"/>
      <c r="AG729" s="73"/>
      <c r="AH729" s="74">
        <f t="shared" si="38"/>
        <v>0</v>
      </c>
      <c r="AI729" s="19"/>
      <c r="AJ729" s="73"/>
      <c r="AK729" s="73"/>
      <c r="AL729" s="5"/>
      <c r="AM729" s="5"/>
      <c r="AN729" s="73"/>
      <c r="AO729" s="73"/>
      <c r="AP729" s="73"/>
      <c r="AQ729" s="73"/>
      <c r="AR729" s="72"/>
      <c r="AS729" s="71"/>
    </row>
    <row r="730" spans="1:45" x14ac:dyDescent="0.2">
      <c r="A730" s="73"/>
      <c r="B730" s="73"/>
      <c r="C730" s="73"/>
      <c r="D730" s="73"/>
      <c r="E730" s="73"/>
      <c r="F730" s="73"/>
      <c r="G730" s="73"/>
      <c r="H730" s="76"/>
      <c r="I730" s="76"/>
      <c r="J730" s="76"/>
      <c r="K730" s="76"/>
      <c r="L730" s="76"/>
      <c r="M730" s="76"/>
      <c r="N730" s="76"/>
      <c r="O730" s="76"/>
      <c r="P730" s="75">
        <f t="shared" si="36"/>
        <v>0</v>
      </c>
      <c r="Q730" s="73"/>
      <c r="R730" s="73"/>
      <c r="S730" s="73"/>
      <c r="T730" s="73"/>
      <c r="U730" s="73"/>
      <c r="V730" s="73"/>
      <c r="W730" s="73"/>
      <c r="X730" s="73"/>
      <c r="Y730" s="74">
        <f t="shared" si="37"/>
        <v>0</v>
      </c>
      <c r="Z730" s="19"/>
      <c r="AA730" s="19"/>
      <c r="AB730" s="19"/>
      <c r="AC730" s="19"/>
      <c r="AD730" s="19"/>
      <c r="AE730" s="19"/>
      <c r="AF730" s="19"/>
      <c r="AG730" s="73"/>
      <c r="AH730" s="74">
        <f t="shared" si="38"/>
        <v>0</v>
      </c>
      <c r="AI730" s="19"/>
      <c r="AJ730" s="73"/>
      <c r="AK730" s="73"/>
      <c r="AL730" s="5"/>
      <c r="AM730" s="5"/>
      <c r="AN730" s="73"/>
      <c r="AO730" s="73"/>
      <c r="AP730" s="73"/>
      <c r="AQ730" s="73"/>
      <c r="AR730" s="72"/>
      <c r="AS730" s="71"/>
    </row>
    <row r="731" spans="1:45" x14ac:dyDescent="0.2">
      <c r="A731" s="73"/>
      <c r="B731" s="73"/>
      <c r="C731" s="73"/>
      <c r="D731" s="73"/>
      <c r="E731" s="73"/>
      <c r="F731" s="73"/>
      <c r="G731" s="73"/>
      <c r="H731" s="76"/>
      <c r="I731" s="76"/>
      <c r="J731" s="76"/>
      <c r="K731" s="76"/>
      <c r="L731" s="76"/>
      <c r="M731" s="76"/>
      <c r="N731" s="76"/>
      <c r="O731" s="76"/>
      <c r="P731" s="75">
        <f t="shared" si="36"/>
        <v>0</v>
      </c>
      <c r="Q731" s="73"/>
      <c r="R731" s="73"/>
      <c r="S731" s="73"/>
      <c r="T731" s="73"/>
      <c r="U731" s="73"/>
      <c r="V731" s="73"/>
      <c r="W731" s="73"/>
      <c r="X731" s="73"/>
      <c r="Y731" s="74">
        <f t="shared" si="37"/>
        <v>0</v>
      </c>
      <c r="Z731" s="19"/>
      <c r="AA731" s="19"/>
      <c r="AB731" s="19"/>
      <c r="AC731" s="19"/>
      <c r="AD731" s="19"/>
      <c r="AE731" s="19"/>
      <c r="AF731" s="19"/>
      <c r="AG731" s="73"/>
      <c r="AH731" s="74">
        <f t="shared" si="38"/>
        <v>0</v>
      </c>
      <c r="AI731" s="19"/>
      <c r="AJ731" s="73"/>
      <c r="AK731" s="73"/>
      <c r="AL731" s="5"/>
      <c r="AM731" s="5"/>
      <c r="AN731" s="73"/>
      <c r="AO731" s="73"/>
      <c r="AP731" s="73"/>
      <c r="AQ731" s="73"/>
      <c r="AR731" s="72"/>
      <c r="AS731" s="71"/>
    </row>
    <row r="732" spans="1:45" x14ac:dyDescent="0.2">
      <c r="A732" s="73"/>
      <c r="B732" s="73"/>
      <c r="C732" s="73"/>
      <c r="D732" s="73"/>
      <c r="E732" s="73"/>
      <c r="F732" s="73"/>
      <c r="G732" s="73"/>
      <c r="H732" s="76"/>
      <c r="I732" s="76"/>
      <c r="J732" s="76"/>
      <c r="K732" s="76"/>
      <c r="L732" s="76"/>
      <c r="M732" s="76"/>
      <c r="N732" s="76"/>
      <c r="O732" s="76"/>
      <c r="P732" s="75">
        <f t="shared" si="36"/>
        <v>0</v>
      </c>
      <c r="Q732" s="73"/>
      <c r="R732" s="73"/>
      <c r="S732" s="73"/>
      <c r="T732" s="73"/>
      <c r="U732" s="73"/>
      <c r="V732" s="73"/>
      <c r="W732" s="73"/>
      <c r="X732" s="73"/>
      <c r="Y732" s="74">
        <f t="shared" si="37"/>
        <v>0</v>
      </c>
      <c r="Z732" s="19"/>
      <c r="AA732" s="19"/>
      <c r="AB732" s="19"/>
      <c r="AC732" s="19"/>
      <c r="AD732" s="19"/>
      <c r="AE732" s="19"/>
      <c r="AF732" s="19"/>
      <c r="AG732" s="73"/>
      <c r="AH732" s="74">
        <f t="shared" si="38"/>
        <v>0</v>
      </c>
      <c r="AI732" s="19"/>
      <c r="AJ732" s="73"/>
      <c r="AK732" s="73"/>
      <c r="AL732" s="5"/>
      <c r="AM732" s="5"/>
      <c r="AN732" s="73"/>
      <c r="AO732" s="73"/>
      <c r="AP732" s="73"/>
      <c r="AQ732" s="73"/>
      <c r="AR732" s="72"/>
      <c r="AS732" s="71"/>
    </row>
    <row r="733" spans="1:45" x14ac:dyDescent="0.2">
      <c r="A733" s="73"/>
      <c r="B733" s="73"/>
      <c r="C733" s="73"/>
      <c r="D733" s="73"/>
      <c r="E733" s="73"/>
      <c r="F733" s="73"/>
      <c r="G733" s="73"/>
      <c r="H733" s="76"/>
      <c r="I733" s="76"/>
      <c r="J733" s="76"/>
      <c r="K733" s="76"/>
      <c r="L733" s="76"/>
      <c r="M733" s="76"/>
      <c r="N733" s="76"/>
      <c r="O733" s="76"/>
      <c r="P733" s="75">
        <f t="shared" si="36"/>
        <v>0</v>
      </c>
      <c r="Q733" s="73"/>
      <c r="R733" s="73"/>
      <c r="S733" s="73"/>
      <c r="T733" s="73"/>
      <c r="U733" s="73"/>
      <c r="V733" s="73"/>
      <c r="W733" s="73"/>
      <c r="X733" s="73"/>
      <c r="Y733" s="74">
        <f t="shared" si="37"/>
        <v>0</v>
      </c>
      <c r="Z733" s="19"/>
      <c r="AA733" s="19"/>
      <c r="AB733" s="19"/>
      <c r="AC733" s="19"/>
      <c r="AD733" s="19"/>
      <c r="AE733" s="19"/>
      <c r="AF733" s="19"/>
      <c r="AG733" s="73"/>
      <c r="AH733" s="74">
        <f t="shared" si="38"/>
        <v>0</v>
      </c>
      <c r="AI733" s="19"/>
      <c r="AJ733" s="73"/>
      <c r="AK733" s="73"/>
      <c r="AL733" s="5"/>
      <c r="AM733" s="5"/>
      <c r="AN733" s="73"/>
      <c r="AO733" s="73"/>
      <c r="AP733" s="73"/>
      <c r="AQ733" s="73"/>
      <c r="AR733" s="72"/>
      <c r="AS733" s="71"/>
    </row>
    <row r="734" spans="1:45" x14ac:dyDescent="0.2">
      <c r="A734" s="73"/>
      <c r="B734" s="73"/>
      <c r="C734" s="73"/>
      <c r="D734" s="73"/>
      <c r="E734" s="73"/>
      <c r="F734" s="73"/>
      <c r="G734" s="73"/>
      <c r="H734" s="76"/>
      <c r="I734" s="76"/>
      <c r="J734" s="76"/>
      <c r="K734" s="76"/>
      <c r="L734" s="76"/>
      <c r="M734" s="76"/>
      <c r="N734" s="76"/>
      <c r="O734" s="76"/>
      <c r="P734" s="75">
        <f t="shared" si="36"/>
        <v>0</v>
      </c>
      <c r="Q734" s="73"/>
      <c r="R734" s="73"/>
      <c r="S734" s="73"/>
      <c r="T734" s="73"/>
      <c r="U734" s="73"/>
      <c r="V734" s="73"/>
      <c r="W734" s="73"/>
      <c r="X734" s="73"/>
      <c r="Y734" s="74">
        <f t="shared" si="37"/>
        <v>0</v>
      </c>
      <c r="Z734" s="19"/>
      <c r="AA734" s="19"/>
      <c r="AB734" s="19"/>
      <c r="AC734" s="19"/>
      <c r="AD734" s="19"/>
      <c r="AE734" s="19"/>
      <c r="AF734" s="19"/>
      <c r="AG734" s="73"/>
      <c r="AH734" s="74">
        <f t="shared" si="38"/>
        <v>0</v>
      </c>
      <c r="AI734" s="19"/>
      <c r="AJ734" s="73"/>
      <c r="AK734" s="73"/>
      <c r="AL734" s="5"/>
      <c r="AM734" s="5"/>
      <c r="AN734" s="73"/>
      <c r="AO734" s="73"/>
      <c r="AP734" s="73"/>
      <c r="AQ734" s="73"/>
      <c r="AR734" s="72"/>
      <c r="AS734" s="71"/>
    </row>
    <row r="735" spans="1:45" x14ac:dyDescent="0.2">
      <c r="A735" s="73"/>
      <c r="B735" s="73"/>
      <c r="C735" s="73"/>
      <c r="D735" s="73"/>
      <c r="E735" s="73"/>
      <c r="F735" s="73"/>
      <c r="G735" s="73"/>
      <c r="H735" s="76"/>
      <c r="I735" s="76"/>
      <c r="J735" s="76"/>
      <c r="K735" s="76"/>
      <c r="L735" s="76"/>
      <c r="M735" s="76"/>
      <c r="N735" s="76"/>
      <c r="O735" s="76"/>
      <c r="P735" s="75">
        <f t="shared" si="36"/>
        <v>0</v>
      </c>
      <c r="Q735" s="73"/>
      <c r="R735" s="73"/>
      <c r="S735" s="73"/>
      <c r="T735" s="73"/>
      <c r="U735" s="73"/>
      <c r="V735" s="73"/>
      <c r="W735" s="73"/>
      <c r="X735" s="73"/>
      <c r="Y735" s="74">
        <f t="shared" si="37"/>
        <v>0</v>
      </c>
      <c r="Z735" s="19"/>
      <c r="AA735" s="19"/>
      <c r="AB735" s="19"/>
      <c r="AC735" s="19"/>
      <c r="AD735" s="19"/>
      <c r="AE735" s="19"/>
      <c r="AF735" s="19"/>
      <c r="AG735" s="73"/>
      <c r="AH735" s="74">
        <f t="shared" si="38"/>
        <v>0</v>
      </c>
      <c r="AI735" s="19"/>
      <c r="AJ735" s="73"/>
      <c r="AK735" s="73"/>
      <c r="AL735" s="5"/>
      <c r="AM735" s="5"/>
      <c r="AN735" s="73"/>
      <c r="AO735" s="73"/>
      <c r="AP735" s="73"/>
      <c r="AQ735" s="73"/>
      <c r="AR735" s="72"/>
      <c r="AS735" s="71"/>
    </row>
    <row r="736" spans="1:45" x14ac:dyDescent="0.2">
      <c r="A736" s="73"/>
      <c r="B736" s="73"/>
      <c r="C736" s="73"/>
      <c r="D736" s="73"/>
      <c r="E736" s="73"/>
      <c r="F736" s="73"/>
      <c r="G736" s="73"/>
      <c r="H736" s="76"/>
      <c r="I736" s="76"/>
      <c r="J736" s="76"/>
      <c r="K736" s="76"/>
      <c r="L736" s="76"/>
      <c r="M736" s="76"/>
      <c r="N736" s="76"/>
      <c r="O736" s="76"/>
      <c r="P736" s="75">
        <f t="shared" si="36"/>
        <v>0</v>
      </c>
      <c r="Q736" s="73"/>
      <c r="R736" s="73"/>
      <c r="S736" s="73"/>
      <c r="T736" s="73"/>
      <c r="U736" s="73"/>
      <c r="V736" s="73"/>
      <c r="W736" s="73"/>
      <c r="X736" s="73"/>
      <c r="Y736" s="74">
        <f t="shared" si="37"/>
        <v>0</v>
      </c>
      <c r="Z736" s="19"/>
      <c r="AA736" s="19"/>
      <c r="AB736" s="19"/>
      <c r="AC736" s="19"/>
      <c r="AD736" s="19"/>
      <c r="AE736" s="19"/>
      <c r="AF736" s="19"/>
      <c r="AG736" s="73"/>
      <c r="AH736" s="74">
        <f t="shared" si="38"/>
        <v>0</v>
      </c>
      <c r="AI736" s="19"/>
      <c r="AJ736" s="73"/>
      <c r="AK736" s="73"/>
      <c r="AL736" s="5"/>
      <c r="AM736" s="5"/>
      <c r="AN736" s="73"/>
      <c r="AO736" s="73"/>
      <c r="AP736" s="73"/>
      <c r="AQ736" s="73"/>
      <c r="AR736" s="72"/>
      <c r="AS736" s="71"/>
    </row>
    <row r="737" spans="1:45" x14ac:dyDescent="0.2">
      <c r="A737" s="73"/>
      <c r="B737" s="73"/>
      <c r="C737" s="73"/>
      <c r="D737" s="73"/>
      <c r="E737" s="73"/>
      <c r="F737" s="73"/>
      <c r="G737" s="73"/>
      <c r="H737" s="76"/>
      <c r="I737" s="76"/>
      <c r="J737" s="76"/>
      <c r="K737" s="76"/>
      <c r="L737" s="76"/>
      <c r="M737" s="76"/>
      <c r="N737" s="76"/>
      <c r="O737" s="76"/>
      <c r="P737" s="75">
        <f t="shared" si="36"/>
        <v>0</v>
      </c>
      <c r="Q737" s="73"/>
      <c r="R737" s="73"/>
      <c r="S737" s="73"/>
      <c r="T737" s="73"/>
      <c r="U737" s="73"/>
      <c r="V737" s="73"/>
      <c r="W737" s="73"/>
      <c r="X737" s="73"/>
      <c r="Y737" s="74">
        <f t="shared" si="37"/>
        <v>0</v>
      </c>
      <c r="Z737" s="19"/>
      <c r="AA737" s="19"/>
      <c r="AB737" s="19"/>
      <c r="AC737" s="19"/>
      <c r="AD737" s="19"/>
      <c r="AE737" s="19"/>
      <c r="AF737" s="19"/>
      <c r="AG737" s="73"/>
      <c r="AH737" s="74">
        <f t="shared" si="38"/>
        <v>0</v>
      </c>
      <c r="AI737" s="19"/>
      <c r="AJ737" s="73"/>
      <c r="AK737" s="73"/>
      <c r="AL737" s="5"/>
      <c r="AM737" s="5"/>
      <c r="AN737" s="73"/>
      <c r="AO737" s="73"/>
      <c r="AP737" s="73"/>
      <c r="AQ737" s="73"/>
      <c r="AR737" s="72"/>
      <c r="AS737" s="71"/>
    </row>
    <row r="738" spans="1:45" x14ac:dyDescent="0.2">
      <c r="A738" s="73"/>
      <c r="B738" s="73"/>
      <c r="C738" s="73"/>
      <c r="D738" s="73"/>
      <c r="E738" s="73"/>
      <c r="F738" s="73"/>
      <c r="G738" s="73"/>
      <c r="H738" s="76"/>
      <c r="I738" s="76"/>
      <c r="J738" s="76"/>
      <c r="K738" s="76"/>
      <c r="L738" s="76"/>
      <c r="M738" s="76"/>
      <c r="N738" s="76"/>
      <c r="O738" s="76"/>
      <c r="P738" s="75">
        <f t="shared" si="36"/>
        <v>0</v>
      </c>
      <c r="Q738" s="73"/>
      <c r="R738" s="73"/>
      <c r="S738" s="73"/>
      <c r="T738" s="73"/>
      <c r="U738" s="73"/>
      <c r="V738" s="73"/>
      <c r="W738" s="73"/>
      <c r="X738" s="73"/>
      <c r="Y738" s="74">
        <f t="shared" si="37"/>
        <v>0</v>
      </c>
      <c r="Z738" s="19"/>
      <c r="AA738" s="19"/>
      <c r="AB738" s="19"/>
      <c r="AC738" s="19"/>
      <c r="AD738" s="19"/>
      <c r="AE738" s="19"/>
      <c r="AF738" s="19"/>
      <c r="AG738" s="73"/>
      <c r="AH738" s="74">
        <f t="shared" si="38"/>
        <v>0</v>
      </c>
      <c r="AI738" s="19"/>
      <c r="AJ738" s="73"/>
      <c r="AK738" s="73"/>
      <c r="AL738" s="5"/>
      <c r="AM738" s="5"/>
      <c r="AN738" s="73"/>
      <c r="AO738" s="73"/>
      <c r="AP738" s="73"/>
      <c r="AQ738" s="73"/>
      <c r="AR738" s="72"/>
      <c r="AS738" s="71"/>
    </row>
    <row r="739" spans="1:45" x14ac:dyDescent="0.2">
      <c r="A739" s="73"/>
      <c r="B739" s="73"/>
      <c r="C739" s="73"/>
      <c r="D739" s="73"/>
      <c r="E739" s="73"/>
      <c r="F739" s="73"/>
      <c r="G739" s="73"/>
      <c r="H739" s="76"/>
      <c r="I739" s="76"/>
      <c r="J739" s="76"/>
      <c r="K739" s="76"/>
      <c r="L739" s="76"/>
      <c r="M739" s="76"/>
      <c r="N739" s="76"/>
      <c r="O739" s="76"/>
      <c r="P739" s="75">
        <f t="shared" si="36"/>
        <v>0</v>
      </c>
      <c r="Q739" s="73"/>
      <c r="R739" s="73"/>
      <c r="S739" s="73"/>
      <c r="T739" s="73"/>
      <c r="U739" s="73"/>
      <c r="V739" s="73"/>
      <c r="W739" s="73"/>
      <c r="X739" s="73"/>
      <c r="Y739" s="74">
        <f t="shared" si="37"/>
        <v>0</v>
      </c>
      <c r="Z739" s="19"/>
      <c r="AA739" s="19"/>
      <c r="AB739" s="19"/>
      <c r="AC739" s="19"/>
      <c r="AD739" s="19"/>
      <c r="AE739" s="19"/>
      <c r="AF739" s="19"/>
      <c r="AG739" s="73"/>
      <c r="AH739" s="74">
        <f t="shared" si="38"/>
        <v>0</v>
      </c>
      <c r="AI739" s="19"/>
      <c r="AJ739" s="73"/>
      <c r="AK739" s="73"/>
      <c r="AL739" s="5"/>
      <c r="AM739" s="5"/>
      <c r="AN739" s="73"/>
      <c r="AO739" s="73"/>
      <c r="AP739" s="73"/>
      <c r="AQ739" s="73"/>
      <c r="AR739" s="72"/>
      <c r="AS739" s="71"/>
    </row>
    <row r="740" spans="1:45" x14ac:dyDescent="0.2">
      <c r="A740" s="73"/>
      <c r="B740" s="73"/>
      <c r="C740" s="73"/>
      <c r="D740" s="73"/>
      <c r="E740" s="73"/>
      <c r="F740" s="73"/>
      <c r="G740" s="73"/>
      <c r="H740" s="76"/>
      <c r="I740" s="76"/>
      <c r="J740" s="76"/>
      <c r="K740" s="76"/>
      <c r="L740" s="76"/>
      <c r="M740" s="76"/>
      <c r="N740" s="76"/>
      <c r="O740" s="76"/>
      <c r="P740" s="75">
        <f t="shared" si="36"/>
        <v>0</v>
      </c>
      <c r="Q740" s="73"/>
      <c r="R740" s="73"/>
      <c r="S740" s="73"/>
      <c r="T740" s="73"/>
      <c r="U740" s="73"/>
      <c r="V740" s="73"/>
      <c r="W740" s="73"/>
      <c r="X740" s="73"/>
      <c r="Y740" s="74">
        <f t="shared" si="37"/>
        <v>0</v>
      </c>
      <c r="Z740" s="19"/>
      <c r="AA740" s="19"/>
      <c r="AB740" s="19"/>
      <c r="AC740" s="19"/>
      <c r="AD740" s="19"/>
      <c r="AE740" s="19"/>
      <c r="AF740" s="19"/>
      <c r="AG740" s="73"/>
      <c r="AH740" s="74">
        <f t="shared" si="38"/>
        <v>0</v>
      </c>
      <c r="AI740" s="19"/>
      <c r="AJ740" s="73"/>
      <c r="AK740" s="73"/>
      <c r="AL740" s="5"/>
      <c r="AM740" s="5"/>
      <c r="AN740" s="73"/>
      <c r="AO740" s="73"/>
      <c r="AP740" s="73"/>
      <c r="AQ740" s="73"/>
      <c r="AR740" s="72"/>
      <c r="AS740" s="71"/>
    </row>
    <row r="741" spans="1:45" x14ac:dyDescent="0.2">
      <c r="A741" s="73"/>
      <c r="B741" s="73"/>
      <c r="C741" s="73"/>
      <c r="D741" s="73"/>
      <c r="E741" s="73"/>
      <c r="F741" s="73"/>
      <c r="G741" s="73"/>
      <c r="H741" s="76"/>
      <c r="I741" s="76"/>
      <c r="J741" s="76"/>
      <c r="K741" s="76"/>
      <c r="L741" s="76"/>
      <c r="M741" s="76"/>
      <c r="N741" s="76"/>
      <c r="O741" s="76"/>
      <c r="P741" s="75">
        <f t="shared" si="36"/>
        <v>0</v>
      </c>
      <c r="Q741" s="73"/>
      <c r="R741" s="73"/>
      <c r="S741" s="73"/>
      <c r="T741" s="73"/>
      <c r="U741" s="73"/>
      <c r="V741" s="73"/>
      <c r="W741" s="73"/>
      <c r="X741" s="73"/>
      <c r="Y741" s="74">
        <f t="shared" si="37"/>
        <v>0</v>
      </c>
      <c r="Z741" s="19"/>
      <c r="AA741" s="19"/>
      <c r="AB741" s="19"/>
      <c r="AC741" s="19"/>
      <c r="AD741" s="19"/>
      <c r="AE741" s="19"/>
      <c r="AF741" s="19"/>
      <c r="AG741" s="73"/>
      <c r="AH741" s="74">
        <f t="shared" si="38"/>
        <v>0</v>
      </c>
      <c r="AI741" s="19"/>
      <c r="AJ741" s="73"/>
      <c r="AK741" s="73"/>
      <c r="AL741" s="5"/>
      <c r="AM741" s="5"/>
      <c r="AN741" s="73"/>
      <c r="AO741" s="73"/>
      <c r="AP741" s="73"/>
      <c r="AQ741" s="73"/>
      <c r="AR741" s="72"/>
      <c r="AS741" s="71"/>
    </row>
    <row r="742" spans="1:45" x14ac:dyDescent="0.2">
      <c r="A742" s="73"/>
      <c r="B742" s="73"/>
      <c r="C742" s="73"/>
      <c r="D742" s="73"/>
      <c r="E742" s="73"/>
      <c r="F742" s="73"/>
      <c r="G742" s="73"/>
      <c r="H742" s="76"/>
      <c r="I742" s="76"/>
      <c r="J742" s="76"/>
      <c r="K742" s="76"/>
      <c r="L742" s="76"/>
      <c r="M742" s="76"/>
      <c r="N742" s="76"/>
      <c r="O742" s="76"/>
      <c r="P742" s="75">
        <f t="shared" si="36"/>
        <v>0</v>
      </c>
      <c r="Q742" s="73"/>
      <c r="R742" s="73"/>
      <c r="S742" s="73"/>
      <c r="T742" s="73"/>
      <c r="U742" s="73"/>
      <c r="V742" s="73"/>
      <c r="W742" s="73"/>
      <c r="X742" s="73"/>
      <c r="Y742" s="74">
        <f t="shared" si="37"/>
        <v>0</v>
      </c>
      <c r="Z742" s="19"/>
      <c r="AA742" s="19"/>
      <c r="AB742" s="19"/>
      <c r="AC742" s="19"/>
      <c r="AD742" s="19"/>
      <c r="AE742" s="19"/>
      <c r="AF742" s="19"/>
      <c r="AG742" s="73"/>
      <c r="AH742" s="74">
        <f t="shared" si="38"/>
        <v>0</v>
      </c>
      <c r="AI742" s="19"/>
      <c r="AJ742" s="73"/>
      <c r="AK742" s="73"/>
      <c r="AL742" s="5"/>
      <c r="AM742" s="5"/>
      <c r="AN742" s="73"/>
      <c r="AO742" s="73"/>
      <c r="AP742" s="73"/>
      <c r="AQ742" s="73"/>
      <c r="AR742" s="72"/>
      <c r="AS742" s="71"/>
    </row>
    <row r="743" spans="1:45" x14ac:dyDescent="0.2">
      <c r="A743" s="73"/>
      <c r="B743" s="73"/>
      <c r="C743" s="73"/>
      <c r="D743" s="73"/>
      <c r="E743" s="73"/>
      <c r="F743" s="73"/>
      <c r="G743" s="73"/>
      <c r="H743" s="76"/>
      <c r="I743" s="76"/>
      <c r="J743" s="76"/>
      <c r="K743" s="76"/>
      <c r="L743" s="76"/>
      <c r="M743" s="76"/>
      <c r="N743" s="76"/>
      <c r="O743" s="76"/>
      <c r="P743" s="75">
        <f t="shared" si="36"/>
        <v>0</v>
      </c>
      <c r="Q743" s="73"/>
      <c r="R743" s="73"/>
      <c r="S743" s="73"/>
      <c r="T743" s="73"/>
      <c r="U743" s="73"/>
      <c r="V743" s="73"/>
      <c r="W743" s="73"/>
      <c r="X743" s="73"/>
      <c r="Y743" s="74">
        <f t="shared" si="37"/>
        <v>0</v>
      </c>
      <c r="Z743" s="19"/>
      <c r="AA743" s="19"/>
      <c r="AB743" s="19"/>
      <c r="AC743" s="19"/>
      <c r="AD743" s="19"/>
      <c r="AE743" s="19"/>
      <c r="AF743" s="19"/>
      <c r="AG743" s="73"/>
      <c r="AH743" s="74">
        <f t="shared" si="38"/>
        <v>0</v>
      </c>
      <c r="AI743" s="19"/>
      <c r="AJ743" s="73"/>
      <c r="AK743" s="73"/>
      <c r="AL743" s="5"/>
      <c r="AM743" s="5"/>
      <c r="AN743" s="73"/>
      <c r="AO743" s="73"/>
      <c r="AP743" s="73"/>
      <c r="AQ743" s="73"/>
      <c r="AR743" s="72"/>
      <c r="AS743" s="71"/>
    </row>
    <row r="744" spans="1:45" x14ac:dyDescent="0.2">
      <c r="A744" s="73"/>
      <c r="B744" s="73"/>
      <c r="C744" s="73"/>
      <c r="D744" s="73"/>
      <c r="E744" s="73"/>
      <c r="F744" s="73"/>
      <c r="G744" s="73"/>
      <c r="H744" s="76"/>
      <c r="I744" s="76"/>
      <c r="J744" s="76"/>
      <c r="K744" s="76"/>
      <c r="L744" s="76"/>
      <c r="M744" s="76"/>
      <c r="N744" s="76"/>
      <c r="O744" s="76"/>
      <c r="P744" s="75">
        <f t="shared" si="36"/>
        <v>0</v>
      </c>
      <c r="Q744" s="73"/>
      <c r="R744" s="73"/>
      <c r="S744" s="73"/>
      <c r="T744" s="73"/>
      <c r="U744" s="73"/>
      <c r="V744" s="73"/>
      <c r="W744" s="73"/>
      <c r="X744" s="73"/>
      <c r="Y744" s="74">
        <f t="shared" si="37"/>
        <v>0</v>
      </c>
      <c r="Z744" s="19"/>
      <c r="AA744" s="19"/>
      <c r="AB744" s="19"/>
      <c r="AC744" s="19"/>
      <c r="AD744" s="19"/>
      <c r="AE744" s="19"/>
      <c r="AF744" s="19"/>
      <c r="AG744" s="73"/>
      <c r="AH744" s="74">
        <f t="shared" si="38"/>
        <v>0</v>
      </c>
      <c r="AI744" s="19"/>
      <c r="AJ744" s="73"/>
      <c r="AK744" s="73"/>
      <c r="AL744" s="5"/>
      <c r="AM744" s="5"/>
      <c r="AN744" s="73"/>
      <c r="AO744" s="73"/>
      <c r="AP744" s="73"/>
      <c r="AQ744" s="73"/>
      <c r="AR744" s="72"/>
      <c r="AS744" s="71"/>
    </row>
    <row r="745" spans="1:45" x14ac:dyDescent="0.2">
      <c r="A745" s="73"/>
      <c r="B745" s="73"/>
      <c r="C745" s="73"/>
      <c r="D745" s="73"/>
      <c r="E745" s="73"/>
      <c r="F745" s="73"/>
      <c r="G745" s="73"/>
      <c r="H745" s="76"/>
      <c r="I745" s="76"/>
      <c r="J745" s="76"/>
      <c r="K745" s="76"/>
      <c r="L745" s="76"/>
      <c r="M745" s="76"/>
      <c r="N745" s="76"/>
      <c r="O745" s="76"/>
      <c r="P745" s="75">
        <f t="shared" si="36"/>
        <v>0</v>
      </c>
      <c r="Q745" s="73"/>
      <c r="R745" s="73"/>
      <c r="S745" s="73"/>
      <c r="T745" s="73"/>
      <c r="U745" s="73"/>
      <c r="V745" s="73"/>
      <c r="W745" s="73"/>
      <c r="X745" s="73"/>
      <c r="Y745" s="74">
        <f t="shared" si="37"/>
        <v>0</v>
      </c>
      <c r="Z745" s="19"/>
      <c r="AA745" s="19"/>
      <c r="AB745" s="19"/>
      <c r="AC745" s="19"/>
      <c r="AD745" s="19"/>
      <c r="AE745" s="19"/>
      <c r="AF745" s="19"/>
      <c r="AG745" s="73"/>
      <c r="AH745" s="74">
        <f t="shared" si="38"/>
        <v>0</v>
      </c>
      <c r="AI745" s="19"/>
      <c r="AJ745" s="73"/>
      <c r="AK745" s="73"/>
      <c r="AL745" s="5"/>
      <c r="AM745" s="5"/>
      <c r="AN745" s="73"/>
      <c r="AO745" s="73"/>
      <c r="AP745" s="73"/>
      <c r="AQ745" s="73"/>
      <c r="AR745" s="72"/>
      <c r="AS745" s="71"/>
    </row>
    <row r="746" spans="1:45" x14ac:dyDescent="0.2">
      <c r="A746" s="73"/>
      <c r="B746" s="73"/>
      <c r="C746" s="73"/>
      <c r="D746" s="73"/>
      <c r="E746" s="73"/>
      <c r="F746" s="73"/>
      <c r="G746" s="73"/>
      <c r="H746" s="76"/>
      <c r="I746" s="76"/>
      <c r="J746" s="76"/>
      <c r="K746" s="76"/>
      <c r="L746" s="76"/>
      <c r="M746" s="76"/>
      <c r="N746" s="76"/>
      <c r="O746" s="76"/>
      <c r="P746" s="75">
        <f t="shared" si="36"/>
        <v>0</v>
      </c>
      <c r="Q746" s="73"/>
      <c r="R746" s="73"/>
      <c r="S746" s="73"/>
      <c r="T746" s="73"/>
      <c r="U746" s="73"/>
      <c r="V746" s="73"/>
      <c r="W746" s="73"/>
      <c r="X746" s="73"/>
      <c r="Y746" s="74">
        <f t="shared" si="37"/>
        <v>0</v>
      </c>
      <c r="Z746" s="19"/>
      <c r="AA746" s="19"/>
      <c r="AB746" s="19"/>
      <c r="AC746" s="19"/>
      <c r="AD746" s="19"/>
      <c r="AE746" s="19"/>
      <c r="AF746" s="19"/>
      <c r="AG746" s="73"/>
      <c r="AH746" s="74">
        <f t="shared" si="38"/>
        <v>0</v>
      </c>
      <c r="AI746" s="19"/>
      <c r="AJ746" s="73"/>
      <c r="AK746" s="73"/>
      <c r="AL746" s="5"/>
      <c r="AM746" s="5"/>
      <c r="AN746" s="73"/>
      <c r="AO746" s="73"/>
      <c r="AP746" s="73"/>
      <c r="AQ746" s="73"/>
      <c r="AR746" s="72"/>
      <c r="AS746" s="71"/>
    </row>
    <row r="747" spans="1:45" x14ac:dyDescent="0.2">
      <c r="A747" s="73"/>
      <c r="B747" s="73"/>
      <c r="C747" s="73"/>
      <c r="D747" s="73"/>
      <c r="E747" s="73"/>
      <c r="F747" s="73"/>
      <c r="G747" s="73"/>
      <c r="H747" s="76"/>
      <c r="I747" s="76"/>
      <c r="J747" s="76"/>
      <c r="K747" s="76"/>
      <c r="L747" s="76"/>
      <c r="M747" s="76"/>
      <c r="N747" s="76"/>
      <c r="O747" s="76"/>
      <c r="P747" s="75">
        <f t="shared" si="36"/>
        <v>0</v>
      </c>
      <c r="Q747" s="73"/>
      <c r="R747" s="73"/>
      <c r="S747" s="73"/>
      <c r="T747" s="73"/>
      <c r="U747" s="73"/>
      <c r="V747" s="73"/>
      <c r="W747" s="73"/>
      <c r="X747" s="73"/>
      <c r="Y747" s="74">
        <f t="shared" si="37"/>
        <v>0</v>
      </c>
      <c r="Z747" s="19"/>
      <c r="AA747" s="19"/>
      <c r="AB747" s="19"/>
      <c r="AC747" s="19"/>
      <c r="AD747" s="19"/>
      <c r="AE747" s="19"/>
      <c r="AF747" s="19"/>
      <c r="AG747" s="73"/>
      <c r="AH747" s="74">
        <f t="shared" si="38"/>
        <v>0</v>
      </c>
      <c r="AI747" s="19"/>
      <c r="AJ747" s="73"/>
      <c r="AK747" s="73"/>
      <c r="AL747" s="5"/>
      <c r="AM747" s="5"/>
      <c r="AN747" s="73"/>
      <c r="AO747" s="73"/>
      <c r="AP747" s="73"/>
      <c r="AQ747" s="73"/>
      <c r="AR747" s="72"/>
      <c r="AS747" s="71"/>
    </row>
    <row r="748" spans="1:45" x14ac:dyDescent="0.2">
      <c r="A748" s="73"/>
      <c r="B748" s="73"/>
      <c r="C748" s="73"/>
      <c r="D748" s="73"/>
      <c r="E748" s="73"/>
      <c r="F748" s="73"/>
      <c r="G748" s="73"/>
      <c r="H748" s="76"/>
      <c r="I748" s="76"/>
      <c r="J748" s="76"/>
      <c r="K748" s="76"/>
      <c r="L748" s="76"/>
      <c r="M748" s="76"/>
      <c r="N748" s="76"/>
      <c r="O748" s="76"/>
      <c r="P748" s="75">
        <f t="shared" si="36"/>
        <v>0</v>
      </c>
      <c r="Q748" s="73"/>
      <c r="R748" s="73"/>
      <c r="S748" s="73"/>
      <c r="T748" s="73"/>
      <c r="U748" s="73"/>
      <c r="V748" s="73"/>
      <c r="W748" s="73"/>
      <c r="X748" s="73"/>
      <c r="Y748" s="74">
        <f t="shared" si="37"/>
        <v>0</v>
      </c>
      <c r="Z748" s="19"/>
      <c r="AA748" s="19"/>
      <c r="AB748" s="19"/>
      <c r="AC748" s="19"/>
      <c r="AD748" s="19"/>
      <c r="AE748" s="19"/>
      <c r="AF748" s="19"/>
      <c r="AG748" s="73"/>
      <c r="AH748" s="74">
        <f t="shared" si="38"/>
        <v>0</v>
      </c>
      <c r="AI748" s="19"/>
      <c r="AJ748" s="73"/>
      <c r="AK748" s="73"/>
      <c r="AL748" s="5"/>
      <c r="AM748" s="5"/>
      <c r="AN748" s="73"/>
      <c r="AO748" s="73"/>
      <c r="AP748" s="73"/>
      <c r="AQ748" s="73"/>
      <c r="AR748" s="72"/>
      <c r="AS748" s="71"/>
    </row>
    <row r="749" spans="1:45" x14ac:dyDescent="0.2">
      <c r="A749" s="73"/>
      <c r="B749" s="73"/>
      <c r="C749" s="73"/>
      <c r="D749" s="73"/>
      <c r="E749" s="73"/>
      <c r="F749" s="73"/>
      <c r="G749" s="73"/>
      <c r="H749" s="76"/>
      <c r="I749" s="76"/>
      <c r="J749" s="76"/>
      <c r="K749" s="76"/>
      <c r="L749" s="76"/>
      <c r="M749" s="76"/>
      <c r="N749" s="76"/>
      <c r="O749" s="76"/>
      <c r="P749" s="75">
        <f t="shared" si="36"/>
        <v>0</v>
      </c>
      <c r="Q749" s="73"/>
      <c r="R749" s="73"/>
      <c r="S749" s="73"/>
      <c r="T749" s="73"/>
      <c r="U749" s="73"/>
      <c r="V749" s="73"/>
      <c r="W749" s="73"/>
      <c r="X749" s="73"/>
      <c r="Y749" s="74">
        <f t="shared" si="37"/>
        <v>0</v>
      </c>
      <c r="Z749" s="19"/>
      <c r="AA749" s="19"/>
      <c r="AB749" s="19"/>
      <c r="AC749" s="19"/>
      <c r="AD749" s="19"/>
      <c r="AE749" s="19"/>
      <c r="AF749" s="19"/>
      <c r="AG749" s="73"/>
      <c r="AH749" s="74">
        <f t="shared" si="38"/>
        <v>0</v>
      </c>
      <c r="AI749" s="19"/>
      <c r="AJ749" s="73"/>
      <c r="AK749" s="73"/>
      <c r="AL749" s="5"/>
      <c r="AM749" s="5"/>
      <c r="AN749" s="73"/>
      <c r="AO749" s="73"/>
      <c r="AP749" s="73"/>
      <c r="AQ749" s="73"/>
      <c r="AR749" s="72"/>
      <c r="AS749" s="71"/>
    </row>
    <row r="750" spans="1:45" x14ac:dyDescent="0.2">
      <c r="A750" s="73"/>
      <c r="B750" s="73"/>
      <c r="C750" s="73"/>
      <c r="D750" s="73"/>
      <c r="E750" s="73"/>
      <c r="F750" s="73"/>
      <c r="G750" s="73"/>
      <c r="H750" s="76"/>
      <c r="I750" s="76"/>
      <c r="J750" s="76"/>
      <c r="K750" s="76"/>
      <c r="L750" s="76"/>
      <c r="M750" s="76"/>
      <c r="N750" s="76"/>
      <c r="O750" s="76"/>
      <c r="P750" s="75">
        <f t="shared" si="36"/>
        <v>0</v>
      </c>
      <c r="Q750" s="73"/>
      <c r="R750" s="73"/>
      <c r="S750" s="73"/>
      <c r="T750" s="73"/>
      <c r="U750" s="73"/>
      <c r="V750" s="73"/>
      <c r="W750" s="73"/>
      <c r="X750" s="73"/>
      <c r="Y750" s="74">
        <f t="shared" si="37"/>
        <v>0</v>
      </c>
      <c r="Z750" s="19"/>
      <c r="AA750" s="19"/>
      <c r="AB750" s="19"/>
      <c r="AC750" s="19"/>
      <c r="AD750" s="19"/>
      <c r="AE750" s="19"/>
      <c r="AF750" s="19"/>
      <c r="AG750" s="73"/>
      <c r="AH750" s="74">
        <f t="shared" si="38"/>
        <v>0</v>
      </c>
      <c r="AI750" s="19"/>
      <c r="AJ750" s="73"/>
      <c r="AK750" s="73"/>
      <c r="AL750" s="5"/>
      <c r="AM750" s="5"/>
      <c r="AN750" s="73"/>
      <c r="AO750" s="73"/>
      <c r="AP750" s="73"/>
      <c r="AQ750" s="73"/>
      <c r="AR750" s="72"/>
      <c r="AS750" s="71"/>
    </row>
    <row r="751" spans="1:45" x14ac:dyDescent="0.2">
      <c r="A751" s="73"/>
      <c r="B751" s="73"/>
      <c r="C751" s="73"/>
      <c r="D751" s="73"/>
      <c r="E751" s="73"/>
      <c r="F751" s="73"/>
      <c r="G751" s="73"/>
      <c r="H751" s="76"/>
      <c r="I751" s="76"/>
      <c r="J751" s="76"/>
      <c r="K751" s="76"/>
      <c r="L751" s="76"/>
      <c r="M751" s="76"/>
      <c r="N751" s="76"/>
      <c r="O751" s="76"/>
      <c r="P751" s="75">
        <f t="shared" si="36"/>
        <v>0</v>
      </c>
      <c r="Q751" s="73"/>
      <c r="R751" s="73"/>
      <c r="S751" s="73"/>
      <c r="T751" s="73"/>
      <c r="U751" s="73"/>
      <c r="V751" s="73"/>
      <c r="W751" s="73"/>
      <c r="X751" s="73"/>
      <c r="Y751" s="74">
        <f t="shared" si="37"/>
        <v>0</v>
      </c>
      <c r="Z751" s="19"/>
      <c r="AA751" s="19"/>
      <c r="AB751" s="19"/>
      <c r="AC751" s="19"/>
      <c r="AD751" s="19"/>
      <c r="AE751" s="19"/>
      <c r="AF751" s="19"/>
      <c r="AG751" s="73"/>
      <c r="AH751" s="74">
        <f t="shared" si="38"/>
        <v>0</v>
      </c>
      <c r="AI751" s="19"/>
      <c r="AJ751" s="73"/>
      <c r="AK751" s="73"/>
      <c r="AL751" s="5"/>
      <c r="AM751" s="5"/>
      <c r="AN751" s="73"/>
      <c r="AO751" s="73"/>
      <c r="AP751" s="73"/>
      <c r="AQ751" s="73"/>
      <c r="AR751" s="72"/>
      <c r="AS751" s="71"/>
    </row>
    <row r="752" spans="1:45" x14ac:dyDescent="0.2">
      <c r="A752" s="73"/>
      <c r="B752" s="73"/>
      <c r="C752" s="73"/>
      <c r="D752" s="73"/>
      <c r="E752" s="73"/>
      <c r="F752" s="73"/>
      <c r="G752" s="73"/>
      <c r="H752" s="76"/>
      <c r="I752" s="76"/>
      <c r="J752" s="76"/>
      <c r="K752" s="76"/>
      <c r="L752" s="76"/>
      <c r="M752" s="76"/>
      <c r="N752" s="76"/>
      <c r="O752" s="76"/>
      <c r="P752" s="75">
        <f t="shared" si="36"/>
        <v>0</v>
      </c>
      <c r="Q752" s="73"/>
      <c r="R752" s="73"/>
      <c r="S752" s="73"/>
      <c r="T752" s="73"/>
      <c r="U752" s="73"/>
      <c r="V752" s="73"/>
      <c r="W752" s="73"/>
      <c r="X752" s="73"/>
      <c r="Y752" s="74">
        <f t="shared" si="37"/>
        <v>0</v>
      </c>
      <c r="Z752" s="19"/>
      <c r="AA752" s="19"/>
      <c r="AB752" s="19"/>
      <c r="AC752" s="19"/>
      <c r="AD752" s="19"/>
      <c r="AE752" s="19"/>
      <c r="AF752" s="19"/>
      <c r="AG752" s="73"/>
      <c r="AH752" s="74">
        <f t="shared" si="38"/>
        <v>0</v>
      </c>
      <c r="AI752" s="19"/>
      <c r="AJ752" s="73"/>
      <c r="AK752" s="73"/>
      <c r="AL752" s="5"/>
      <c r="AM752" s="5"/>
      <c r="AN752" s="73"/>
      <c r="AO752" s="73"/>
      <c r="AP752" s="73"/>
      <c r="AQ752" s="73"/>
      <c r="AR752" s="72"/>
      <c r="AS752" s="71"/>
    </row>
    <row r="753" spans="1:45" x14ac:dyDescent="0.2">
      <c r="A753" s="73"/>
      <c r="B753" s="73"/>
      <c r="C753" s="73"/>
      <c r="D753" s="73"/>
      <c r="E753" s="73"/>
      <c r="F753" s="73"/>
      <c r="G753" s="73"/>
      <c r="H753" s="76"/>
      <c r="I753" s="76"/>
      <c r="J753" s="76"/>
      <c r="K753" s="76"/>
      <c r="L753" s="76"/>
      <c r="M753" s="76"/>
      <c r="N753" s="76"/>
      <c r="O753" s="76"/>
      <c r="P753" s="75">
        <f t="shared" si="36"/>
        <v>0</v>
      </c>
      <c r="Q753" s="73"/>
      <c r="R753" s="73"/>
      <c r="S753" s="73"/>
      <c r="T753" s="73"/>
      <c r="U753" s="73"/>
      <c r="V753" s="73"/>
      <c r="W753" s="73"/>
      <c r="X753" s="73"/>
      <c r="Y753" s="74">
        <f t="shared" si="37"/>
        <v>0</v>
      </c>
      <c r="Z753" s="19"/>
      <c r="AA753" s="19"/>
      <c r="AB753" s="19"/>
      <c r="AC753" s="19"/>
      <c r="AD753" s="19"/>
      <c r="AE753" s="19"/>
      <c r="AF753" s="19"/>
      <c r="AG753" s="73"/>
      <c r="AH753" s="74">
        <f t="shared" si="38"/>
        <v>0</v>
      </c>
      <c r="AI753" s="19"/>
      <c r="AJ753" s="73"/>
      <c r="AK753" s="73"/>
      <c r="AL753" s="5"/>
      <c r="AM753" s="5"/>
      <c r="AN753" s="73"/>
      <c r="AO753" s="73"/>
      <c r="AP753" s="73"/>
      <c r="AQ753" s="73"/>
      <c r="AR753" s="72"/>
      <c r="AS753" s="71"/>
    </row>
    <row r="754" spans="1:45" x14ac:dyDescent="0.2">
      <c r="A754" s="73"/>
      <c r="B754" s="73"/>
      <c r="C754" s="73"/>
      <c r="D754" s="73"/>
      <c r="E754" s="73"/>
      <c r="F754" s="73"/>
      <c r="G754" s="73"/>
      <c r="H754" s="76"/>
      <c r="I754" s="76"/>
      <c r="J754" s="76"/>
      <c r="K754" s="76"/>
      <c r="L754" s="76"/>
      <c r="M754" s="76"/>
      <c r="N754" s="76"/>
      <c r="O754" s="76"/>
      <c r="P754" s="75">
        <f t="shared" si="36"/>
        <v>0</v>
      </c>
      <c r="Q754" s="73"/>
      <c r="R754" s="73"/>
      <c r="S754" s="73"/>
      <c r="T754" s="73"/>
      <c r="U754" s="73"/>
      <c r="V754" s="73"/>
      <c r="W754" s="73"/>
      <c r="X754" s="73"/>
      <c r="Y754" s="74">
        <f t="shared" si="37"/>
        <v>0</v>
      </c>
      <c r="Z754" s="19"/>
      <c r="AA754" s="19"/>
      <c r="AB754" s="19"/>
      <c r="AC754" s="19"/>
      <c r="AD754" s="19"/>
      <c r="AE754" s="19"/>
      <c r="AF754" s="19"/>
      <c r="AG754" s="73"/>
      <c r="AH754" s="74">
        <f t="shared" si="38"/>
        <v>0</v>
      </c>
      <c r="AI754" s="19"/>
      <c r="AJ754" s="73"/>
      <c r="AK754" s="73"/>
      <c r="AL754" s="5"/>
      <c r="AM754" s="5"/>
      <c r="AN754" s="73"/>
      <c r="AO754" s="73"/>
      <c r="AP754" s="73"/>
      <c r="AQ754" s="73"/>
      <c r="AR754" s="72"/>
      <c r="AS754" s="71"/>
    </row>
    <row r="755" spans="1:45" x14ac:dyDescent="0.2">
      <c r="A755" s="73"/>
      <c r="B755" s="73"/>
      <c r="C755" s="73"/>
      <c r="D755" s="73"/>
      <c r="E755" s="73"/>
      <c r="F755" s="73"/>
      <c r="G755" s="73"/>
      <c r="H755" s="76"/>
      <c r="I755" s="76"/>
      <c r="J755" s="76"/>
      <c r="K755" s="76"/>
      <c r="L755" s="76"/>
      <c r="M755" s="76"/>
      <c r="N755" s="76"/>
      <c r="O755" s="76"/>
      <c r="P755" s="75">
        <f t="shared" si="36"/>
        <v>0</v>
      </c>
      <c r="Q755" s="73"/>
      <c r="R755" s="73"/>
      <c r="S755" s="73"/>
      <c r="T755" s="73"/>
      <c r="U755" s="73"/>
      <c r="V755" s="73"/>
      <c r="W755" s="73"/>
      <c r="X755" s="73"/>
      <c r="Y755" s="74">
        <f t="shared" si="37"/>
        <v>0</v>
      </c>
      <c r="Z755" s="19"/>
      <c r="AA755" s="19"/>
      <c r="AB755" s="19"/>
      <c r="AC755" s="19"/>
      <c r="AD755" s="19"/>
      <c r="AE755" s="19"/>
      <c r="AF755" s="19"/>
      <c r="AG755" s="73"/>
      <c r="AH755" s="74">
        <f t="shared" si="38"/>
        <v>0</v>
      </c>
      <c r="AI755" s="19"/>
      <c r="AJ755" s="73"/>
      <c r="AK755" s="73"/>
      <c r="AL755" s="5"/>
      <c r="AM755" s="5"/>
      <c r="AN755" s="73"/>
      <c r="AO755" s="73"/>
      <c r="AP755" s="73"/>
      <c r="AQ755" s="73"/>
      <c r="AR755" s="72"/>
      <c r="AS755" s="71"/>
    </row>
    <row r="756" spans="1:45" x14ac:dyDescent="0.2">
      <c r="A756" s="73"/>
      <c r="B756" s="73"/>
      <c r="C756" s="73"/>
      <c r="D756" s="73"/>
      <c r="E756" s="73"/>
      <c r="F756" s="73"/>
      <c r="G756" s="73"/>
      <c r="H756" s="76"/>
      <c r="I756" s="76"/>
      <c r="J756" s="76"/>
      <c r="K756" s="76"/>
      <c r="L756" s="76"/>
      <c r="M756" s="76"/>
      <c r="N756" s="76"/>
      <c r="O756" s="76"/>
      <c r="P756" s="75">
        <f t="shared" si="36"/>
        <v>0</v>
      </c>
      <c r="Q756" s="73"/>
      <c r="R756" s="73"/>
      <c r="S756" s="73"/>
      <c r="T756" s="73"/>
      <c r="U756" s="73"/>
      <c r="V756" s="73"/>
      <c r="W756" s="73"/>
      <c r="X756" s="73"/>
      <c r="Y756" s="74">
        <f t="shared" si="37"/>
        <v>0</v>
      </c>
      <c r="Z756" s="19"/>
      <c r="AA756" s="19"/>
      <c r="AB756" s="19"/>
      <c r="AC756" s="19"/>
      <c r="AD756" s="19"/>
      <c r="AE756" s="19"/>
      <c r="AF756" s="19"/>
      <c r="AG756" s="73"/>
      <c r="AH756" s="74">
        <f t="shared" si="38"/>
        <v>0</v>
      </c>
      <c r="AI756" s="19"/>
      <c r="AJ756" s="73"/>
      <c r="AK756" s="73"/>
      <c r="AL756" s="5"/>
      <c r="AM756" s="5"/>
      <c r="AN756" s="73"/>
      <c r="AO756" s="73"/>
      <c r="AP756" s="73"/>
      <c r="AQ756" s="73"/>
      <c r="AR756" s="72"/>
      <c r="AS756" s="71"/>
    </row>
    <row r="757" spans="1:45" x14ac:dyDescent="0.2">
      <c r="A757" s="73"/>
      <c r="B757" s="73"/>
      <c r="C757" s="73"/>
      <c r="D757" s="73"/>
      <c r="E757" s="73"/>
      <c r="F757" s="73"/>
      <c r="G757" s="73"/>
      <c r="H757" s="76"/>
      <c r="I757" s="76"/>
      <c r="J757" s="76"/>
      <c r="K757" s="76"/>
      <c r="L757" s="76"/>
      <c r="M757" s="76"/>
      <c r="N757" s="76"/>
      <c r="O757" s="76"/>
      <c r="P757" s="75">
        <f t="shared" si="36"/>
        <v>0</v>
      </c>
      <c r="Q757" s="73"/>
      <c r="R757" s="73"/>
      <c r="S757" s="73"/>
      <c r="T757" s="73"/>
      <c r="U757" s="73"/>
      <c r="V757" s="73"/>
      <c r="W757" s="73"/>
      <c r="X757" s="73"/>
      <c r="Y757" s="74">
        <f t="shared" si="37"/>
        <v>0</v>
      </c>
      <c r="Z757" s="19"/>
      <c r="AA757" s="19"/>
      <c r="AB757" s="19"/>
      <c r="AC757" s="19"/>
      <c r="AD757" s="19"/>
      <c r="AE757" s="19"/>
      <c r="AF757" s="19"/>
      <c r="AG757" s="73"/>
      <c r="AH757" s="74">
        <f t="shared" si="38"/>
        <v>0</v>
      </c>
      <c r="AI757" s="19"/>
      <c r="AJ757" s="73"/>
      <c r="AK757" s="73"/>
      <c r="AL757" s="5"/>
      <c r="AM757" s="5"/>
      <c r="AN757" s="73"/>
      <c r="AO757" s="73"/>
      <c r="AP757" s="73"/>
      <c r="AQ757" s="73"/>
      <c r="AR757" s="72"/>
      <c r="AS757" s="71"/>
    </row>
    <row r="758" spans="1:45" x14ac:dyDescent="0.2">
      <c r="A758" s="73"/>
      <c r="B758" s="73"/>
      <c r="C758" s="73"/>
      <c r="D758" s="73"/>
      <c r="E758" s="73"/>
      <c r="F758" s="73"/>
      <c r="G758" s="73"/>
      <c r="H758" s="76"/>
      <c r="I758" s="76"/>
      <c r="J758" s="76"/>
      <c r="K758" s="76"/>
      <c r="L758" s="76"/>
      <c r="M758" s="76"/>
      <c r="N758" s="76"/>
      <c r="O758" s="76"/>
      <c r="P758" s="75">
        <f t="shared" si="36"/>
        <v>0</v>
      </c>
      <c r="Q758" s="73"/>
      <c r="R758" s="73"/>
      <c r="S758" s="73"/>
      <c r="T758" s="73"/>
      <c r="U758" s="73"/>
      <c r="V758" s="73"/>
      <c r="W758" s="73"/>
      <c r="X758" s="73"/>
      <c r="Y758" s="74">
        <f t="shared" si="37"/>
        <v>0</v>
      </c>
      <c r="Z758" s="19"/>
      <c r="AA758" s="19"/>
      <c r="AB758" s="19"/>
      <c r="AC758" s="19"/>
      <c r="AD758" s="19"/>
      <c r="AE758" s="19"/>
      <c r="AF758" s="19"/>
      <c r="AG758" s="73"/>
      <c r="AH758" s="74">
        <f t="shared" si="38"/>
        <v>0</v>
      </c>
      <c r="AI758" s="19"/>
      <c r="AJ758" s="73"/>
      <c r="AK758" s="73"/>
      <c r="AL758" s="5"/>
      <c r="AM758" s="5"/>
      <c r="AN758" s="73"/>
      <c r="AO758" s="73"/>
      <c r="AP758" s="73"/>
      <c r="AQ758" s="73"/>
      <c r="AR758" s="72"/>
      <c r="AS758" s="71"/>
    </row>
    <row r="759" spans="1:45" x14ac:dyDescent="0.2">
      <c r="A759" s="73"/>
      <c r="B759" s="73"/>
      <c r="C759" s="73"/>
      <c r="D759" s="73"/>
      <c r="E759" s="73"/>
      <c r="F759" s="73"/>
      <c r="G759" s="73"/>
      <c r="H759" s="76"/>
      <c r="I759" s="76"/>
      <c r="J759" s="76"/>
      <c r="K759" s="76"/>
      <c r="L759" s="76"/>
      <c r="M759" s="76"/>
      <c r="N759" s="76"/>
      <c r="O759" s="76"/>
      <c r="P759" s="75">
        <f t="shared" si="36"/>
        <v>0</v>
      </c>
      <c r="Q759" s="73"/>
      <c r="R759" s="73"/>
      <c r="S759" s="73"/>
      <c r="T759" s="73"/>
      <c r="U759" s="73"/>
      <c r="V759" s="73"/>
      <c r="W759" s="73"/>
      <c r="X759" s="73"/>
      <c r="Y759" s="74">
        <f t="shared" si="37"/>
        <v>0</v>
      </c>
      <c r="Z759" s="19"/>
      <c r="AA759" s="19"/>
      <c r="AB759" s="19"/>
      <c r="AC759" s="19"/>
      <c r="AD759" s="19"/>
      <c r="AE759" s="19"/>
      <c r="AF759" s="19"/>
      <c r="AG759" s="73"/>
      <c r="AH759" s="74">
        <f t="shared" si="38"/>
        <v>0</v>
      </c>
      <c r="AI759" s="19"/>
      <c r="AJ759" s="73"/>
      <c r="AK759" s="73"/>
      <c r="AL759" s="5"/>
      <c r="AM759" s="5"/>
      <c r="AN759" s="73"/>
      <c r="AO759" s="73"/>
      <c r="AP759" s="73"/>
      <c r="AQ759" s="73"/>
      <c r="AR759" s="72"/>
      <c r="AS759" s="71"/>
    </row>
    <row r="760" spans="1:45" x14ac:dyDescent="0.2">
      <c r="A760" s="73"/>
      <c r="B760" s="73"/>
      <c r="C760" s="73"/>
      <c r="D760" s="73"/>
      <c r="E760" s="73"/>
      <c r="F760" s="73"/>
      <c r="G760" s="73"/>
      <c r="H760" s="76"/>
      <c r="I760" s="76"/>
      <c r="J760" s="76"/>
      <c r="K760" s="76"/>
      <c r="L760" s="76"/>
      <c r="M760" s="76"/>
      <c r="N760" s="76"/>
      <c r="O760" s="76"/>
      <c r="P760" s="75">
        <f t="shared" si="36"/>
        <v>0</v>
      </c>
      <c r="Q760" s="73"/>
      <c r="R760" s="73"/>
      <c r="S760" s="73"/>
      <c r="T760" s="73"/>
      <c r="U760" s="73"/>
      <c r="V760" s="73"/>
      <c r="W760" s="73"/>
      <c r="X760" s="73"/>
      <c r="Y760" s="74">
        <f t="shared" si="37"/>
        <v>0</v>
      </c>
      <c r="Z760" s="19"/>
      <c r="AA760" s="19"/>
      <c r="AB760" s="19"/>
      <c r="AC760" s="19"/>
      <c r="AD760" s="19"/>
      <c r="AE760" s="19"/>
      <c r="AF760" s="19"/>
      <c r="AG760" s="73"/>
      <c r="AH760" s="74">
        <f t="shared" si="38"/>
        <v>0</v>
      </c>
      <c r="AI760" s="19"/>
      <c r="AJ760" s="73"/>
      <c r="AK760" s="73"/>
      <c r="AL760" s="5"/>
      <c r="AM760" s="5"/>
      <c r="AN760" s="73"/>
      <c r="AO760" s="73"/>
      <c r="AP760" s="73"/>
      <c r="AQ760" s="73"/>
      <c r="AR760" s="72"/>
      <c r="AS760" s="71"/>
    </row>
    <row r="761" spans="1:45" x14ac:dyDescent="0.2">
      <c r="A761" s="73"/>
      <c r="B761" s="73"/>
      <c r="C761" s="73"/>
      <c r="D761" s="73"/>
      <c r="E761" s="73"/>
      <c r="F761" s="73"/>
      <c r="G761" s="73"/>
      <c r="H761" s="76"/>
      <c r="I761" s="76"/>
      <c r="J761" s="76"/>
      <c r="K761" s="76"/>
      <c r="L761" s="76"/>
      <c r="M761" s="76"/>
      <c r="N761" s="76"/>
      <c r="O761" s="76"/>
      <c r="P761" s="75">
        <f t="shared" si="36"/>
        <v>0</v>
      </c>
      <c r="Q761" s="73"/>
      <c r="R761" s="73"/>
      <c r="S761" s="73"/>
      <c r="T761" s="73"/>
      <c r="U761" s="73"/>
      <c r="V761" s="73"/>
      <c r="W761" s="73"/>
      <c r="X761" s="73"/>
      <c r="Y761" s="74">
        <f t="shared" si="37"/>
        <v>0</v>
      </c>
      <c r="Z761" s="19"/>
      <c r="AA761" s="19"/>
      <c r="AB761" s="19"/>
      <c r="AC761" s="19"/>
      <c r="AD761" s="19"/>
      <c r="AE761" s="19"/>
      <c r="AF761" s="19"/>
      <c r="AG761" s="73"/>
      <c r="AH761" s="74">
        <f t="shared" si="38"/>
        <v>0</v>
      </c>
      <c r="AI761" s="19"/>
      <c r="AJ761" s="73"/>
      <c r="AK761" s="73"/>
      <c r="AL761" s="5"/>
      <c r="AM761" s="5"/>
      <c r="AN761" s="73"/>
      <c r="AO761" s="73"/>
      <c r="AP761" s="73"/>
      <c r="AQ761" s="73"/>
      <c r="AR761" s="72"/>
      <c r="AS761" s="71"/>
    </row>
    <row r="762" spans="1:45" x14ac:dyDescent="0.2">
      <c r="A762" s="73"/>
      <c r="B762" s="73"/>
      <c r="C762" s="73"/>
      <c r="D762" s="73"/>
      <c r="E762" s="73"/>
      <c r="F762" s="73"/>
      <c r="G762" s="73"/>
      <c r="H762" s="76"/>
      <c r="I762" s="76"/>
      <c r="J762" s="76"/>
      <c r="K762" s="76"/>
      <c r="L762" s="76"/>
      <c r="M762" s="76"/>
      <c r="N762" s="76"/>
      <c r="O762" s="76"/>
      <c r="P762" s="75">
        <f t="shared" si="36"/>
        <v>0</v>
      </c>
      <c r="Q762" s="73"/>
      <c r="R762" s="73"/>
      <c r="S762" s="73"/>
      <c r="T762" s="73"/>
      <c r="U762" s="73"/>
      <c r="V762" s="73"/>
      <c r="W762" s="73"/>
      <c r="X762" s="73"/>
      <c r="Y762" s="74">
        <f t="shared" si="37"/>
        <v>0</v>
      </c>
      <c r="Z762" s="19"/>
      <c r="AA762" s="19"/>
      <c r="AB762" s="19"/>
      <c r="AC762" s="19"/>
      <c r="AD762" s="19"/>
      <c r="AE762" s="19"/>
      <c r="AF762" s="19"/>
      <c r="AG762" s="73"/>
      <c r="AH762" s="74">
        <f t="shared" si="38"/>
        <v>0</v>
      </c>
      <c r="AI762" s="19"/>
      <c r="AJ762" s="73"/>
      <c r="AK762" s="73"/>
      <c r="AL762" s="5"/>
      <c r="AM762" s="5"/>
      <c r="AN762" s="73"/>
      <c r="AO762" s="73"/>
      <c r="AP762" s="73"/>
      <c r="AQ762" s="73"/>
      <c r="AR762" s="72"/>
      <c r="AS762" s="71"/>
    </row>
    <row r="763" spans="1:45" x14ac:dyDescent="0.2">
      <c r="A763" s="73"/>
      <c r="B763" s="73"/>
      <c r="C763" s="73"/>
      <c r="D763" s="73"/>
      <c r="E763" s="73"/>
      <c r="F763" s="73"/>
      <c r="G763" s="73"/>
      <c r="H763" s="76"/>
      <c r="I763" s="76"/>
      <c r="J763" s="76"/>
      <c r="K763" s="76"/>
      <c r="L763" s="76"/>
      <c r="M763" s="76"/>
      <c r="N763" s="76"/>
      <c r="O763" s="76"/>
      <c r="P763" s="75">
        <f t="shared" si="36"/>
        <v>0</v>
      </c>
      <c r="Q763" s="73"/>
      <c r="R763" s="73"/>
      <c r="S763" s="73"/>
      <c r="T763" s="73"/>
      <c r="U763" s="73"/>
      <c r="V763" s="73"/>
      <c r="W763" s="73"/>
      <c r="X763" s="73"/>
      <c r="Y763" s="74">
        <f t="shared" si="37"/>
        <v>0</v>
      </c>
      <c r="Z763" s="19"/>
      <c r="AA763" s="19"/>
      <c r="AB763" s="19"/>
      <c r="AC763" s="19"/>
      <c r="AD763" s="19"/>
      <c r="AE763" s="19"/>
      <c r="AF763" s="19"/>
      <c r="AG763" s="73"/>
      <c r="AH763" s="74">
        <f t="shared" si="38"/>
        <v>0</v>
      </c>
      <c r="AI763" s="19"/>
      <c r="AJ763" s="73"/>
      <c r="AK763" s="73"/>
      <c r="AL763" s="5"/>
      <c r="AM763" s="5"/>
      <c r="AN763" s="73"/>
      <c r="AO763" s="73"/>
      <c r="AP763" s="73"/>
      <c r="AQ763" s="73"/>
      <c r="AR763" s="72"/>
      <c r="AS763" s="71"/>
    </row>
    <row r="764" spans="1:45" x14ac:dyDescent="0.2">
      <c r="A764" s="73"/>
      <c r="B764" s="73"/>
      <c r="C764" s="73"/>
      <c r="D764" s="73"/>
      <c r="E764" s="73"/>
      <c r="F764" s="73"/>
      <c r="G764" s="73"/>
      <c r="H764" s="76"/>
      <c r="I764" s="76"/>
      <c r="J764" s="76"/>
      <c r="K764" s="76"/>
      <c r="L764" s="76"/>
      <c r="M764" s="76"/>
      <c r="N764" s="76"/>
      <c r="O764" s="76"/>
      <c r="P764" s="75">
        <f t="shared" si="36"/>
        <v>0</v>
      </c>
      <c r="Q764" s="73"/>
      <c r="R764" s="73"/>
      <c r="S764" s="73"/>
      <c r="T764" s="73"/>
      <c r="U764" s="73"/>
      <c r="V764" s="73"/>
      <c r="W764" s="73"/>
      <c r="X764" s="73"/>
      <c r="Y764" s="74">
        <f t="shared" si="37"/>
        <v>0</v>
      </c>
      <c r="Z764" s="19"/>
      <c r="AA764" s="19"/>
      <c r="AB764" s="19"/>
      <c r="AC764" s="19"/>
      <c r="AD764" s="19"/>
      <c r="AE764" s="19"/>
      <c r="AF764" s="19"/>
      <c r="AG764" s="73"/>
      <c r="AH764" s="74">
        <f t="shared" si="38"/>
        <v>0</v>
      </c>
      <c r="AI764" s="19"/>
      <c r="AJ764" s="73"/>
      <c r="AK764" s="73"/>
      <c r="AL764" s="5"/>
      <c r="AM764" s="5"/>
      <c r="AN764" s="73"/>
      <c r="AO764" s="73"/>
      <c r="AP764" s="73"/>
      <c r="AQ764" s="73"/>
      <c r="AR764" s="72"/>
      <c r="AS764" s="71"/>
    </row>
    <row r="765" spans="1:45" x14ac:dyDescent="0.2">
      <c r="A765" s="73"/>
      <c r="B765" s="73"/>
      <c r="C765" s="73"/>
      <c r="D765" s="73"/>
      <c r="E765" s="73"/>
      <c r="F765" s="73"/>
      <c r="G765" s="73"/>
      <c r="H765" s="76"/>
      <c r="I765" s="76"/>
      <c r="J765" s="76"/>
      <c r="K765" s="76"/>
      <c r="L765" s="76"/>
      <c r="M765" s="76"/>
      <c r="N765" s="76"/>
      <c r="O765" s="76"/>
      <c r="P765" s="75">
        <f t="shared" si="36"/>
        <v>0</v>
      </c>
      <c r="Q765" s="73"/>
      <c r="R765" s="73"/>
      <c r="S765" s="73"/>
      <c r="T765" s="73"/>
      <c r="U765" s="73"/>
      <c r="V765" s="73"/>
      <c r="W765" s="73"/>
      <c r="X765" s="73"/>
      <c r="Y765" s="74">
        <f t="shared" si="37"/>
        <v>0</v>
      </c>
      <c r="Z765" s="19"/>
      <c r="AA765" s="19"/>
      <c r="AB765" s="19"/>
      <c r="AC765" s="19"/>
      <c r="AD765" s="19"/>
      <c r="AE765" s="19"/>
      <c r="AF765" s="19"/>
      <c r="AG765" s="73"/>
      <c r="AH765" s="74">
        <f t="shared" si="38"/>
        <v>0</v>
      </c>
      <c r="AI765" s="19"/>
      <c r="AJ765" s="73"/>
      <c r="AK765" s="73"/>
      <c r="AL765" s="5"/>
      <c r="AM765" s="5"/>
      <c r="AN765" s="73"/>
      <c r="AO765" s="73"/>
      <c r="AP765" s="73"/>
      <c r="AQ765" s="73"/>
      <c r="AR765" s="72"/>
      <c r="AS765" s="71"/>
    </row>
    <row r="766" spans="1:45" x14ac:dyDescent="0.2">
      <c r="A766" s="73"/>
      <c r="B766" s="73"/>
      <c r="C766" s="73"/>
      <c r="D766" s="73"/>
      <c r="E766" s="73"/>
      <c r="F766" s="73"/>
      <c r="G766" s="73"/>
      <c r="H766" s="76"/>
      <c r="I766" s="76"/>
      <c r="J766" s="76"/>
      <c r="K766" s="76"/>
      <c r="L766" s="76"/>
      <c r="M766" s="76"/>
      <c r="N766" s="76"/>
      <c r="O766" s="76"/>
      <c r="P766" s="75">
        <f t="shared" si="36"/>
        <v>0</v>
      </c>
      <c r="Q766" s="73"/>
      <c r="R766" s="73"/>
      <c r="S766" s="73"/>
      <c r="T766" s="73"/>
      <c r="U766" s="73"/>
      <c r="V766" s="73"/>
      <c r="W766" s="73"/>
      <c r="X766" s="73"/>
      <c r="Y766" s="74">
        <f t="shared" si="37"/>
        <v>0</v>
      </c>
      <c r="Z766" s="19"/>
      <c r="AA766" s="19"/>
      <c r="AB766" s="19"/>
      <c r="AC766" s="19"/>
      <c r="AD766" s="19"/>
      <c r="AE766" s="19"/>
      <c r="AF766" s="19"/>
      <c r="AG766" s="73"/>
      <c r="AH766" s="74">
        <f t="shared" si="38"/>
        <v>0</v>
      </c>
      <c r="AI766" s="19"/>
      <c r="AJ766" s="73"/>
      <c r="AK766" s="73"/>
      <c r="AL766" s="5"/>
      <c r="AM766" s="5"/>
      <c r="AN766" s="73"/>
      <c r="AO766" s="73"/>
      <c r="AP766" s="73"/>
      <c r="AQ766" s="73"/>
      <c r="AR766" s="72"/>
      <c r="AS766" s="71"/>
    </row>
    <row r="767" spans="1:45" x14ac:dyDescent="0.2">
      <c r="A767" s="73"/>
      <c r="B767" s="73"/>
      <c r="C767" s="73"/>
      <c r="D767" s="73"/>
      <c r="E767" s="73"/>
      <c r="F767" s="73"/>
      <c r="G767" s="73"/>
      <c r="H767" s="76"/>
      <c r="I767" s="76"/>
      <c r="J767" s="76"/>
      <c r="K767" s="76"/>
      <c r="L767" s="76"/>
      <c r="M767" s="76"/>
      <c r="N767" s="76"/>
      <c r="O767" s="76"/>
      <c r="P767" s="75">
        <f t="shared" si="36"/>
        <v>0</v>
      </c>
      <c r="Q767" s="73"/>
      <c r="R767" s="73"/>
      <c r="S767" s="73"/>
      <c r="T767" s="73"/>
      <c r="U767" s="73"/>
      <c r="V767" s="73"/>
      <c r="W767" s="73"/>
      <c r="X767" s="73"/>
      <c r="Y767" s="74">
        <f t="shared" si="37"/>
        <v>0</v>
      </c>
      <c r="Z767" s="19"/>
      <c r="AA767" s="19"/>
      <c r="AB767" s="19"/>
      <c r="AC767" s="19"/>
      <c r="AD767" s="19"/>
      <c r="AE767" s="19"/>
      <c r="AF767" s="19"/>
      <c r="AG767" s="73"/>
      <c r="AH767" s="74">
        <f t="shared" si="38"/>
        <v>0</v>
      </c>
      <c r="AI767" s="19"/>
      <c r="AJ767" s="73"/>
      <c r="AK767" s="73"/>
      <c r="AL767" s="5"/>
      <c r="AM767" s="5"/>
      <c r="AN767" s="73"/>
      <c r="AO767" s="73"/>
      <c r="AP767" s="73"/>
      <c r="AQ767" s="73"/>
      <c r="AR767" s="72"/>
      <c r="AS767" s="71"/>
    </row>
    <row r="768" spans="1:45" x14ac:dyDescent="0.2">
      <c r="A768" s="73"/>
      <c r="B768" s="73"/>
      <c r="C768" s="73"/>
      <c r="D768" s="73"/>
      <c r="E768" s="73"/>
      <c r="F768" s="73"/>
      <c r="G768" s="73"/>
      <c r="H768" s="76"/>
      <c r="I768" s="76"/>
      <c r="J768" s="76"/>
      <c r="K768" s="76"/>
      <c r="L768" s="76"/>
      <c r="M768" s="76"/>
      <c r="N768" s="76"/>
      <c r="O768" s="76"/>
      <c r="P768" s="75">
        <f t="shared" si="36"/>
        <v>0</v>
      </c>
      <c r="Q768" s="73"/>
      <c r="R768" s="73"/>
      <c r="S768" s="73"/>
      <c r="T768" s="73"/>
      <c r="U768" s="73"/>
      <c r="V768" s="73"/>
      <c r="W768" s="73"/>
      <c r="X768" s="73"/>
      <c r="Y768" s="74">
        <f t="shared" si="37"/>
        <v>0</v>
      </c>
      <c r="Z768" s="19"/>
      <c r="AA768" s="19"/>
      <c r="AB768" s="19"/>
      <c r="AC768" s="19"/>
      <c r="AD768" s="19"/>
      <c r="AE768" s="19"/>
      <c r="AF768" s="19"/>
      <c r="AG768" s="73"/>
      <c r="AH768" s="74">
        <f t="shared" si="38"/>
        <v>0</v>
      </c>
      <c r="AI768" s="19"/>
      <c r="AJ768" s="73"/>
      <c r="AK768" s="73"/>
      <c r="AL768" s="5"/>
      <c r="AM768" s="5"/>
      <c r="AN768" s="73"/>
      <c r="AO768" s="73"/>
      <c r="AP768" s="73"/>
      <c r="AQ768" s="73"/>
      <c r="AR768" s="72"/>
      <c r="AS768" s="71"/>
    </row>
    <row r="769" spans="1:45" x14ac:dyDescent="0.2">
      <c r="A769" s="73"/>
      <c r="B769" s="73"/>
      <c r="C769" s="73"/>
      <c r="D769" s="73"/>
      <c r="E769" s="73"/>
      <c r="F769" s="73"/>
      <c r="G769" s="73"/>
      <c r="H769" s="76"/>
      <c r="I769" s="76"/>
      <c r="J769" s="76"/>
      <c r="K769" s="76"/>
      <c r="L769" s="76"/>
      <c r="M769" s="76"/>
      <c r="N769" s="76"/>
      <c r="O769" s="76"/>
      <c r="P769" s="75">
        <f t="shared" si="36"/>
        <v>0</v>
      </c>
      <c r="Q769" s="73"/>
      <c r="R769" s="73"/>
      <c r="S769" s="73"/>
      <c r="T769" s="73"/>
      <c r="U769" s="73"/>
      <c r="V769" s="73"/>
      <c r="W769" s="73"/>
      <c r="X769" s="73"/>
      <c r="Y769" s="74">
        <f t="shared" si="37"/>
        <v>0</v>
      </c>
      <c r="Z769" s="19"/>
      <c r="AA769" s="19"/>
      <c r="AB769" s="19"/>
      <c r="AC769" s="19"/>
      <c r="AD769" s="19"/>
      <c r="AE769" s="19"/>
      <c r="AF769" s="19"/>
      <c r="AG769" s="73"/>
      <c r="AH769" s="74">
        <f t="shared" si="38"/>
        <v>0</v>
      </c>
      <c r="AI769" s="19"/>
      <c r="AJ769" s="73"/>
      <c r="AK769" s="73"/>
      <c r="AL769" s="5"/>
      <c r="AM769" s="5"/>
      <c r="AN769" s="73"/>
      <c r="AO769" s="73"/>
      <c r="AP769" s="73"/>
      <c r="AQ769" s="73"/>
      <c r="AR769" s="72"/>
      <c r="AS769" s="71"/>
    </row>
    <row r="770" spans="1:45" x14ac:dyDescent="0.2">
      <c r="A770" s="73"/>
      <c r="B770" s="73"/>
      <c r="C770" s="73"/>
      <c r="D770" s="73"/>
      <c r="E770" s="73"/>
      <c r="F770" s="73"/>
      <c r="G770" s="73"/>
      <c r="H770" s="76"/>
      <c r="I770" s="76"/>
      <c r="J770" s="76"/>
      <c r="K770" s="76"/>
      <c r="L770" s="76"/>
      <c r="M770" s="76"/>
      <c r="N770" s="76"/>
      <c r="O770" s="76"/>
      <c r="P770" s="75">
        <f t="shared" si="36"/>
        <v>0</v>
      </c>
      <c r="Q770" s="73"/>
      <c r="R770" s="73"/>
      <c r="S770" s="73"/>
      <c r="T770" s="73"/>
      <c r="U770" s="73"/>
      <c r="V770" s="73"/>
      <c r="W770" s="73"/>
      <c r="X770" s="73"/>
      <c r="Y770" s="74">
        <f t="shared" si="37"/>
        <v>0</v>
      </c>
      <c r="Z770" s="19"/>
      <c r="AA770" s="19"/>
      <c r="AB770" s="19"/>
      <c r="AC770" s="19"/>
      <c r="AD770" s="19"/>
      <c r="AE770" s="19"/>
      <c r="AF770" s="19"/>
      <c r="AG770" s="73"/>
      <c r="AH770" s="74">
        <f t="shared" si="38"/>
        <v>0</v>
      </c>
      <c r="AI770" s="19"/>
      <c r="AJ770" s="73"/>
      <c r="AK770" s="73"/>
      <c r="AL770" s="5"/>
      <c r="AM770" s="5"/>
      <c r="AN770" s="73"/>
      <c r="AO770" s="73"/>
      <c r="AP770" s="73"/>
      <c r="AQ770" s="73"/>
      <c r="AR770" s="72"/>
      <c r="AS770" s="71"/>
    </row>
    <row r="771" spans="1:45" x14ac:dyDescent="0.2">
      <c r="A771" s="73"/>
      <c r="B771" s="73"/>
      <c r="C771" s="73"/>
      <c r="D771" s="73"/>
      <c r="E771" s="73"/>
      <c r="F771" s="73"/>
      <c r="G771" s="73"/>
      <c r="H771" s="76"/>
      <c r="I771" s="76"/>
      <c r="J771" s="76"/>
      <c r="K771" s="76"/>
      <c r="L771" s="76"/>
      <c r="M771" s="76"/>
      <c r="N771" s="76"/>
      <c r="O771" s="76"/>
      <c r="P771" s="75">
        <f t="shared" si="36"/>
        <v>0</v>
      </c>
      <c r="Q771" s="73"/>
      <c r="R771" s="73"/>
      <c r="S771" s="73"/>
      <c r="T771" s="73"/>
      <c r="U771" s="73"/>
      <c r="V771" s="73"/>
      <c r="W771" s="73"/>
      <c r="X771" s="73"/>
      <c r="Y771" s="74">
        <f t="shared" si="37"/>
        <v>0</v>
      </c>
      <c r="Z771" s="19"/>
      <c r="AA771" s="19"/>
      <c r="AB771" s="19"/>
      <c r="AC771" s="19"/>
      <c r="AD771" s="19"/>
      <c r="AE771" s="19"/>
      <c r="AF771" s="19"/>
      <c r="AG771" s="73"/>
      <c r="AH771" s="74">
        <f t="shared" si="38"/>
        <v>0</v>
      </c>
      <c r="AI771" s="19"/>
      <c r="AJ771" s="73"/>
      <c r="AK771" s="73"/>
      <c r="AL771" s="5"/>
      <c r="AM771" s="5"/>
      <c r="AN771" s="73"/>
      <c r="AO771" s="73"/>
      <c r="AP771" s="73"/>
      <c r="AQ771" s="73"/>
      <c r="AR771" s="72"/>
      <c r="AS771" s="71"/>
    </row>
    <row r="772" spans="1:45" x14ac:dyDescent="0.2">
      <c r="A772" s="73"/>
      <c r="B772" s="73"/>
      <c r="C772" s="73"/>
      <c r="D772" s="73"/>
      <c r="E772" s="73"/>
      <c r="F772" s="73"/>
      <c r="G772" s="73"/>
      <c r="H772" s="76"/>
      <c r="I772" s="76"/>
      <c r="J772" s="76"/>
      <c r="K772" s="76"/>
      <c r="L772" s="76"/>
      <c r="M772" s="76"/>
      <c r="N772" s="76"/>
      <c r="O772" s="76"/>
      <c r="P772" s="75">
        <f t="shared" si="36"/>
        <v>0</v>
      </c>
      <c r="Q772" s="73"/>
      <c r="R772" s="73"/>
      <c r="S772" s="73"/>
      <c r="T772" s="73"/>
      <c r="U772" s="73"/>
      <c r="V772" s="73"/>
      <c r="W772" s="73"/>
      <c r="X772" s="73"/>
      <c r="Y772" s="74">
        <f t="shared" si="37"/>
        <v>0</v>
      </c>
      <c r="Z772" s="19"/>
      <c r="AA772" s="19"/>
      <c r="AB772" s="19"/>
      <c r="AC772" s="19"/>
      <c r="AD772" s="19"/>
      <c r="AE772" s="19"/>
      <c r="AF772" s="19"/>
      <c r="AG772" s="73"/>
      <c r="AH772" s="74">
        <f t="shared" si="38"/>
        <v>0</v>
      </c>
      <c r="AI772" s="19"/>
      <c r="AJ772" s="73"/>
      <c r="AK772" s="73"/>
      <c r="AL772" s="5"/>
      <c r="AM772" s="5"/>
      <c r="AN772" s="73"/>
      <c r="AO772" s="73"/>
      <c r="AP772" s="73"/>
      <c r="AQ772" s="73"/>
      <c r="AR772" s="72"/>
      <c r="AS772" s="71"/>
    </row>
    <row r="773" spans="1:45" x14ac:dyDescent="0.2">
      <c r="A773" s="73"/>
      <c r="B773" s="73"/>
      <c r="C773" s="73"/>
      <c r="D773" s="73"/>
      <c r="E773" s="73"/>
      <c r="F773" s="73"/>
      <c r="G773" s="73"/>
      <c r="H773" s="76"/>
      <c r="I773" s="76"/>
      <c r="J773" s="76"/>
      <c r="K773" s="76"/>
      <c r="L773" s="76"/>
      <c r="M773" s="76"/>
      <c r="N773" s="76"/>
      <c r="O773" s="76"/>
      <c r="P773" s="75">
        <f t="shared" si="36"/>
        <v>0</v>
      </c>
      <c r="Q773" s="73"/>
      <c r="R773" s="73"/>
      <c r="S773" s="73"/>
      <c r="T773" s="73"/>
      <c r="U773" s="73"/>
      <c r="V773" s="73"/>
      <c r="W773" s="73"/>
      <c r="X773" s="73"/>
      <c r="Y773" s="74">
        <f t="shared" si="37"/>
        <v>0</v>
      </c>
      <c r="Z773" s="19"/>
      <c r="AA773" s="19"/>
      <c r="AB773" s="19"/>
      <c r="AC773" s="19"/>
      <c r="AD773" s="19"/>
      <c r="AE773" s="19"/>
      <c r="AF773" s="19"/>
      <c r="AG773" s="73"/>
      <c r="AH773" s="74">
        <f t="shared" si="38"/>
        <v>0</v>
      </c>
      <c r="AI773" s="19"/>
      <c r="AJ773" s="73"/>
      <c r="AK773" s="73"/>
      <c r="AL773" s="5"/>
      <c r="AM773" s="5"/>
      <c r="AN773" s="73"/>
      <c r="AO773" s="73"/>
      <c r="AP773" s="73"/>
      <c r="AQ773" s="73"/>
      <c r="AR773" s="72"/>
      <c r="AS773" s="71"/>
    </row>
    <row r="774" spans="1:45" x14ac:dyDescent="0.2">
      <c r="A774" s="73"/>
      <c r="B774" s="73"/>
      <c r="C774" s="73"/>
      <c r="D774" s="73"/>
      <c r="E774" s="73"/>
      <c r="F774" s="73"/>
      <c r="G774" s="73"/>
      <c r="H774" s="76"/>
      <c r="I774" s="76"/>
      <c r="J774" s="76"/>
      <c r="K774" s="76"/>
      <c r="L774" s="76"/>
      <c r="M774" s="76"/>
      <c r="N774" s="76"/>
      <c r="O774" s="76"/>
      <c r="P774" s="75">
        <f t="shared" si="36"/>
        <v>0</v>
      </c>
      <c r="Q774" s="73"/>
      <c r="R774" s="73"/>
      <c r="S774" s="73"/>
      <c r="T774" s="73"/>
      <c r="U774" s="73"/>
      <c r="V774" s="73"/>
      <c r="W774" s="73"/>
      <c r="X774" s="73"/>
      <c r="Y774" s="74">
        <f t="shared" si="37"/>
        <v>0</v>
      </c>
      <c r="Z774" s="19"/>
      <c r="AA774" s="19"/>
      <c r="AB774" s="19"/>
      <c r="AC774" s="19"/>
      <c r="AD774" s="19"/>
      <c r="AE774" s="19"/>
      <c r="AF774" s="19"/>
      <c r="AG774" s="73"/>
      <c r="AH774" s="74">
        <f t="shared" si="38"/>
        <v>0</v>
      </c>
      <c r="AI774" s="19"/>
      <c r="AJ774" s="73"/>
      <c r="AK774" s="73"/>
      <c r="AL774" s="5"/>
      <c r="AM774" s="5"/>
      <c r="AN774" s="73"/>
      <c r="AO774" s="73"/>
      <c r="AP774" s="73"/>
      <c r="AQ774" s="73"/>
      <c r="AR774" s="72"/>
      <c r="AS774" s="71"/>
    </row>
    <row r="775" spans="1:45" x14ac:dyDescent="0.2">
      <c r="A775" s="73"/>
      <c r="B775" s="73"/>
      <c r="C775" s="73"/>
      <c r="D775" s="73"/>
      <c r="E775" s="73"/>
      <c r="F775" s="73"/>
      <c r="G775" s="73"/>
      <c r="H775" s="76"/>
      <c r="I775" s="76"/>
      <c r="J775" s="76"/>
      <c r="K775" s="76"/>
      <c r="L775" s="76"/>
      <c r="M775" s="76"/>
      <c r="N775" s="76"/>
      <c r="O775" s="76"/>
      <c r="P775" s="75">
        <f t="shared" si="36"/>
        <v>0</v>
      </c>
      <c r="Q775" s="73"/>
      <c r="R775" s="73"/>
      <c r="S775" s="73"/>
      <c r="T775" s="73"/>
      <c r="U775" s="73"/>
      <c r="V775" s="73"/>
      <c r="W775" s="73"/>
      <c r="X775" s="73"/>
      <c r="Y775" s="74">
        <f t="shared" si="37"/>
        <v>0</v>
      </c>
      <c r="Z775" s="19"/>
      <c r="AA775" s="19"/>
      <c r="AB775" s="19"/>
      <c r="AC775" s="19"/>
      <c r="AD775" s="19"/>
      <c r="AE775" s="19"/>
      <c r="AF775" s="19"/>
      <c r="AG775" s="73"/>
      <c r="AH775" s="74">
        <f t="shared" si="38"/>
        <v>0</v>
      </c>
      <c r="AI775" s="19"/>
      <c r="AJ775" s="73"/>
      <c r="AK775" s="73"/>
      <c r="AL775" s="5"/>
      <c r="AM775" s="5"/>
      <c r="AN775" s="73"/>
      <c r="AO775" s="73"/>
      <c r="AP775" s="73"/>
      <c r="AQ775" s="73"/>
      <c r="AR775" s="72"/>
      <c r="AS775" s="71"/>
    </row>
    <row r="776" spans="1:45" x14ac:dyDescent="0.2">
      <c r="A776" s="73"/>
      <c r="B776" s="73"/>
      <c r="C776" s="73"/>
      <c r="D776" s="73"/>
      <c r="E776" s="73"/>
      <c r="F776" s="73"/>
      <c r="G776" s="73"/>
      <c r="H776" s="76"/>
      <c r="I776" s="76"/>
      <c r="J776" s="76"/>
      <c r="K776" s="76"/>
      <c r="L776" s="76"/>
      <c r="M776" s="76"/>
      <c r="N776" s="76"/>
      <c r="O776" s="76"/>
      <c r="P776" s="75">
        <f t="shared" si="36"/>
        <v>0</v>
      </c>
      <c r="Q776" s="73"/>
      <c r="R776" s="73"/>
      <c r="S776" s="73"/>
      <c r="T776" s="73"/>
      <c r="U776" s="73"/>
      <c r="V776" s="73"/>
      <c r="W776" s="73"/>
      <c r="X776" s="73"/>
      <c r="Y776" s="74">
        <f t="shared" si="37"/>
        <v>0</v>
      </c>
      <c r="Z776" s="19"/>
      <c r="AA776" s="19"/>
      <c r="AB776" s="19"/>
      <c r="AC776" s="19"/>
      <c r="AD776" s="19"/>
      <c r="AE776" s="19"/>
      <c r="AF776" s="19"/>
      <c r="AG776" s="73"/>
      <c r="AH776" s="74">
        <f t="shared" si="38"/>
        <v>0</v>
      </c>
      <c r="AI776" s="19"/>
      <c r="AJ776" s="73"/>
      <c r="AK776" s="73"/>
      <c r="AL776" s="5"/>
      <c r="AM776" s="5"/>
      <c r="AN776" s="73"/>
      <c r="AO776" s="73"/>
      <c r="AP776" s="73"/>
      <c r="AQ776" s="73"/>
      <c r="AR776" s="72"/>
      <c r="AS776" s="71"/>
    </row>
    <row r="777" spans="1:45" x14ac:dyDescent="0.2">
      <c r="A777" s="73"/>
      <c r="B777" s="73"/>
      <c r="C777" s="73"/>
      <c r="D777" s="73"/>
      <c r="E777" s="73"/>
      <c r="F777" s="73"/>
      <c r="G777" s="73"/>
      <c r="H777" s="76"/>
      <c r="I777" s="76"/>
      <c r="J777" s="76"/>
      <c r="K777" s="76"/>
      <c r="L777" s="76"/>
      <c r="M777" s="76"/>
      <c r="N777" s="76"/>
      <c r="O777" s="76"/>
      <c r="P777" s="75">
        <f t="shared" si="36"/>
        <v>0</v>
      </c>
      <c r="Q777" s="73"/>
      <c r="R777" s="73"/>
      <c r="S777" s="73"/>
      <c r="T777" s="73"/>
      <c r="U777" s="73"/>
      <c r="V777" s="73"/>
      <c r="W777" s="73"/>
      <c r="X777" s="73"/>
      <c r="Y777" s="74">
        <f t="shared" si="37"/>
        <v>0</v>
      </c>
      <c r="Z777" s="19"/>
      <c r="AA777" s="19"/>
      <c r="AB777" s="19"/>
      <c r="AC777" s="19"/>
      <c r="AD777" s="19"/>
      <c r="AE777" s="19"/>
      <c r="AF777" s="19"/>
      <c r="AG777" s="73"/>
      <c r="AH777" s="74">
        <f t="shared" si="38"/>
        <v>0</v>
      </c>
      <c r="AI777" s="19"/>
      <c r="AJ777" s="73"/>
      <c r="AK777" s="73"/>
      <c r="AL777" s="5"/>
      <c r="AM777" s="5"/>
      <c r="AN777" s="73"/>
      <c r="AO777" s="73"/>
      <c r="AP777" s="73"/>
      <c r="AQ777" s="73"/>
      <c r="AR777" s="72"/>
      <c r="AS777" s="71"/>
    </row>
    <row r="778" spans="1:45" x14ac:dyDescent="0.2">
      <c r="A778" s="73"/>
      <c r="B778" s="73"/>
      <c r="C778" s="73"/>
      <c r="D778" s="73"/>
      <c r="E778" s="73"/>
      <c r="F778" s="73"/>
      <c r="G778" s="73"/>
      <c r="H778" s="76"/>
      <c r="I778" s="76"/>
      <c r="J778" s="76"/>
      <c r="K778" s="76"/>
      <c r="L778" s="76"/>
      <c r="M778" s="76"/>
      <c r="N778" s="76"/>
      <c r="O778" s="76"/>
      <c r="P778" s="75">
        <f t="shared" si="36"/>
        <v>0</v>
      </c>
      <c r="Q778" s="73"/>
      <c r="R778" s="73"/>
      <c r="S778" s="73"/>
      <c r="T778" s="73"/>
      <c r="U778" s="73"/>
      <c r="V778" s="73"/>
      <c r="W778" s="73"/>
      <c r="X778" s="73"/>
      <c r="Y778" s="74">
        <f t="shared" si="37"/>
        <v>0</v>
      </c>
      <c r="Z778" s="19"/>
      <c r="AA778" s="19"/>
      <c r="AB778" s="19"/>
      <c r="AC778" s="19"/>
      <c r="AD778" s="19"/>
      <c r="AE778" s="19"/>
      <c r="AF778" s="19"/>
      <c r="AG778" s="73"/>
      <c r="AH778" s="74">
        <f t="shared" si="38"/>
        <v>0</v>
      </c>
      <c r="AI778" s="19"/>
      <c r="AJ778" s="73"/>
      <c r="AK778" s="73"/>
      <c r="AL778" s="5"/>
      <c r="AM778" s="5"/>
      <c r="AN778" s="73"/>
      <c r="AO778" s="73"/>
      <c r="AP778" s="73"/>
      <c r="AQ778" s="73"/>
      <c r="AR778" s="72"/>
      <c r="AS778" s="71"/>
    </row>
    <row r="779" spans="1:45" x14ac:dyDescent="0.2">
      <c r="A779" s="73"/>
      <c r="B779" s="73"/>
      <c r="C779" s="73"/>
      <c r="D779" s="73"/>
      <c r="E779" s="73"/>
      <c r="F779" s="73"/>
      <c r="G779" s="73"/>
      <c r="H779" s="76"/>
      <c r="I779" s="76"/>
      <c r="J779" s="76"/>
      <c r="K779" s="76"/>
      <c r="L779" s="76"/>
      <c r="M779" s="76"/>
      <c r="N779" s="76"/>
      <c r="O779" s="76"/>
      <c r="P779" s="75">
        <f t="shared" si="36"/>
        <v>0</v>
      </c>
      <c r="Q779" s="73"/>
      <c r="R779" s="73"/>
      <c r="S779" s="73"/>
      <c r="T779" s="73"/>
      <c r="U779" s="73"/>
      <c r="V779" s="73"/>
      <c r="W779" s="73"/>
      <c r="X779" s="73"/>
      <c r="Y779" s="74">
        <f t="shared" si="37"/>
        <v>0</v>
      </c>
      <c r="Z779" s="19"/>
      <c r="AA779" s="19"/>
      <c r="AB779" s="19"/>
      <c r="AC779" s="19"/>
      <c r="AD779" s="19"/>
      <c r="AE779" s="19"/>
      <c r="AF779" s="19"/>
      <c r="AG779" s="73"/>
      <c r="AH779" s="74">
        <f t="shared" si="38"/>
        <v>0</v>
      </c>
      <c r="AI779" s="19"/>
      <c r="AJ779" s="73"/>
      <c r="AK779" s="73"/>
      <c r="AL779" s="5"/>
      <c r="AM779" s="5"/>
      <c r="AN779" s="73"/>
      <c r="AO779" s="73"/>
      <c r="AP779" s="73"/>
      <c r="AQ779" s="73"/>
      <c r="AR779" s="72"/>
      <c r="AS779" s="71"/>
    </row>
    <row r="780" spans="1:45" x14ac:dyDescent="0.2">
      <c r="A780" s="73"/>
      <c r="B780" s="73"/>
      <c r="C780" s="73"/>
      <c r="D780" s="73"/>
      <c r="E780" s="73"/>
      <c r="F780" s="73"/>
      <c r="G780" s="73"/>
      <c r="H780" s="76"/>
      <c r="I780" s="76"/>
      <c r="J780" s="76"/>
      <c r="K780" s="76"/>
      <c r="L780" s="76"/>
      <c r="M780" s="76"/>
      <c r="N780" s="76"/>
      <c r="O780" s="76"/>
      <c r="P780" s="75">
        <f t="shared" si="36"/>
        <v>0</v>
      </c>
      <c r="Q780" s="73"/>
      <c r="R780" s="73"/>
      <c r="S780" s="73"/>
      <c r="T780" s="73"/>
      <c r="U780" s="73"/>
      <c r="V780" s="73"/>
      <c r="W780" s="73"/>
      <c r="X780" s="73"/>
      <c r="Y780" s="74">
        <f t="shared" si="37"/>
        <v>0</v>
      </c>
      <c r="Z780" s="19"/>
      <c r="AA780" s="19"/>
      <c r="AB780" s="19"/>
      <c r="AC780" s="19"/>
      <c r="AD780" s="19"/>
      <c r="AE780" s="19"/>
      <c r="AF780" s="19"/>
      <c r="AG780" s="73"/>
      <c r="AH780" s="74">
        <f t="shared" si="38"/>
        <v>0</v>
      </c>
      <c r="AI780" s="19"/>
      <c r="AJ780" s="73"/>
      <c r="AK780" s="73"/>
      <c r="AL780" s="5"/>
      <c r="AM780" s="5"/>
      <c r="AN780" s="73"/>
      <c r="AO780" s="73"/>
      <c r="AP780" s="73"/>
      <c r="AQ780" s="73"/>
      <c r="AR780" s="72"/>
      <c r="AS780" s="71"/>
    </row>
    <row r="781" spans="1:45" x14ac:dyDescent="0.2">
      <c r="A781" s="73"/>
      <c r="B781" s="73"/>
      <c r="C781" s="73"/>
      <c r="D781" s="73"/>
      <c r="E781" s="73"/>
      <c r="F781" s="73"/>
      <c r="G781" s="73"/>
      <c r="H781" s="76"/>
      <c r="I781" s="76"/>
      <c r="J781" s="76"/>
      <c r="K781" s="76"/>
      <c r="L781" s="76"/>
      <c r="M781" s="76"/>
      <c r="N781" s="76"/>
      <c r="O781" s="76"/>
      <c r="P781" s="75">
        <f t="shared" ref="P781:P844" si="39">SUM(H781:N781)</f>
        <v>0</v>
      </c>
      <c r="Q781" s="73"/>
      <c r="R781" s="73"/>
      <c r="S781" s="73"/>
      <c r="T781" s="73"/>
      <c r="U781" s="73"/>
      <c r="V781" s="73"/>
      <c r="W781" s="73"/>
      <c r="X781" s="73"/>
      <c r="Y781" s="74">
        <f t="shared" ref="Y781:Y844" si="40">SUM(Q781:W781)</f>
        <v>0</v>
      </c>
      <c r="Z781" s="19"/>
      <c r="AA781" s="19"/>
      <c r="AB781" s="19"/>
      <c r="AC781" s="19"/>
      <c r="AD781" s="19"/>
      <c r="AE781" s="19"/>
      <c r="AF781" s="19"/>
      <c r="AG781" s="73"/>
      <c r="AH781" s="74">
        <f t="shared" ref="AH781:AH844" si="41">SUM(Z781:AF781)</f>
        <v>0</v>
      </c>
      <c r="AI781" s="19"/>
      <c r="AJ781" s="73"/>
      <c r="AK781" s="73"/>
      <c r="AL781" s="5"/>
      <c r="AM781" s="5"/>
      <c r="AN781" s="73"/>
      <c r="AO781" s="73"/>
      <c r="AP781" s="73"/>
      <c r="AQ781" s="73"/>
      <c r="AR781" s="72"/>
      <c r="AS781" s="71"/>
    </row>
    <row r="782" spans="1:45" x14ac:dyDescent="0.2">
      <c r="A782" s="73"/>
      <c r="B782" s="73"/>
      <c r="C782" s="73"/>
      <c r="D782" s="73"/>
      <c r="E782" s="73"/>
      <c r="F782" s="73"/>
      <c r="G782" s="73"/>
      <c r="H782" s="76"/>
      <c r="I782" s="76"/>
      <c r="J782" s="76"/>
      <c r="K782" s="76"/>
      <c r="L782" s="76"/>
      <c r="M782" s="76"/>
      <c r="N782" s="76"/>
      <c r="O782" s="76"/>
      <c r="P782" s="75">
        <f t="shared" si="39"/>
        <v>0</v>
      </c>
      <c r="Q782" s="73"/>
      <c r="R782" s="73"/>
      <c r="S782" s="73"/>
      <c r="T782" s="73"/>
      <c r="U782" s="73"/>
      <c r="V782" s="73"/>
      <c r="W782" s="73"/>
      <c r="X782" s="73"/>
      <c r="Y782" s="74">
        <f t="shared" si="40"/>
        <v>0</v>
      </c>
      <c r="Z782" s="19"/>
      <c r="AA782" s="19"/>
      <c r="AB782" s="19"/>
      <c r="AC782" s="19"/>
      <c r="AD782" s="19"/>
      <c r="AE782" s="19"/>
      <c r="AF782" s="19"/>
      <c r="AG782" s="73"/>
      <c r="AH782" s="74">
        <f t="shared" si="41"/>
        <v>0</v>
      </c>
      <c r="AI782" s="19"/>
      <c r="AJ782" s="73"/>
      <c r="AK782" s="73"/>
      <c r="AL782" s="5"/>
      <c r="AM782" s="5"/>
      <c r="AN782" s="73"/>
      <c r="AO782" s="73"/>
      <c r="AP782" s="73"/>
      <c r="AQ782" s="73"/>
      <c r="AR782" s="72"/>
      <c r="AS782" s="71"/>
    </row>
    <row r="783" spans="1:45" x14ac:dyDescent="0.2">
      <c r="A783" s="73"/>
      <c r="B783" s="73"/>
      <c r="C783" s="73"/>
      <c r="D783" s="73"/>
      <c r="E783" s="73"/>
      <c r="F783" s="73"/>
      <c r="G783" s="73"/>
      <c r="H783" s="76"/>
      <c r="I783" s="76"/>
      <c r="J783" s="76"/>
      <c r="K783" s="76"/>
      <c r="L783" s="76"/>
      <c r="M783" s="76"/>
      <c r="N783" s="76"/>
      <c r="O783" s="76"/>
      <c r="P783" s="75">
        <f t="shared" si="39"/>
        <v>0</v>
      </c>
      <c r="Q783" s="73"/>
      <c r="R783" s="73"/>
      <c r="S783" s="73"/>
      <c r="T783" s="73"/>
      <c r="U783" s="73"/>
      <c r="V783" s="73"/>
      <c r="W783" s="73"/>
      <c r="X783" s="73"/>
      <c r="Y783" s="74">
        <f t="shared" si="40"/>
        <v>0</v>
      </c>
      <c r="Z783" s="19"/>
      <c r="AA783" s="19"/>
      <c r="AB783" s="19"/>
      <c r="AC783" s="19"/>
      <c r="AD783" s="19"/>
      <c r="AE783" s="19"/>
      <c r="AF783" s="19"/>
      <c r="AG783" s="73"/>
      <c r="AH783" s="74">
        <f t="shared" si="41"/>
        <v>0</v>
      </c>
      <c r="AI783" s="19"/>
      <c r="AJ783" s="73"/>
      <c r="AK783" s="73"/>
      <c r="AL783" s="5"/>
      <c r="AM783" s="5"/>
      <c r="AN783" s="73"/>
      <c r="AO783" s="73"/>
      <c r="AP783" s="73"/>
      <c r="AQ783" s="73"/>
      <c r="AR783" s="72"/>
      <c r="AS783" s="71"/>
    </row>
    <row r="784" spans="1:45" x14ac:dyDescent="0.2">
      <c r="A784" s="73"/>
      <c r="B784" s="73"/>
      <c r="C784" s="73"/>
      <c r="D784" s="73"/>
      <c r="E784" s="73"/>
      <c r="F784" s="73"/>
      <c r="G784" s="73"/>
      <c r="H784" s="76"/>
      <c r="I784" s="76"/>
      <c r="J784" s="76"/>
      <c r="K784" s="76"/>
      <c r="L784" s="76"/>
      <c r="M784" s="76"/>
      <c r="N784" s="76"/>
      <c r="O784" s="76"/>
      <c r="P784" s="75">
        <f t="shared" si="39"/>
        <v>0</v>
      </c>
      <c r="Q784" s="73"/>
      <c r="R784" s="73"/>
      <c r="S784" s="73"/>
      <c r="T784" s="73"/>
      <c r="U784" s="73"/>
      <c r="V784" s="73"/>
      <c r="W784" s="73"/>
      <c r="X784" s="73"/>
      <c r="Y784" s="74">
        <f t="shared" si="40"/>
        <v>0</v>
      </c>
      <c r="Z784" s="19"/>
      <c r="AA784" s="19"/>
      <c r="AB784" s="19"/>
      <c r="AC784" s="19"/>
      <c r="AD784" s="19"/>
      <c r="AE784" s="19"/>
      <c r="AF784" s="19"/>
      <c r="AG784" s="73"/>
      <c r="AH784" s="74">
        <f t="shared" si="41"/>
        <v>0</v>
      </c>
      <c r="AI784" s="19"/>
      <c r="AJ784" s="73"/>
      <c r="AK784" s="73"/>
      <c r="AL784" s="5"/>
      <c r="AM784" s="5"/>
      <c r="AN784" s="73"/>
      <c r="AO784" s="73"/>
      <c r="AP784" s="73"/>
      <c r="AQ784" s="73"/>
      <c r="AR784" s="72"/>
      <c r="AS784" s="71"/>
    </row>
    <row r="785" spans="1:45" x14ac:dyDescent="0.2">
      <c r="A785" s="73"/>
      <c r="B785" s="73"/>
      <c r="C785" s="73"/>
      <c r="D785" s="73"/>
      <c r="E785" s="73"/>
      <c r="F785" s="73"/>
      <c r="G785" s="73"/>
      <c r="H785" s="76"/>
      <c r="I785" s="76"/>
      <c r="J785" s="76"/>
      <c r="K785" s="76"/>
      <c r="L785" s="76"/>
      <c r="M785" s="76"/>
      <c r="N785" s="76"/>
      <c r="O785" s="76"/>
      <c r="P785" s="75">
        <f t="shared" si="39"/>
        <v>0</v>
      </c>
      <c r="Q785" s="73"/>
      <c r="R785" s="73"/>
      <c r="S785" s="73"/>
      <c r="T785" s="73"/>
      <c r="U785" s="73"/>
      <c r="V785" s="73"/>
      <c r="W785" s="73"/>
      <c r="X785" s="73"/>
      <c r="Y785" s="74">
        <f t="shared" si="40"/>
        <v>0</v>
      </c>
      <c r="Z785" s="19"/>
      <c r="AA785" s="19"/>
      <c r="AB785" s="19"/>
      <c r="AC785" s="19"/>
      <c r="AD785" s="19"/>
      <c r="AE785" s="19"/>
      <c r="AF785" s="19"/>
      <c r="AG785" s="73"/>
      <c r="AH785" s="74">
        <f t="shared" si="41"/>
        <v>0</v>
      </c>
      <c r="AI785" s="19"/>
      <c r="AJ785" s="73"/>
      <c r="AK785" s="73"/>
      <c r="AL785" s="5"/>
      <c r="AM785" s="5"/>
      <c r="AN785" s="73"/>
      <c r="AO785" s="73"/>
      <c r="AP785" s="73"/>
      <c r="AQ785" s="73"/>
      <c r="AR785" s="72"/>
      <c r="AS785" s="71"/>
    </row>
    <row r="786" spans="1:45" x14ac:dyDescent="0.2">
      <c r="A786" s="73"/>
      <c r="B786" s="73"/>
      <c r="C786" s="73"/>
      <c r="D786" s="73"/>
      <c r="E786" s="73"/>
      <c r="F786" s="73"/>
      <c r="G786" s="73"/>
      <c r="H786" s="76"/>
      <c r="I786" s="76"/>
      <c r="J786" s="76"/>
      <c r="K786" s="76"/>
      <c r="L786" s="76"/>
      <c r="M786" s="76"/>
      <c r="N786" s="76"/>
      <c r="O786" s="76"/>
      <c r="P786" s="75">
        <f t="shared" si="39"/>
        <v>0</v>
      </c>
      <c r="Q786" s="73"/>
      <c r="R786" s="73"/>
      <c r="S786" s="73"/>
      <c r="T786" s="73"/>
      <c r="U786" s="73"/>
      <c r="V786" s="73"/>
      <c r="W786" s="73"/>
      <c r="X786" s="73"/>
      <c r="Y786" s="74">
        <f t="shared" si="40"/>
        <v>0</v>
      </c>
      <c r="Z786" s="19"/>
      <c r="AA786" s="19"/>
      <c r="AB786" s="19"/>
      <c r="AC786" s="19"/>
      <c r="AD786" s="19"/>
      <c r="AE786" s="19"/>
      <c r="AF786" s="19"/>
      <c r="AG786" s="73"/>
      <c r="AH786" s="74">
        <f t="shared" si="41"/>
        <v>0</v>
      </c>
      <c r="AI786" s="19"/>
      <c r="AJ786" s="73"/>
      <c r="AK786" s="73"/>
      <c r="AL786" s="5"/>
      <c r="AM786" s="5"/>
      <c r="AN786" s="73"/>
      <c r="AO786" s="73"/>
      <c r="AP786" s="73"/>
      <c r="AQ786" s="73"/>
      <c r="AR786" s="72"/>
      <c r="AS786" s="71"/>
    </row>
    <row r="787" spans="1:45" x14ac:dyDescent="0.2">
      <c r="A787" s="73"/>
      <c r="B787" s="73"/>
      <c r="C787" s="73"/>
      <c r="D787" s="73"/>
      <c r="E787" s="73"/>
      <c r="F787" s="73"/>
      <c r="G787" s="73"/>
      <c r="H787" s="76"/>
      <c r="I787" s="76"/>
      <c r="J787" s="76"/>
      <c r="K787" s="76"/>
      <c r="L787" s="76"/>
      <c r="M787" s="76"/>
      <c r="N787" s="76"/>
      <c r="O787" s="76"/>
      <c r="P787" s="75">
        <f t="shared" si="39"/>
        <v>0</v>
      </c>
      <c r="Q787" s="73"/>
      <c r="R787" s="73"/>
      <c r="S787" s="73"/>
      <c r="T787" s="73"/>
      <c r="U787" s="73"/>
      <c r="V787" s="73"/>
      <c r="W787" s="73"/>
      <c r="X787" s="73"/>
      <c r="Y787" s="74">
        <f t="shared" si="40"/>
        <v>0</v>
      </c>
      <c r="Z787" s="19"/>
      <c r="AA787" s="19"/>
      <c r="AB787" s="19"/>
      <c r="AC787" s="19"/>
      <c r="AD787" s="19"/>
      <c r="AE787" s="19"/>
      <c r="AF787" s="19"/>
      <c r="AG787" s="73"/>
      <c r="AH787" s="74">
        <f t="shared" si="41"/>
        <v>0</v>
      </c>
      <c r="AI787" s="19"/>
      <c r="AJ787" s="73"/>
      <c r="AK787" s="73"/>
      <c r="AL787" s="5"/>
      <c r="AM787" s="5"/>
      <c r="AN787" s="73"/>
      <c r="AO787" s="73"/>
      <c r="AP787" s="73"/>
      <c r="AQ787" s="73"/>
      <c r="AR787" s="72"/>
      <c r="AS787" s="71"/>
    </row>
    <row r="788" spans="1:45" x14ac:dyDescent="0.2">
      <c r="A788" s="73"/>
      <c r="B788" s="73"/>
      <c r="C788" s="73"/>
      <c r="D788" s="73"/>
      <c r="E788" s="73"/>
      <c r="F788" s="73"/>
      <c r="G788" s="73"/>
      <c r="H788" s="76"/>
      <c r="I788" s="76"/>
      <c r="J788" s="76"/>
      <c r="K788" s="76"/>
      <c r="L788" s="76"/>
      <c r="M788" s="76"/>
      <c r="N788" s="76"/>
      <c r="O788" s="76"/>
      <c r="P788" s="75">
        <f t="shared" si="39"/>
        <v>0</v>
      </c>
      <c r="Q788" s="73"/>
      <c r="R788" s="73"/>
      <c r="S788" s="73"/>
      <c r="T788" s="73"/>
      <c r="U788" s="73"/>
      <c r="V788" s="73"/>
      <c r="W788" s="73"/>
      <c r="X788" s="73"/>
      <c r="Y788" s="74">
        <f t="shared" si="40"/>
        <v>0</v>
      </c>
      <c r="Z788" s="19"/>
      <c r="AA788" s="19"/>
      <c r="AB788" s="19"/>
      <c r="AC788" s="19"/>
      <c r="AD788" s="19"/>
      <c r="AE788" s="19"/>
      <c r="AF788" s="19"/>
      <c r="AG788" s="73"/>
      <c r="AH788" s="74">
        <f t="shared" si="41"/>
        <v>0</v>
      </c>
      <c r="AI788" s="19"/>
      <c r="AJ788" s="73"/>
      <c r="AK788" s="73"/>
      <c r="AL788" s="5"/>
      <c r="AM788" s="5"/>
      <c r="AN788" s="73"/>
      <c r="AO788" s="73"/>
      <c r="AP788" s="73"/>
      <c r="AQ788" s="73"/>
      <c r="AR788" s="72"/>
      <c r="AS788" s="71"/>
    </row>
    <row r="789" spans="1:45" x14ac:dyDescent="0.2">
      <c r="A789" s="73"/>
      <c r="B789" s="73"/>
      <c r="C789" s="73"/>
      <c r="D789" s="73"/>
      <c r="E789" s="73"/>
      <c r="F789" s="73"/>
      <c r="G789" s="73"/>
      <c r="H789" s="76"/>
      <c r="I789" s="76"/>
      <c r="J789" s="76"/>
      <c r="K789" s="76"/>
      <c r="L789" s="76"/>
      <c r="M789" s="76"/>
      <c r="N789" s="76"/>
      <c r="O789" s="76"/>
      <c r="P789" s="75">
        <f t="shared" si="39"/>
        <v>0</v>
      </c>
      <c r="Q789" s="73"/>
      <c r="R789" s="73"/>
      <c r="S789" s="73"/>
      <c r="T789" s="73"/>
      <c r="U789" s="73"/>
      <c r="V789" s="73"/>
      <c r="W789" s="73"/>
      <c r="X789" s="73"/>
      <c r="Y789" s="74">
        <f t="shared" si="40"/>
        <v>0</v>
      </c>
      <c r="Z789" s="19"/>
      <c r="AA789" s="19"/>
      <c r="AB789" s="19"/>
      <c r="AC789" s="19"/>
      <c r="AD789" s="19"/>
      <c r="AE789" s="19"/>
      <c r="AF789" s="19"/>
      <c r="AG789" s="73"/>
      <c r="AH789" s="74">
        <f t="shared" si="41"/>
        <v>0</v>
      </c>
      <c r="AI789" s="19"/>
      <c r="AJ789" s="73"/>
      <c r="AK789" s="73"/>
      <c r="AL789" s="5"/>
      <c r="AM789" s="5"/>
      <c r="AN789" s="73"/>
      <c r="AO789" s="73"/>
      <c r="AP789" s="73"/>
      <c r="AQ789" s="73"/>
      <c r="AR789" s="72"/>
      <c r="AS789" s="71"/>
    </row>
    <row r="790" spans="1:45" x14ac:dyDescent="0.2">
      <c r="A790" s="73"/>
      <c r="B790" s="73"/>
      <c r="C790" s="73"/>
      <c r="D790" s="73"/>
      <c r="E790" s="73"/>
      <c r="F790" s="73"/>
      <c r="G790" s="73"/>
      <c r="H790" s="76"/>
      <c r="I790" s="76"/>
      <c r="J790" s="76"/>
      <c r="K790" s="76"/>
      <c r="L790" s="76"/>
      <c r="M790" s="76"/>
      <c r="N790" s="76"/>
      <c r="O790" s="76"/>
      <c r="P790" s="75">
        <f t="shared" si="39"/>
        <v>0</v>
      </c>
      <c r="Q790" s="73"/>
      <c r="R790" s="73"/>
      <c r="S790" s="73"/>
      <c r="T790" s="73"/>
      <c r="U790" s="73"/>
      <c r="V790" s="73"/>
      <c r="W790" s="73"/>
      <c r="X790" s="73"/>
      <c r="Y790" s="74">
        <f t="shared" si="40"/>
        <v>0</v>
      </c>
      <c r="Z790" s="19"/>
      <c r="AA790" s="19"/>
      <c r="AB790" s="19"/>
      <c r="AC790" s="19"/>
      <c r="AD790" s="19"/>
      <c r="AE790" s="19"/>
      <c r="AF790" s="19"/>
      <c r="AG790" s="73"/>
      <c r="AH790" s="74">
        <f t="shared" si="41"/>
        <v>0</v>
      </c>
      <c r="AI790" s="19"/>
      <c r="AJ790" s="73"/>
      <c r="AK790" s="73"/>
      <c r="AL790" s="5"/>
      <c r="AM790" s="5"/>
      <c r="AN790" s="73"/>
      <c r="AO790" s="73"/>
      <c r="AP790" s="73"/>
      <c r="AQ790" s="73"/>
      <c r="AR790" s="72"/>
      <c r="AS790" s="71"/>
    </row>
    <row r="791" spans="1:45" x14ac:dyDescent="0.2">
      <c r="A791" s="73"/>
      <c r="B791" s="73"/>
      <c r="C791" s="73"/>
      <c r="D791" s="73"/>
      <c r="E791" s="73"/>
      <c r="F791" s="73"/>
      <c r="G791" s="73"/>
      <c r="H791" s="76"/>
      <c r="I791" s="76"/>
      <c r="J791" s="76"/>
      <c r="K791" s="76"/>
      <c r="L791" s="76"/>
      <c r="M791" s="76"/>
      <c r="N791" s="76"/>
      <c r="O791" s="76"/>
      <c r="P791" s="75">
        <f t="shared" si="39"/>
        <v>0</v>
      </c>
      <c r="Q791" s="73"/>
      <c r="R791" s="73"/>
      <c r="S791" s="73"/>
      <c r="T791" s="73"/>
      <c r="U791" s="73"/>
      <c r="V791" s="73"/>
      <c r="W791" s="73"/>
      <c r="X791" s="73"/>
      <c r="Y791" s="74">
        <f t="shared" si="40"/>
        <v>0</v>
      </c>
      <c r="Z791" s="19"/>
      <c r="AA791" s="19"/>
      <c r="AB791" s="19"/>
      <c r="AC791" s="19"/>
      <c r="AD791" s="19"/>
      <c r="AE791" s="19"/>
      <c r="AF791" s="19"/>
      <c r="AG791" s="73"/>
      <c r="AH791" s="74">
        <f t="shared" si="41"/>
        <v>0</v>
      </c>
      <c r="AI791" s="19"/>
      <c r="AJ791" s="73"/>
      <c r="AK791" s="73"/>
      <c r="AL791" s="5"/>
      <c r="AM791" s="5"/>
      <c r="AN791" s="73"/>
      <c r="AO791" s="73"/>
      <c r="AP791" s="73"/>
      <c r="AQ791" s="73"/>
      <c r="AR791" s="72"/>
      <c r="AS791" s="71"/>
    </row>
    <row r="792" spans="1:45" x14ac:dyDescent="0.2">
      <c r="A792" s="73"/>
      <c r="B792" s="73"/>
      <c r="C792" s="73"/>
      <c r="D792" s="73"/>
      <c r="E792" s="73"/>
      <c r="F792" s="73"/>
      <c r="G792" s="73"/>
      <c r="H792" s="76"/>
      <c r="I792" s="76"/>
      <c r="J792" s="76"/>
      <c r="K792" s="76"/>
      <c r="L792" s="76"/>
      <c r="M792" s="76"/>
      <c r="N792" s="76"/>
      <c r="O792" s="76"/>
      <c r="P792" s="75">
        <f t="shared" si="39"/>
        <v>0</v>
      </c>
      <c r="Q792" s="73"/>
      <c r="R792" s="73"/>
      <c r="S792" s="73"/>
      <c r="T792" s="73"/>
      <c r="U792" s="73"/>
      <c r="V792" s="73"/>
      <c r="W792" s="73"/>
      <c r="X792" s="73"/>
      <c r="Y792" s="74">
        <f t="shared" si="40"/>
        <v>0</v>
      </c>
      <c r="Z792" s="19"/>
      <c r="AA792" s="19"/>
      <c r="AB792" s="19"/>
      <c r="AC792" s="19"/>
      <c r="AD792" s="19"/>
      <c r="AE792" s="19"/>
      <c r="AF792" s="19"/>
      <c r="AG792" s="73"/>
      <c r="AH792" s="74">
        <f t="shared" si="41"/>
        <v>0</v>
      </c>
      <c r="AI792" s="19"/>
      <c r="AJ792" s="73"/>
      <c r="AK792" s="73"/>
      <c r="AL792" s="5"/>
      <c r="AM792" s="5"/>
      <c r="AN792" s="73"/>
      <c r="AO792" s="73"/>
      <c r="AP792" s="73"/>
      <c r="AQ792" s="73"/>
      <c r="AR792" s="72"/>
      <c r="AS792" s="71"/>
    </row>
    <row r="793" spans="1:45" x14ac:dyDescent="0.2">
      <c r="A793" s="73"/>
      <c r="B793" s="73"/>
      <c r="C793" s="73"/>
      <c r="D793" s="73"/>
      <c r="E793" s="73"/>
      <c r="F793" s="73"/>
      <c r="G793" s="73"/>
      <c r="H793" s="76"/>
      <c r="I793" s="76"/>
      <c r="J793" s="76"/>
      <c r="K793" s="76"/>
      <c r="L793" s="76"/>
      <c r="M793" s="76"/>
      <c r="N793" s="76"/>
      <c r="O793" s="76"/>
      <c r="P793" s="75">
        <f t="shared" si="39"/>
        <v>0</v>
      </c>
      <c r="Q793" s="73"/>
      <c r="R793" s="73"/>
      <c r="S793" s="73"/>
      <c r="T793" s="73"/>
      <c r="U793" s="73"/>
      <c r="V793" s="73"/>
      <c r="W793" s="73"/>
      <c r="X793" s="73"/>
      <c r="Y793" s="74">
        <f t="shared" si="40"/>
        <v>0</v>
      </c>
      <c r="Z793" s="19"/>
      <c r="AA793" s="19"/>
      <c r="AB793" s="19"/>
      <c r="AC793" s="19"/>
      <c r="AD793" s="19"/>
      <c r="AE793" s="19"/>
      <c r="AF793" s="19"/>
      <c r="AG793" s="73"/>
      <c r="AH793" s="74">
        <f t="shared" si="41"/>
        <v>0</v>
      </c>
      <c r="AI793" s="19"/>
      <c r="AJ793" s="73"/>
      <c r="AK793" s="73"/>
      <c r="AL793" s="5"/>
      <c r="AM793" s="5"/>
      <c r="AN793" s="73"/>
      <c r="AO793" s="73"/>
      <c r="AP793" s="73"/>
      <c r="AQ793" s="73"/>
      <c r="AR793" s="72"/>
      <c r="AS793" s="71"/>
    </row>
    <row r="794" spans="1:45" x14ac:dyDescent="0.2">
      <c r="A794" s="73"/>
      <c r="B794" s="73"/>
      <c r="C794" s="73"/>
      <c r="D794" s="73"/>
      <c r="E794" s="73"/>
      <c r="F794" s="73"/>
      <c r="G794" s="73"/>
      <c r="H794" s="76"/>
      <c r="I794" s="76"/>
      <c r="J794" s="76"/>
      <c r="K794" s="76"/>
      <c r="L794" s="76"/>
      <c r="M794" s="76"/>
      <c r="N794" s="76"/>
      <c r="O794" s="76"/>
      <c r="P794" s="75">
        <f t="shared" si="39"/>
        <v>0</v>
      </c>
      <c r="Q794" s="73"/>
      <c r="R794" s="73"/>
      <c r="S794" s="73"/>
      <c r="T794" s="73"/>
      <c r="U794" s="73"/>
      <c r="V794" s="73"/>
      <c r="W794" s="73"/>
      <c r="X794" s="73"/>
      <c r="Y794" s="74">
        <f t="shared" si="40"/>
        <v>0</v>
      </c>
      <c r="Z794" s="19"/>
      <c r="AA794" s="19"/>
      <c r="AB794" s="19"/>
      <c r="AC794" s="19"/>
      <c r="AD794" s="19"/>
      <c r="AE794" s="19"/>
      <c r="AF794" s="19"/>
      <c r="AG794" s="73"/>
      <c r="AH794" s="74">
        <f t="shared" si="41"/>
        <v>0</v>
      </c>
      <c r="AI794" s="19"/>
      <c r="AJ794" s="73"/>
      <c r="AK794" s="73"/>
      <c r="AL794" s="5"/>
      <c r="AM794" s="5"/>
      <c r="AN794" s="73"/>
      <c r="AO794" s="73"/>
      <c r="AP794" s="73"/>
      <c r="AQ794" s="73"/>
      <c r="AR794" s="72"/>
      <c r="AS794" s="71"/>
    </row>
    <row r="795" spans="1:45" x14ac:dyDescent="0.2">
      <c r="A795" s="73"/>
      <c r="B795" s="73"/>
      <c r="C795" s="73"/>
      <c r="D795" s="73"/>
      <c r="E795" s="73"/>
      <c r="F795" s="73"/>
      <c r="G795" s="73"/>
      <c r="H795" s="76"/>
      <c r="I795" s="76"/>
      <c r="J795" s="76"/>
      <c r="K795" s="76"/>
      <c r="L795" s="76"/>
      <c r="M795" s="76"/>
      <c r="N795" s="76"/>
      <c r="O795" s="76"/>
      <c r="P795" s="75">
        <f t="shared" si="39"/>
        <v>0</v>
      </c>
      <c r="Q795" s="73"/>
      <c r="R795" s="73"/>
      <c r="S795" s="73"/>
      <c r="T795" s="73"/>
      <c r="U795" s="73"/>
      <c r="V795" s="73"/>
      <c r="W795" s="73"/>
      <c r="X795" s="73"/>
      <c r="Y795" s="74">
        <f t="shared" si="40"/>
        <v>0</v>
      </c>
      <c r="Z795" s="19"/>
      <c r="AA795" s="19"/>
      <c r="AB795" s="19"/>
      <c r="AC795" s="19"/>
      <c r="AD795" s="19"/>
      <c r="AE795" s="19"/>
      <c r="AF795" s="19"/>
      <c r="AG795" s="73"/>
      <c r="AH795" s="74">
        <f t="shared" si="41"/>
        <v>0</v>
      </c>
      <c r="AI795" s="19"/>
      <c r="AJ795" s="73"/>
      <c r="AK795" s="73"/>
      <c r="AL795" s="5"/>
      <c r="AM795" s="5"/>
      <c r="AN795" s="73"/>
      <c r="AO795" s="73"/>
      <c r="AP795" s="73"/>
      <c r="AQ795" s="73"/>
      <c r="AR795" s="72"/>
      <c r="AS795" s="71"/>
    </row>
    <row r="796" spans="1:45" x14ac:dyDescent="0.2">
      <c r="A796" s="73"/>
      <c r="B796" s="73"/>
      <c r="C796" s="73"/>
      <c r="D796" s="73"/>
      <c r="E796" s="73"/>
      <c r="F796" s="73"/>
      <c r="G796" s="73"/>
      <c r="H796" s="76"/>
      <c r="I796" s="76"/>
      <c r="J796" s="76"/>
      <c r="K796" s="76"/>
      <c r="L796" s="76"/>
      <c r="M796" s="76"/>
      <c r="N796" s="76"/>
      <c r="O796" s="76"/>
      <c r="P796" s="75">
        <f t="shared" si="39"/>
        <v>0</v>
      </c>
      <c r="Q796" s="73"/>
      <c r="R796" s="73"/>
      <c r="S796" s="73"/>
      <c r="T796" s="73"/>
      <c r="U796" s="73"/>
      <c r="V796" s="73"/>
      <c r="W796" s="73"/>
      <c r="X796" s="73"/>
      <c r="Y796" s="74">
        <f t="shared" si="40"/>
        <v>0</v>
      </c>
      <c r="Z796" s="19"/>
      <c r="AA796" s="19"/>
      <c r="AB796" s="19"/>
      <c r="AC796" s="19"/>
      <c r="AD796" s="19"/>
      <c r="AE796" s="19"/>
      <c r="AF796" s="19"/>
      <c r="AG796" s="73"/>
      <c r="AH796" s="74">
        <f t="shared" si="41"/>
        <v>0</v>
      </c>
      <c r="AI796" s="19"/>
      <c r="AJ796" s="73"/>
      <c r="AK796" s="73"/>
      <c r="AL796" s="5"/>
      <c r="AM796" s="5"/>
      <c r="AN796" s="73"/>
      <c r="AO796" s="73"/>
      <c r="AP796" s="73"/>
      <c r="AQ796" s="73"/>
      <c r="AR796" s="72"/>
      <c r="AS796" s="71"/>
    </row>
    <row r="797" spans="1:45" x14ac:dyDescent="0.2">
      <c r="A797" s="73"/>
      <c r="B797" s="73"/>
      <c r="C797" s="73"/>
      <c r="D797" s="73"/>
      <c r="E797" s="73"/>
      <c r="F797" s="73"/>
      <c r="G797" s="73"/>
      <c r="H797" s="76"/>
      <c r="I797" s="76"/>
      <c r="J797" s="76"/>
      <c r="K797" s="76"/>
      <c r="L797" s="76"/>
      <c r="M797" s="76"/>
      <c r="N797" s="76"/>
      <c r="O797" s="76"/>
      <c r="P797" s="75">
        <f t="shared" si="39"/>
        <v>0</v>
      </c>
      <c r="Q797" s="73"/>
      <c r="R797" s="73"/>
      <c r="S797" s="73"/>
      <c r="T797" s="73"/>
      <c r="U797" s="73"/>
      <c r="V797" s="73"/>
      <c r="W797" s="73"/>
      <c r="X797" s="73"/>
      <c r="Y797" s="74">
        <f t="shared" si="40"/>
        <v>0</v>
      </c>
      <c r="Z797" s="19"/>
      <c r="AA797" s="19"/>
      <c r="AB797" s="19"/>
      <c r="AC797" s="19"/>
      <c r="AD797" s="19"/>
      <c r="AE797" s="19"/>
      <c r="AF797" s="19"/>
      <c r="AG797" s="73"/>
      <c r="AH797" s="74">
        <f t="shared" si="41"/>
        <v>0</v>
      </c>
      <c r="AI797" s="19"/>
      <c r="AJ797" s="73"/>
      <c r="AK797" s="73"/>
      <c r="AL797" s="5"/>
      <c r="AM797" s="5"/>
      <c r="AN797" s="73"/>
      <c r="AO797" s="73"/>
      <c r="AP797" s="73"/>
      <c r="AQ797" s="73"/>
      <c r="AR797" s="72"/>
      <c r="AS797" s="71"/>
    </row>
    <row r="798" spans="1:45" x14ac:dyDescent="0.2">
      <c r="A798" s="73"/>
      <c r="B798" s="73"/>
      <c r="C798" s="73"/>
      <c r="D798" s="73"/>
      <c r="E798" s="73"/>
      <c r="F798" s="73"/>
      <c r="G798" s="73"/>
      <c r="H798" s="76"/>
      <c r="I798" s="76"/>
      <c r="J798" s="76"/>
      <c r="K798" s="76"/>
      <c r="L798" s="76"/>
      <c r="M798" s="76"/>
      <c r="N798" s="76"/>
      <c r="O798" s="76"/>
      <c r="P798" s="75">
        <f t="shared" si="39"/>
        <v>0</v>
      </c>
      <c r="Q798" s="73"/>
      <c r="R798" s="73"/>
      <c r="S798" s="73"/>
      <c r="T798" s="73"/>
      <c r="U798" s="73"/>
      <c r="V798" s="73"/>
      <c r="W798" s="73"/>
      <c r="X798" s="73"/>
      <c r="Y798" s="74">
        <f t="shared" si="40"/>
        <v>0</v>
      </c>
      <c r="Z798" s="19"/>
      <c r="AA798" s="19"/>
      <c r="AB798" s="19"/>
      <c r="AC798" s="19"/>
      <c r="AD798" s="19"/>
      <c r="AE798" s="19"/>
      <c r="AF798" s="19"/>
      <c r="AG798" s="73"/>
      <c r="AH798" s="74">
        <f t="shared" si="41"/>
        <v>0</v>
      </c>
      <c r="AI798" s="19"/>
      <c r="AJ798" s="73"/>
      <c r="AK798" s="73"/>
      <c r="AL798" s="5"/>
      <c r="AM798" s="5"/>
      <c r="AN798" s="73"/>
      <c r="AO798" s="73"/>
      <c r="AP798" s="73"/>
      <c r="AQ798" s="73"/>
      <c r="AR798" s="72"/>
      <c r="AS798" s="71"/>
    </row>
    <row r="799" spans="1:45" x14ac:dyDescent="0.2">
      <c r="A799" s="73"/>
      <c r="B799" s="73"/>
      <c r="C799" s="73"/>
      <c r="D799" s="73"/>
      <c r="E799" s="73"/>
      <c r="F799" s="73"/>
      <c r="G799" s="73"/>
      <c r="H799" s="76"/>
      <c r="I799" s="76"/>
      <c r="J799" s="76"/>
      <c r="K799" s="76"/>
      <c r="L799" s="76"/>
      <c r="M799" s="76"/>
      <c r="N799" s="76"/>
      <c r="O799" s="76"/>
      <c r="P799" s="75">
        <f t="shared" si="39"/>
        <v>0</v>
      </c>
      <c r="Q799" s="73"/>
      <c r="R799" s="73"/>
      <c r="S799" s="73"/>
      <c r="T799" s="73"/>
      <c r="U799" s="73"/>
      <c r="V799" s="73"/>
      <c r="W799" s="73"/>
      <c r="X799" s="73"/>
      <c r="Y799" s="74">
        <f t="shared" si="40"/>
        <v>0</v>
      </c>
      <c r="Z799" s="19"/>
      <c r="AA799" s="19"/>
      <c r="AB799" s="19"/>
      <c r="AC799" s="19"/>
      <c r="AD799" s="19"/>
      <c r="AE799" s="19"/>
      <c r="AF799" s="19"/>
      <c r="AG799" s="73"/>
      <c r="AH799" s="74">
        <f t="shared" si="41"/>
        <v>0</v>
      </c>
      <c r="AI799" s="19"/>
      <c r="AJ799" s="73"/>
      <c r="AK799" s="73"/>
      <c r="AL799" s="5"/>
      <c r="AM799" s="5"/>
      <c r="AN799" s="73"/>
      <c r="AO799" s="73"/>
      <c r="AP799" s="73"/>
      <c r="AQ799" s="73"/>
      <c r="AR799" s="72"/>
      <c r="AS799" s="71"/>
    </row>
    <row r="800" spans="1:45" x14ac:dyDescent="0.2">
      <c r="A800" s="73"/>
      <c r="B800" s="73"/>
      <c r="C800" s="73"/>
      <c r="D800" s="73"/>
      <c r="E800" s="73"/>
      <c r="F800" s="73"/>
      <c r="G800" s="73"/>
      <c r="H800" s="76"/>
      <c r="I800" s="76"/>
      <c r="J800" s="76"/>
      <c r="K800" s="76"/>
      <c r="L800" s="76"/>
      <c r="M800" s="76"/>
      <c r="N800" s="76"/>
      <c r="O800" s="76"/>
      <c r="P800" s="75">
        <f t="shared" si="39"/>
        <v>0</v>
      </c>
      <c r="Q800" s="73"/>
      <c r="R800" s="73"/>
      <c r="S800" s="73"/>
      <c r="T800" s="73"/>
      <c r="U800" s="73"/>
      <c r="V800" s="73"/>
      <c r="W800" s="73"/>
      <c r="X800" s="73"/>
      <c r="Y800" s="74">
        <f t="shared" si="40"/>
        <v>0</v>
      </c>
      <c r="Z800" s="19"/>
      <c r="AA800" s="19"/>
      <c r="AB800" s="19"/>
      <c r="AC800" s="19"/>
      <c r="AD800" s="19"/>
      <c r="AE800" s="19"/>
      <c r="AF800" s="19"/>
      <c r="AG800" s="73"/>
      <c r="AH800" s="74">
        <f t="shared" si="41"/>
        <v>0</v>
      </c>
      <c r="AI800" s="19"/>
      <c r="AJ800" s="73"/>
      <c r="AK800" s="73"/>
      <c r="AL800" s="5"/>
      <c r="AM800" s="5"/>
      <c r="AN800" s="73"/>
      <c r="AO800" s="73"/>
      <c r="AP800" s="73"/>
      <c r="AQ800" s="73"/>
      <c r="AR800" s="72"/>
      <c r="AS800" s="71"/>
    </row>
    <row r="801" spans="1:45" x14ac:dyDescent="0.2">
      <c r="A801" s="73"/>
      <c r="B801" s="73"/>
      <c r="C801" s="73"/>
      <c r="D801" s="73"/>
      <c r="E801" s="73"/>
      <c r="F801" s="73"/>
      <c r="G801" s="73"/>
      <c r="H801" s="76"/>
      <c r="I801" s="76"/>
      <c r="J801" s="76"/>
      <c r="K801" s="76"/>
      <c r="L801" s="76"/>
      <c r="M801" s="76"/>
      <c r="N801" s="76"/>
      <c r="O801" s="76"/>
      <c r="P801" s="75">
        <f t="shared" si="39"/>
        <v>0</v>
      </c>
      <c r="Q801" s="73"/>
      <c r="R801" s="73"/>
      <c r="S801" s="73"/>
      <c r="T801" s="73"/>
      <c r="U801" s="73"/>
      <c r="V801" s="73"/>
      <c r="W801" s="73"/>
      <c r="X801" s="73"/>
      <c r="Y801" s="74">
        <f t="shared" si="40"/>
        <v>0</v>
      </c>
      <c r="Z801" s="19"/>
      <c r="AA801" s="19"/>
      <c r="AB801" s="19"/>
      <c r="AC801" s="19"/>
      <c r="AD801" s="19"/>
      <c r="AE801" s="19"/>
      <c r="AF801" s="19"/>
      <c r="AG801" s="73"/>
      <c r="AH801" s="74">
        <f t="shared" si="41"/>
        <v>0</v>
      </c>
      <c r="AI801" s="19"/>
      <c r="AJ801" s="73"/>
      <c r="AK801" s="73"/>
      <c r="AL801" s="5"/>
      <c r="AM801" s="5"/>
      <c r="AN801" s="73"/>
      <c r="AO801" s="73"/>
      <c r="AP801" s="73"/>
      <c r="AQ801" s="73"/>
      <c r="AR801" s="72"/>
      <c r="AS801" s="71"/>
    </row>
    <row r="802" spans="1:45" x14ac:dyDescent="0.2">
      <c r="A802" s="73"/>
      <c r="B802" s="73"/>
      <c r="C802" s="73"/>
      <c r="D802" s="73"/>
      <c r="E802" s="73"/>
      <c r="F802" s="73"/>
      <c r="G802" s="73"/>
      <c r="H802" s="76"/>
      <c r="I802" s="76"/>
      <c r="J802" s="76"/>
      <c r="K802" s="76"/>
      <c r="L802" s="76"/>
      <c r="M802" s="76"/>
      <c r="N802" s="76"/>
      <c r="O802" s="76"/>
      <c r="P802" s="75">
        <f t="shared" si="39"/>
        <v>0</v>
      </c>
      <c r="Q802" s="73"/>
      <c r="R802" s="73"/>
      <c r="S802" s="73"/>
      <c r="T802" s="73"/>
      <c r="U802" s="73"/>
      <c r="V802" s="73"/>
      <c r="W802" s="73"/>
      <c r="X802" s="73"/>
      <c r="Y802" s="74">
        <f t="shared" si="40"/>
        <v>0</v>
      </c>
      <c r="Z802" s="19"/>
      <c r="AA802" s="19"/>
      <c r="AB802" s="19"/>
      <c r="AC802" s="19"/>
      <c r="AD802" s="19"/>
      <c r="AE802" s="19"/>
      <c r="AF802" s="19"/>
      <c r="AG802" s="73"/>
      <c r="AH802" s="74">
        <f t="shared" si="41"/>
        <v>0</v>
      </c>
      <c r="AI802" s="19"/>
      <c r="AJ802" s="73"/>
      <c r="AK802" s="73"/>
      <c r="AL802" s="5"/>
      <c r="AM802" s="5"/>
      <c r="AN802" s="73"/>
      <c r="AO802" s="73"/>
      <c r="AP802" s="73"/>
      <c r="AQ802" s="73"/>
      <c r="AR802" s="72"/>
      <c r="AS802" s="71"/>
    </row>
    <row r="803" spans="1:45" x14ac:dyDescent="0.2">
      <c r="A803" s="73"/>
      <c r="B803" s="73"/>
      <c r="C803" s="73"/>
      <c r="D803" s="73"/>
      <c r="E803" s="73"/>
      <c r="F803" s="73"/>
      <c r="G803" s="73"/>
      <c r="H803" s="76"/>
      <c r="I803" s="76"/>
      <c r="J803" s="76"/>
      <c r="K803" s="76"/>
      <c r="L803" s="76"/>
      <c r="M803" s="76"/>
      <c r="N803" s="76"/>
      <c r="O803" s="76"/>
      <c r="P803" s="75">
        <f t="shared" si="39"/>
        <v>0</v>
      </c>
      <c r="Q803" s="73"/>
      <c r="R803" s="73"/>
      <c r="S803" s="73"/>
      <c r="T803" s="73"/>
      <c r="U803" s="73"/>
      <c r="V803" s="73"/>
      <c r="W803" s="73"/>
      <c r="X803" s="73"/>
      <c r="Y803" s="74">
        <f t="shared" si="40"/>
        <v>0</v>
      </c>
      <c r="Z803" s="19"/>
      <c r="AA803" s="19"/>
      <c r="AB803" s="19"/>
      <c r="AC803" s="19"/>
      <c r="AD803" s="19"/>
      <c r="AE803" s="19"/>
      <c r="AF803" s="19"/>
      <c r="AG803" s="73"/>
      <c r="AH803" s="74">
        <f t="shared" si="41"/>
        <v>0</v>
      </c>
      <c r="AI803" s="19"/>
      <c r="AJ803" s="73"/>
      <c r="AK803" s="73"/>
      <c r="AL803" s="5"/>
      <c r="AM803" s="5"/>
      <c r="AN803" s="73"/>
      <c r="AO803" s="73"/>
      <c r="AP803" s="73"/>
      <c r="AQ803" s="73"/>
      <c r="AR803" s="72"/>
      <c r="AS803" s="71"/>
    </row>
    <row r="804" spans="1:45" x14ac:dyDescent="0.2">
      <c r="A804" s="73"/>
      <c r="B804" s="73"/>
      <c r="C804" s="73"/>
      <c r="D804" s="73"/>
      <c r="E804" s="73"/>
      <c r="F804" s="73"/>
      <c r="G804" s="73"/>
      <c r="H804" s="76"/>
      <c r="I804" s="76"/>
      <c r="J804" s="76"/>
      <c r="K804" s="76"/>
      <c r="L804" s="76"/>
      <c r="M804" s="76"/>
      <c r="N804" s="76"/>
      <c r="O804" s="76"/>
      <c r="P804" s="75">
        <f t="shared" si="39"/>
        <v>0</v>
      </c>
      <c r="Q804" s="73"/>
      <c r="R804" s="73"/>
      <c r="S804" s="73"/>
      <c r="T804" s="73"/>
      <c r="U804" s="73"/>
      <c r="V804" s="73"/>
      <c r="W804" s="73"/>
      <c r="X804" s="73"/>
      <c r="Y804" s="74">
        <f t="shared" si="40"/>
        <v>0</v>
      </c>
      <c r="Z804" s="19"/>
      <c r="AA804" s="19"/>
      <c r="AB804" s="19"/>
      <c r="AC804" s="19"/>
      <c r="AD804" s="19"/>
      <c r="AE804" s="19"/>
      <c r="AF804" s="19"/>
      <c r="AG804" s="73"/>
      <c r="AH804" s="74">
        <f t="shared" si="41"/>
        <v>0</v>
      </c>
      <c r="AI804" s="19"/>
      <c r="AJ804" s="73"/>
      <c r="AK804" s="73"/>
      <c r="AL804" s="5"/>
      <c r="AM804" s="5"/>
      <c r="AN804" s="73"/>
      <c r="AO804" s="73"/>
      <c r="AP804" s="73"/>
      <c r="AQ804" s="73"/>
      <c r="AR804" s="72"/>
      <c r="AS804" s="71"/>
    </row>
    <row r="805" spans="1:45" x14ac:dyDescent="0.2">
      <c r="A805" s="73"/>
      <c r="B805" s="73"/>
      <c r="C805" s="73"/>
      <c r="D805" s="73"/>
      <c r="E805" s="73"/>
      <c r="F805" s="73"/>
      <c r="G805" s="73"/>
      <c r="H805" s="76"/>
      <c r="I805" s="76"/>
      <c r="J805" s="76"/>
      <c r="K805" s="76"/>
      <c r="L805" s="76"/>
      <c r="M805" s="76"/>
      <c r="N805" s="76"/>
      <c r="O805" s="76"/>
      <c r="P805" s="75">
        <f t="shared" si="39"/>
        <v>0</v>
      </c>
      <c r="Q805" s="73"/>
      <c r="R805" s="73"/>
      <c r="S805" s="73"/>
      <c r="T805" s="73"/>
      <c r="U805" s="73"/>
      <c r="V805" s="73"/>
      <c r="W805" s="73"/>
      <c r="X805" s="73"/>
      <c r="Y805" s="74">
        <f t="shared" si="40"/>
        <v>0</v>
      </c>
      <c r="Z805" s="19"/>
      <c r="AA805" s="19"/>
      <c r="AB805" s="19"/>
      <c r="AC805" s="19"/>
      <c r="AD805" s="19"/>
      <c r="AE805" s="19"/>
      <c r="AF805" s="19"/>
      <c r="AG805" s="73"/>
      <c r="AH805" s="74">
        <f t="shared" si="41"/>
        <v>0</v>
      </c>
      <c r="AI805" s="19"/>
      <c r="AJ805" s="73"/>
      <c r="AK805" s="73"/>
      <c r="AL805" s="5"/>
      <c r="AM805" s="5"/>
      <c r="AN805" s="73"/>
      <c r="AO805" s="73"/>
      <c r="AP805" s="73"/>
      <c r="AQ805" s="73"/>
      <c r="AR805" s="72"/>
      <c r="AS805" s="71"/>
    </row>
    <row r="806" spans="1:45" x14ac:dyDescent="0.2">
      <c r="A806" s="73"/>
      <c r="B806" s="73"/>
      <c r="C806" s="73"/>
      <c r="D806" s="73"/>
      <c r="E806" s="73"/>
      <c r="F806" s="73"/>
      <c r="G806" s="73"/>
      <c r="H806" s="76"/>
      <c r="I806" s="76"/>
      <c r="J806" s="76"/>
      <c r="K806" s="76"/>
      <c r="L806" s="76"/>
      <c r="M806" s="76"/>
      <c r="N806" s="76"/>
      <c r="O806" s="76"/>
      <c r="P806" s="75">
        <f t="shared" si="39"/>
        <v>0</v>
      </c>
      <c r="Q806" s="73"/>
      <c r="R806" s="73"/>
      <c r="S806" s="73"/>
      <c r="T806" s="73"/>
      <c r="U806" s="73"/>
      <c r="V806" s="73"/>
      <c r="W806" s="73"/>
      <c r="X806" s="73"/>
      <c r="Y806" s="74">
        <f t="shared" si="40"/>
        <v>0</v>
      </c>
      <c r="Z806" s="19"/>
      <c r="AA806" s="19"/>
      <c r="AB806" s="19"/>
      <c r="AC806" s="19"/>
      <c r="AD806" s="19"/>
      <c r="AE806" s="19"/>
      <c r="AF806" s="19"/>
      <c r="AG806" s="73"/>
      <c r="AH806" s="74">
        <f t="shared" si="41"/>
        <v>0</v>
      </c>
      <c r="AI806" s="19"/>
      <c r="AJ806" s="73"/>
      <c r="AK806" s="73"/>
      <c r="AL806" s="5"/>
      <c r="AM806" s="5"/>
      <c r="AN806" s="73"/>
      <c r="AO806" s="73"/>
      <c r="AP806" s="73"/>
      <c r="AQ806" s="73"/>
      <c r="AR806" s="72"/>
      <c r="AS806" s="71"/>
    </row>
    <row r="807" spans="1:45" x14ac:dyDescent="0.2">
      <c r="A807" s="73"/>
      <c r="B807" s="73"/>
      <c r="C807" s="73"/>
      <c r="D807" s="73"/>
      <c r="E807" s="73"/>
      <c r="F807" s="73"/>
      <c r="G807" s="73"/>
      <c r="H807" s="76"/>
      <c r="I807" s="76"/>
      <c r="J807" s="76"/>
      <c r="K807" s="76"/>
      <c r="L807" s="76"/>
      <c r="M807" s="76"/>
      <c r="N807" s="76"/>
      <c r="O807" s="76"/>
      <c r="P807" s="75">
        <f t="shared" si="39"/>
        <v>0</v>
      </c>
      <c r="Q807" s="73"/>
      <c r="R807" s="73"/>
      <c r="S807" s="73"/>
      <c r="T807" s="73"/>
      <c r="U807" s="73"/>
      <c r="V807" s="73"/>
      <c r="W807" s="73"/>
      <c r="X807" s="73"/>
      <c r="Y807" s="74">
        <f t="shared" si="40"/>
        <v>0</v>
      </c>
      <c r="Z807" s="19"/>
      <c r="AA807" s="19"/>
      <c r="AB807" s="19"/>
      <c r="AC807" s="19"/>
      <c r="AD807" s="19"/>
      <c r="AE807" s="19"/>
      <c r="AF807" s="19"/>
      <c r="AG807" s="73"/>
      <c r="AH807" s="74">
        <f t="shared" si="41"/>
        <v>0</v>
      </c>
      <c r="AI807" s="19"/>
      <c r="AJ807" s="73"/>
      <c r="AK807" s="73"/>
      <c r="AL807" s="5"/>
      <c r="AM807" s="5"/>
      <c r="AN807" s="73"/>
      <c r="AO807" s="73"/>
      <c r="AP807" s="73"/>
      <c r="AQ807" s="73"/>
      <c r="AR807" s="72"/>
      <c r="AS807" s="71"/>
    </row>
    <row r="808" spans="1:45" x14ac:dyDescent="0.2">
      <c r="A808" s="73"/>
      <c r="B808" s="73"/>
      <c r="C808" s="73"/>
      <c r="D808" s="73"/>
      <c r="E808" s="73"/>
      <c r="F808" s="73"/>
      <c r="G808" s="73"/>
      <c r="H808" s="76"/>
      <c r="I808" s="76"/>
      <c r="J808" s="76"/>
      <c r="K808" s="76"/>
      <c r="L808" s="76"/>
      <c r="M808" s="76"/>
      <c r="N808" s="76"/>
      <c r="O808" s="76"/>
      <c r="P808" s="75">
        <f t="shared" si="39"/>
        <v>0</v>
      </c>
      <c r="Q808" s="73"/>
      <c r="R808" s="73"/>
      <c r="S808" s="73"/>
      <c r="T808" s="73"/>
      <c r="U808" s="73"/>
      <c r="V808" s="73"/>
      <c r="W808" s="73"/>
      <c r="X808" s="73"/>
      <c r="Y808" s="74">
        <f t="shared" si="40"/>
        <v>0</v>
      </c>
      <c r="Z808" s="19"/>
      <c r="AA808" s="19"/>
      <c r="AB808" s="19"/>
      <c r="AC808" s="19"/>
      <c r="AD808" s="19"/>
      <c r="AE808" s="19"/>
      <c r="AF808" s="19"/>
      <c r="AG808" s="73"/>
      <c r="AH808" s="74">
        <f t="shared" si="41"/>
        <v>0</v>
      </c>
      <c r="AI808" s="19"/>
      <c r="AJ808" s="73"/>
      <c r="AK808" s="73"/>
      <c r="AL808" s="5"/>
      <c r="AM808" s="5"/>
      <c r="AN808" s="73"/>
      <c r="AO808" s="73"/>
      <c r="AP808" s="73"/>
      <c r="AQ808" s="73"/>
      <c r="AR808" s="72"/>
      <c r="AS808" s="71"/>
    </row>
    <row r="809" spans="1:45" x14ac:dyDescent="0.2">
      <c r="A809" s="73"/>
      <c r="B809" s="73"/>
      <c r="C809" s="73"/>
      <c r="D809" s="73"/>
      <c r="E809" s="73"/>
      <c r="F809" s="73"/>
      <c r="G809" s="73"/>
      <c r="H809" s="76"/>
      <c r="I809" s="76"/>
      <c r="J809" s="76"/>
      <c r="K809" s="76"/>
      <c r="L809" s="76"/>
      <c r="M809" s="76"/>
      <c r="N809" s="76"/>
      <c r="O809" s="76"/>
      <c r="P809" s="75">
        <f t="shared" si="39"/>
        <v>0</v>
      </c>
      <c r="Q809" s="73"/>
      <c r="R809" s="73"/>
      <c r="S809" s="73"/>
      <c r="T809" s="73"/>
      <c r="U809" s="73"/>
      <c r="V809" s="73"/>
      <c r="W809" s="73"/>
      <c r="X809" s="73"/>
      <c r="Y809" s="74">
        <f t="shared" si="40"/>
        <v>0</v>
      </c>
      <c r="Z809" s="19"/>
      <c r="AA809" s="19"/>
      <c r="AB809" s="19"/>
      <c r="AC809" s="19"/>
      <c r="AD809" s="19"/>
      <c r="AE809" s="19"/>
      <c r="AF809" s="19"/>
      <c r="AG809" s="73"/>
      <c r="AH809" s="74">
        <f t="shared" si="41"/>
        <v>0</v>
      </c>
      <c r="AI809" s="19"/>
      <c r="AJ809" s="73"/>
      <c r="AK809" s="73"/>
      <c r="AL809" s="5"/>
      <c r="AM809" s="5"/>
      <c r="AN809" s="73"/>
      <c r="AO809" s="73"/>
      <c r="AP809" s="73"/>
      <c r="AQ809" s="73"/>
      <c r="AR809" s="72"/>
      <c r="AS809" s="71"/>
    </row>
    <row r="810" spans="1:45" x14ac:dyDescent="0.2">
      <c r="A810" s="73"/>
      <c r="B810" s="73"/>
      <c r="C810" s="73"/>
      <c r="D810" s="73"/>
      <c r="E810" s="73"/>
      <c r="F810" s="73"/>
      <c r="G810" s="73"/>
      <c r="H810" s="76"/>
      <c r="I810" s="76"/>
      <c r="J810" s="76"/>
      <c r="K810" s="76"/>
      <c r="L810" s="76"/>
      <c r="M810" s="76"/>
      <c r="N810" s="76"/>
      <c r="O810" s="76"/>
      <c r="P810" s="75">
        <f t="shared" si="39"/>
        <v>0</v>
      </c>
      <c r="Q810" s="73"/>
      <c r="R810" s="73"/>
      <c r="S810" s="73"/>
      <c r="T810" s="73"/>
      <c r="U810" s="73"/>
      <c r="V810" s="73"/>
      <c r="W810" s="73"/>
      <c r="X810" s="73"/>
      <c r="Y810" s="74">
        <f t="shared" si="40"/>
        <v>0</v>
      </c>
      <c r="Z810" s="19"/>
      <c r="AA810" s="19"/>
      <c r="AB810" s="19"/>
      <c r="AC810" s="19"/>
      <c r="AD810" s="19"/>
      <c r="AE810" s="19"/>
      <c r="AF810" s="19"/>
      <c r="AG810" s="73"/>
      <c r="AH810" s="74">
        <f t="shared" si="41"/>
        <v>0</v>
      </c>
      <c r="AI810" s="19"/>
      <c r="AJ810" s="73"/>
      <c r="AK810" s="73"/>
      <c r="AL810" s="5"/>
      <c r="AM810" s="5"/>
      <c r="AN810" s="73"/>
      <c r="AO810" s="73"/>
      <c r="AP810" s="73"/>
      <c r="AQ810" s="73"/>
      <c r="AR810" s="72"/>
      <c r="AS810" s="71"/>
    </row>
    <row r="811" spans="1:45" x14ac:dyDescent="0.2">
      <c r="A811" s="73"/>
      <c r="B811" s="73"/>
      <c r="C811" s="73"/>
      <c r="D811" s="73"/>
      <c r="E811" s="73"/>
      <c r="F811" s="73"/>
      <c r="G811" s="73"/>
      <c r="H811" s="76"/>
      <c r="I811" s="76"/>
      <c r="J811" s="76"/>
      <c r="K811" s="76"/>
      <c r="L811" s="76"/>
      <c r="M811" s="76"/>
      <c r="N811" s="76"/>
      <c r="O811" s="76"/>
      <c r="P811" s="75">
        <f t="shared" si="39"/>
        <v>0</v>
      </c>
      <c r="Q811" s="73"/>
      <c r="R811" s="73"/>
      <c r="S811" s="73"/>
      <c r="T811" s="73"/>
      <c r="U811" s="73"/>
      <c r="V811" s="73"/>
      <c r="W811" s="73"/>
      <c r="X811" s="73"/>
      <c r="Y811" s="74">
        <f t="shared" si="40"/>
        <v>0</v>
      </c>
      <c r="Z811" s="19"/>
      <c r="AA811" s="19"/>
      <c r="AB811" s="19"/>
      <c r="AC811" s="19"/>
      <c r="AD811" s="19"/>
      <c r="AE811" s="19"/>
      <c r="AF811" s="19"/>
      <c r="AG811" s="73"/>
      <c r="AH811" s="74">
        <f t="shared" si="41"/>
        <v>0</v>
      </c>
      <c r="AI811" s="19"/>
      <c r="AJ811" s="73"/>
      <c r="AK811" s="73"/>
      <c r="AL811" s="5"/>
      <c r="AM811" s="5"/>
      <c r="AN811" s="73"/>
      <c r="AO811" s="73"/>
      <c r="AP811" s="73"/>
      <c r="AQ811" s="73"/>
      <c r="AR811" s="72"/>
      <c r="AS811" s="71"/>
    </row>
    <row r="812" spans="1:45" x14ac:dyDescent="0.2">
      <c r="A812" s="73"/>
      <c r="B812" s="73"/>
      <c r="C812" s="73"/>
      <c r="D812" s="73"/>
      <c r="E812" s="73"/>
      <c r="F812" s="73"/>
      <c r="G812" s="73"/>
      <c r="H812" s="76"/>
      <c r="I812" s="76"/>
      <c r="J812" s="76"/>
      <c r="K812" s="76"/>
      <c r="L812" s="76"/>
      <c r="M812" s="76"/>
      <c r="N812" s="76"/>
      <c r="O812" s="76"/>
      <c r="P812" s="75">
        <f t="shared" si="39"/>
        <v>0</v>
      </c>
      <c r="Q812" s="73"/>
      <c r="R812" s="73"/>
      <c r="S812" s="73"/>
      <c r="T812" s="73"/>
      <c r="U812" s="73"/>
      <c r="V812" s="73"/>
      <c r="W812" s="73"/>
      <c r="X812" s="73"/>
      <c r="Y812" s="74">
        <f t="shared" si="40"/>
        <v>0</v>
      </c>
      <c r="Z812" s="19"/>
      <c r="AA812" s="19"/>
      <c r="AB812" s="19"/>
      <c r="AC812" s="19"/>
      <c r="AD812" s="19"/>
      <c r="AE812" s="19"/>
      <c r="AF812" s="19"/>
      <c r="AG812" s="73"/>
      <c r="AH812" s="74">
        <f t="shared" si="41"/>
        <v>0</v>
      </c>
      <c r="AI812" s="19"/>
      <c r="AJ812" s="73"/>
      <c r="AK812" s="73"/>
      <c r="AL812" s="5"/>
      <c r="AM812" s="5"/>
      <c r="AN812" s="73"/>
      <c r="AO812" s="73"/>
      <c r="AP812" s="73"/>
      <c r="AQ812" s="73"/>
      <c r="AR812" s="72"/>
      <c r="AS812" s="71"/>
    </row>
    <row r="813" spans="1:45" x14ac:dyDescent="0.2">
      <c r="A813" s="73"/>
      <c r="B813" s="73"/>
      <c r="C813" s="73"/>
      <c r="D813" s="73"/>
      <c r="E813" s="73"/>
      <c r="F813" s="73"/>
      <c r="G813" s="73"/>
      <c r="H813" s="76"/>
      <c r="I813" s="76"/>
      <c r="J813" s="76"/>
      <c r="K813" s="76"/>
      <c r="L813" s="76"/>
      <c r="M813" s="76"/>
      <c r="N813" s="76"/>
      <c r="O813" s="76"/>
      <c r="P813" s="75">
        <f t="shared" si="39"/>
        <v>0</v>
      </c>
      <c r="Q813" s="73"/>
      <c r="R813" s="73"/>
      <c r="S813" s="73"/>
      <c r="T813" s="73"/>
      <c r="U813" s="73"/>
      <c r="V813" s="73"/>
      <c r="W813" s="73"/>
      <c r="X813" s="73"/>
      <c r="Y813" s="74">
        <f t="shared" si="40"/>
        <v>0</v>
      </c>
      <c r="Z813" s="19"/>
      <c r="AA813" s="19"/>
      <c r="AB813" s="19"/>
      <c r="AC813" s="19"/>
      <c r="AD813" s="19"/>
      <c r="AE813" s="19"/>
      <c r="AF813" s="19"/>
      <c r="AG813" s="73"/>
      <c r="AH813" s="74">
        <f t="shared" si="41"/>
        <v>0</v>
      </c>
      <c r="AI813" s="19"/>
      <c r="AJ813" s="73"/>
      <c r="AK813" s="73"/>
      <c r="AL813" s="5"/>
      <c r="AM813" s="5"/>
      <c r="AN813" s="73"/>
      <c r="AO813" s="73"/>
      <c r="AP813" s="73"/>
      <c r="AQ813" s="73"/>
      <c r="AR813" s="72"/>
      <c r="AS813" s="71"/>
    </row>
    <row r="814" spans="1:45" x14ac:dyDescent="0.2">
      <c r="A814" s="73"/>
      <c r="B814" s="73"/>
      <c r="C814" s="73"/>
      <c r="D814" s="73"/>
      <c r="E814" s="73"/>
      <c r="F814" s="73"/>
      <c r="G814" s="73"/>
      <c r="H814" s="76"/>
      <c r="I814" s="76"/>
      <c r="J814" s="76"/>
      <c r="K814" s="76"/>
      <c r="L814" s="76"/>
      <c r="M814" s="76"/>
      <c r="N814" s="76"/>
      <c r="O814" s="76"/>
      <c r="P814" s="75">
        <f t="shared" si="39"/>
        <v>0</v>
      </c>
      <c r="Q814" s="73"/>
      <c r="R814" s="73"/>
      <c r="S814" s="73"/>
      <c r="T814" s="73"/>
      <c r="U814" s="73"/>
      <c r="V814" s="73"/>
      <c r="W814" s="73"/>
      <c r="X814" s="73"/>
      <c r="Y814" s="74">
        <f t="shared" si="40"/>
        <v>0</v>
      </c>
      <c r="Z814" s="19"/>
      <c r="AA814" s="19"/>
      <c r="AB814" s="19"/>
      <c r="AC814" s="19"/>
      <c r="AD814" s="19"/>
      <c r="AE814" s="19"/>
      <c r="AF814" s="19"/>
      <c r="AG814" s="73"/>
      <c r="AH814" s="74">
        <f t="shared" si="41"/>
        <v>0</v>
      </c>
      <c r="AI814" s="19"/>
      <c r="AJ814" s="73"/>
      <c r="AK814" s="73"/>
      <c r="AL814" s="5"/>
      <c r="AM814" s="5"/>
      <c r="AN814" s="73"/>
      <c r="AO814" s="73"/>
      <c r="AP814" s="73"/>
      <c r="AQ814" s="73"/>
      <c r="AR814" s="72"/>
      <c r="AS814" s="71"/>
    </row>
    <row r="815" spans="1:45" x14ac:dyDescent="0.2">
      <c r="A815" s="73"/>
      <c r="B815" s="73"/>
      <c r="C815" s="73"/>
      <c r="D815" s="73"/>
      <c r="E815" s="73"/>
      <c r="F815" s="73"/>
      <c r="G815" s="73"/>
      <c r="H815" s="76"/>
      <c r="I815" s="76"/>
      <c r="J815" s="76"/>
      <c r="K815" s="76"/>
      <c r="L815" s="76"/>
      <c r="M815" s="76"/>
      <c r="N815" s="76"/>
      <c r="O815" s="76"/>
      <c r="P815" s="75">
        <f t="shared" si="39"/>
        <v>0</v>
      </c>
      <c r="Q815" s="73"/>
      <c r="R815" s="73"/>
      <c r="S815" s="73"/>
      <c r="T815" s="73"/>
      <c r="U815" s="73"/>
      <c r="V815" s="73"/>
      <c r="W815" s="73"/>
      <c r="X815" s="73"/>
      <c r="Y815" s="74">
        <f t="shared" si="40"/>
        <v>0</v>
      </c>
      <c r="Z815" s="19"/>
      <c r="AA815" s="19"/>
      <c r="AB815" s="19"/>
      <c r="AC815" s="19"/>
      <c r="AD815" s="19"/>
      <c r="AE815" s="19"/>
      <c r="AF815" s="19"/>
      <c r="AG815" s="73"/>
      <c r="AH815" s="74">
        <f t="shared" si="41"/>
        <v>0</v>
      </c>
      <c r="AI815" s="19"/>
      <c r="AJ815" s="73"/>
      <c r="AK815" s="73"/>
      <c r="AL815" s="5"/>
      <c r="AM815" s="5"/>
      <c r="AN815" s="73"/>
      <c r="AO815" s="73"/>
      <c r="AP815" s="73"/>
      <c r="AQ815" s="73"/>
      <c r="AR815" s="72"/>
      <c r="AS815" s="71"/>
    </row>
    <row r="816" spans="1:45" x14ac:dyDescent="0.2">
      <c r="A816" s="73"/>
      <c r="B816" s="73"/>
      <c r="C816" s="73"/>
      <c r="D816" s="73"/>
      <c r="E816" s="73"/>
      <c r="F816" s="73"/>
      <c r="G816" s="73"/>
      <c r="H816" s="76"/>
      <c r="I816" s="76"/>
      <c r="J816" s="76"/>
      <c r="K816" s="76"/>
      <c r="L816" s="76"/>
      <c r="M816" s="76"/>
      <c r="N816" s="76"/>
      <c r="O816" s="76"/>
      <c r="P816" s="75">
        <f t="shared" si="39"/>
        <v>0</v>
      </c>
      <c r="Q816" s="73"/>
      <c r="R816" s="73"/>
      <c r="S816" s="73"/>
      <c r="T816" s="73"/>
      <c r="U816" s="73"/>
      <c r="V816" s="73"/>
      <c r="W816" s="73"/>
      <c r="X816" s="73"/>
      <c r="Y816" s="74">
        <f t="shared" si="40"/>
        <v>0</v>
      </c>
      <c r="Z816" s="19"/>
      <c r="AA816" s="19"/>
      <c r="AB816" s="19"/>
      <c r="AC816" s="19"/>
      <c r="AD816" s="19"/>
      <c r="AE816" s="19"/>
      <c r="AF816" s="19"/>
      <c r="AG816" s="73"/>
      <c r="AH816" s="74">
        <f t="shared" si="41"/>
        <v>0</v>
      </c>
      <c r="AI816" s="19"/>
      <c r="AJ816" s="73"/>
      <c r="AK816" s="73"/>
      <c r="AL816" s="5"/>
      <c r="AM816" s="5"/>
      <c r="AN816" s="73"/>
      <c r="AO816" s="73"/>
      <c r="AP816" s="73"/>
      <c r="AQ816" s="73"/>
      <c r="AR816" s="72"/>
      <c r="AS816" s="71"/>
    </row>
    <row r="817" spans="1:45" x14ac:dyDescent="0.2">
      <c r="A817" s="73"/>
      <c r="B817" s="73"/>
      <c r="C817" s="73"/>
      <c r="D817" s="73"/>
      <c r="E817" s="73"/>
      <c r="F817" s="73"/>
      <c r="G817" s="73"/>
      <c r="H817" s="76"/>
      <c r="I817" s="76"/>
      <c r="J817" s="76"/>
      <c r="K817" s="76"/>
      <c r="L817" s="76"/>
      <c r="M817" s="76"/>
      <c r="N817" s="76"/>
      <c r="O817" s="76"/>
      <c r="P817" s="75">
        <f t="shared" si="39"/>
        <v>0</v>
      </c>
      <c r="Q817" s="73"/>
      <c r="R817" s="73"/>
      <c r="S817" s="73"/>
      <c r="T817" s="73"/>
      <c r="U817" s="73"/>
      <c r="V817" s="73"/>
      <c r="W817" s="73"/>
      <c r="X817" s="73"/>
      <c r="Y817" s="74">
        <f t="shared" si="40"/>
        <v>0</v>
      </c>
      <c r="Z817" s="19"/>
      <c r="AA817" s="19"/>
      <c r="AB817" s="19"/>
      <c r="AC817" s="19"/>
      <c r="AD817" s="19"/>
      <c r="AE817" s="19"/>
      <c r="AF817" s="19"/>
      <c r="AG817" s="73"/>
      <c r="AH817" s="74">
        <f t="shared" si="41"/>
        <v>0</v>
      </c>
      <c r="AI817" s="19"/>
      <c r="AJ817" s="73"/>
      <c r="AK817" s="73"/>
      <c r="AL817" s="5"/>
      <c r="AM817" s="5"/>
      <c r="AN817" s="73"/>
      <c r="AO817" s="73"/>
      <c r="AP817" s="73"/>
      <c r="AQ817" s="73"/>
      <c r="AR817" s="72"/>
      <c r="AS817" s="71"/>
    </row>
    <row r="818" spans="1:45" x14ac:dyDescent="0.2">
      <c r="A818" s="73"/>
      <c r="B818" s="73"/>
      <c r="C818" s="73"/>
      <c r="D818" s="73"/>
      <c r="E818" s="73"/>
      <c r="F818" s="73"/>
      <c r="G818" s="73"/>
      <c r="H818" s="76"/>
      <c r="I818" s="76"/>
      <c r="J818" s="76"/>
      <c r="K818" s="76"/>
      <c r="L818" s="76"/>
      <c r="M818" s="76"/>
      <c r="N818" s="76"/>
      <c r="O818" s="76"/>
      <c r="P818" s="75">
        <f t="shared" si="39"/>
        <v>0</v>
      </c>
      <c r="Q818" s="73"/>
      <c r="R818" s="73"/>
      <c r="S818" s="73"/>
      <c r="T818" s="73"/>
      <c r="U818" s="73"/>
      <c r="V818" s="73"/>
      <c r="W818" s="73"/>
      <c r="X818" s="73"/>
      <c r="Y818" s="74">
        <f t="shared" si="40"/>
        <v>0</v>
      </c>
      <c r="Z818" s="19"/>
      <c r="AA818" s="19"/>
      <c r="AB818" s="19"/>
      <c r="AC818" s="19"/>
      <c r="AD818" s="19"/>
      <c r="AE818" s="19"/>
      <c r="AF818" s="19"/>
      <c r="AG818" s="73"/>
      <c r="AH818" s="74">
        <f t="shared" si="41"/>
        <v>0</v>
      </c>
      <c r="AI818" s="19"/>
      <c r="AJ818" s="73"/>
      <c r="AK818" s="73"/>
      <c r="AL818" s="5"/>
      <c r="AM818" s="5"/>
      <c r="AN818" s="73"/>
      <c r="AO818" s="73"/>
      <c r="AP818" s="73"/>
      <c r="AQ818" s="73"/>
      <c r="AR818" s="72"/>
      <c r="AS818" s="71"/>
    </row>
    <row r="819" spans="1:45" x14ac:dyDescent="0.2">
      <c r="A819" s="73"/>
      <c r="B819" s="73"/>
      <c r="C819" s="73"/>
      <c r="D819" s="73"/>
      <c r="E819" s="73"/>
      <c r="F819" s="73"/>
      <c r="G819" s="73"/>
      <c r="H819" s="76"/>
      <c r="I819" s="76"/>
      <c r="J819" s="76"/>
      <c r="K819" s="76"/>
      <c r="L819" s="76"/>
      <c r="M819" s="76"/>
      <c r="N819" s="76"/>
      <c r="O819" s="76"/>
      <c r="P819" s="75">
        <f t="shared" si="39"/>
        <v>0</v>
      </c>
      <c r="Q819" s="73"/>
      <c r="R819" s="73"/>
      <c r="S819" s="73"/>
      <c r="T819" s="73"/>
      <c r="U819" s="73"/>
      <c r="V819" s="73"/>
      <c r="W819" s="73"/>
      <c r="X819" s="73"/>
      <c r="Y819" s="74">
        <f t="shared" si="40"/>
        <v>0</v>
      </c>
      <c r="Z819" s="19"/>
      <c r="AA819" s="19"/>
      <c r="AB819" s="19"/>
      <c r="AC819" s="19"/>
      <c r="AD819" s="19"/>
      <c r="AE819" s="19"/>
      <c r="AF819" s="19"/>
      <c r="AG819" s="73"/>
      <c r="AH819" s="74">
        <f t="shared" si="41"/>
        <v>0</v>
      </c>
      <c r="AI819" s="19"/>
      <c r="AJ819" s="73"/>
      <c r="AK819" s="73"/>
      <c r="AL819" s="5"/>
      <c r="AM819" s="5"/>
      <c r="AN819" s="73"/>
      <c r="AO819" s="73"/>
      <c r="AP819" s="73"/>
      <c r="AQ819" s="73"/>
      <c r="AR819" s="72"/>
      <c r="AS819" s="71"/>
    </row>
    <row r="820" spans="1:45" x14ac:dyDescent="0.2">
      <c r="A820" s="73"/>
      <c r="B820" s="73"/>
      <c r="C820" s="73"/>
      <c r="D820" s="73"/>
      <c r="E820" s="73"/>
      <c r="F820" s="73"/>
      <c r="G820" s="73"/>
      <c r="H820" s="76"/>
      <c r="I820" s="76"/>
      <c r="J820" s="76"/>
      <c r="K820" s="76"/>
      <c r="L820" s="76"/>
      <c r="M820" s="76"/>
      <c r="N820" s="76"/>
      <c r="O820" s="76"/>
      <c r="P820" s="75">
        <f t="shared" si="39"/>
        <v>0</v>
      </c>
      <c r="Q820" s="73"/>
      <c r="R820" s="73"/>
      <c r="S820" s="73"/>
      <c r="T820" s="73"/>
      <c r="U820" s="73"/>
      <c r="V820" s="73"/>
      <c r="W820" s="73"/>
      <c r="X820" s="73"/>
      <c r="Y820" s="74">
        <f t="shared" si="40"/>
        <v>0</v>
      </c>
      <c r="Z820" s="19"/>
      <c r="AA820" s="19"/>
      <c r="AB820" s="19"/>
      <c r="AC820" s="19"/>
      <c r="AD820" s="19"/>
      <c r="AE820" s="19"/>
      <c r="AF820" s="19"/>
      <c r="AG820" s="73"/>
      <c r="AH820" s="74">
        <f t="shared" si="41"/>
        <v>0</v>
      </c>
      <c r="AI820" s="19"/>
      <c r="AJ820" s="73"/>
      <c r="AK820" s="73"/>
      <c r="AL820" s="5"/>
      <c r="AM820" s="5"/>
      <c r="AN820" s="73"/>
      <c r="AO820" s="73"/>
      <c r="AP820" s="73"/>
      <c r="AQ820" s="73"/>
      <c r="AR820" s="72"/>
      <c r="AS820" s="71"/>
    </row>
    <row r="821" spans="1:45" x14ac:dyDescent="0.2">
      <c r="A821" s="73"/>
      <c r="B821" s="73"/>
      <c r="C821" s="73"/>
      <c r="D821" s="73"/>
      <c r="E821" s="73"/>
      <c r="F821" s="73"/>
      <c r="G821" s="73"/>
      <c r="H821" s="76"/>
      <c r="I821" s="76"/>
      <c r="J821" s="76"/>
      <c r="K821" s="76"/>
      <c r="L821" s="76"/>
      <c r="M821" s="76"/>
      <c r="N821" s="76"/>
      <c r="O821" s="76"/>
      <c r="P821" s="75">
        <f t="shared" si="39"/>
        <v>0</v>
      </c>
      <c r="Q821" s="73"/>
      <c r="R821" s="73"/>
      <c r="S821" s="73"/>
      <c r="T821" s="73"/>
      <c r="U821" s="73"/>
      <c r="V821" s="73"/>
      <c r="W821" s="73"/>
      <c r="X821" s="73"/>
      <c r="Y821" s="74">
        <f t="shared" si="40"/>
        <v>0</v>
      </c>
      <c r="Z821" s="19"/>
      <c r="AA821" s="19"/>
      <c r="AB821" s="19"/>
      <c r="AC821" s="19"/>
      <c r="AD821" s="19"/>
      <c r="AE821" s="19"/>
      <c r="AF821" s="19"/>
      <c r="AG821" s="73"/>
      <c r="AH821" s="74">
        <f t="shared" si="41"/>
        <v>0</v>
      </c>
      <c r="AI821" s="19"/>
      <c r="AJ821" s="73"/>
      <c r="AK821" s="73"/>
      <c r="AL821" s="5"/>
      <c r="AM821" s="5"/>
      <c r="AN821" s="73"/>
      <c r="AO821" s="73"/>
      <c r="AP821" s="73"/>
      <c r="AQ821" s="73"/>
      <c r="AR821" s="72"/>
      <c r="AS821" s="71"/>
    </row>
    <row r="822" spans="1:45" x14ac:dyDescent="0.2">
      <c r="A822" s="73"/>
      <c r="B822" s="73"/>
      <c r="C822" s="73"/>
      <c r="D822" s="73"/>
      <c r="E822" s="73"/>
      <c r="F822" s="73"/>
      <c r="G822" s="73"/>
      <c r="H822" s="76"/>
      <c r="I822" s="76"/>
      <c r="J822" s="76"/>
      <c r="K822" s="76"/>
      <c r="L822" s="76"/>
      <c r="M822" s="76"/>
      <c r="N822" s="76"/>
      <c r="O822" s="76"/>
      <c r="P822" s="75">
        <f t="shared" si="39"/>
        <v>0</v>
      </c>
      <c r="Q822" s="73"/>
      <c r="R822" s="73"/>
      <c r="S822" s="73"/>
      <c r="T822" s="73"/>
      <c r="U822" s="73"/>
      <c r="V822" s="73"/>
      <c r="W822" s="73"/>
      <c r="X822" s="73"/>
      <c r="Y822" s="74">
        <f t="shared" si="40"/>
        <v>0</v>
      </c>
      <c r="Z822" s="19"/>
      <c r="AA822" s="19"/>
      <c r="AB822" s="19"/>
      <c r="AC822" s="19"/>
      <c r="AD822" s="19"/>
      <c r="AE822" s="19"/>
      <c r="AF822" s="19"/>
      <c r="AG822" s="73"/>
      <c r="AH822" s="74">
        <f t="shared" si="41"/>
        <v>0</v>
      </c>
      <c r="AI822" s="19"/>
      <c r="AJ822" s="73"/>
      <c r="AK822" s="73"/>
      <c r="AL822" s="5"/>
      <c r="AM822" s="5"/>
      <c r="AN822" s="73"/>
      <c r="AO822" s="73"/>
      <c r="AP822" s="73"/>
      <c r="AQ822" s="73"/>
      <c r="AR822" s="72"/>
      <c r="AS822" s="71"/>
    </row>
    <row r="823" spans="1:45" x14ac:dyDescent="0.2">
      <c r="A823" s="73"/>
      <c r="B823" s="73"/>
      <c r="C823" s="73"/>
      <c r="D823" s="73"/>
      <c r="E823" s="73"/>
      <c r="F823" s="73"/>
      <c r="G823" s="73"/>
      <c r="H823" s="76"/>
      <c r="I823" s="76"/>
      <c r="J823" s="76"/>
      <c r="K823" s="76"/>
      <c r="L823" s="76"/>
      <c r="M823" s="76"/>
      <c r="N823" s="76"/>
      <c r="O823" s="76"/>
      <c r="P823" s="75">
        <f t="shared" si="39"/>
        <v>0</v>
      </c>
      <c r="Q823" s="73"/>
      <c r="R823" s="73"/>
      <c r="S823" s="73"/>
      <c r="T823" s="73"/>
      <c r="U823" s="73"/>
      <c r="V823" s="73"/>
      <c r="W823" s="73"/>
      <c r="X823" s="73"/>
      <c r="Y823" s="74">
        <f t="shared" si="40"/>
        <v>0</v>
      </c>
      <c r="Z823" s="19"/>
      <c r="AA823" s="19"/>
      <c r="AB823" s="19"/>
      <c r="AC823" s="19"/>
      <c r="AD823" s="19"/>
      <c r="AE823" s="19"/>
      <c r="AF823" s="19"/>
      <c r="AG823" s="73"/>
      <c r="AH823" s="74">
        <f t="shared" si="41"/>
        <v>0</v>
      </c>
      <c r="AI823" s="19"/>
      <c r="AJ823" s="73"/>
      <c r="AK823" s="73"/>
      <c r="AL823" s="5"/>
      <c r="AM823" s="5"/>
      <c r="AN823" s="73"/>
      <c r="AO823" s="73"/>
      <c r="AP823" s="73"/>
      <c r="AQ823" s="73"/>
      <c r="AR823" s="72"/>
      <c r="AS823" s="71"/>
    </row>
    <row r="824" spans="1:45" x14ac:dyDescent="0.2">
      <c r="A824" s="73"/>
      <c r="B824" s="73"/>
      <c r="C824" s="73"/>
      <c r="D824" s="73"/>
      <c r="E824" s="73"/>
      <c r="F824" s="73"/>
      <c r="G824" s="73"/>
      <c r="H824" s="76"/>
      <c r="I824" s="76"/>
      <c r="J824" s="76"/>
      <c r="K824" s="76"/>
      <c r="L824" s="76"/>
      <c r="M824" s="76"/>
      <c r="N824" s="76"/>
      <c r="O824" s="76"/>
      <c r="P824" s="75">
        <f t="shared" si="39"/>
        <v>0</v>
      </c>
      <c r="Q824" s="73"/>
      <c r="R824" s="73"/>
      <c r="S824" s="73"/>
      <c r="T824" s="73"/>
      <c r="U824" s="73"/>
      <c r="V824" s="73"/>
      <c r="W824" s="73"/>
      <c r="X824" s="73"/>
      <c r="Y824" s="74">
        <f t="shared" si="40"/>
        <v>0</v>
      </c>
      <c r="Z824" s="19"/>
      <c r="AA824" s="19"/>
      <c r="AB824" s="19"/>
      <c r="AC824" s="19"/>
      <c r="AD824" s="19"/>
      <c r="AE824" s="19"/>
      <c r="AF824" s="19"/>
      <c r="AG824" s="73"/>
      <c r="AH824" s="74">
        <f t="shared" si="41"/>
        <v>0</v>
      </c>
      <c r="AI824" s="19"/>
      <c r="AJ824" s="73"/>
      <c r="AK824" s="73"/>
      <c r="AL824" s="5"/>
      <c r="AM824" s="5"/>
      <c r="AN824" s="73"/>
      <c r="AO824" s="73"/>
      <c r="AP824" s="73"/>
      <c r="AQ824" s="73"/>
      <c r="AR824" s="72"/>
      <c r="AS824" s="71"/>
    </row>
    <row r="825" spans="1:45" x14ac:dyDescent="0.2">
      <c r="A825" s="73"/>
      <c r="B825" s="73"/>
      <c r="C825" s="73"/>
      <c r="D825" s="73"/>
      <c r="E825" s="73"/>
      <c r="F825" s="73"/>
      <c r="G825" s="73"/>
      <c r="H825" s="76"/>
      <c r="I825" s="76"/>
      <c r="J825" s="76"/>
      <c r="K825" s="76"/>
      <c r="L825" s="76"/>
      <c r="M825" s="76"/>
      <c r="N825" s="76"/>
      <c r="O825" s="76"/>
      <c r="P825" s="75">
        <f t="shared" si="39"/>
        <v>0</v>
      </c>
      <c r="Q825" s="73"/>
      <c r="R825" s="73"/>
      <c r="S825" s="73"/>
      <c r="T825" s="73"/>
      <c r="U825" s="73"/>
      <c r="V825" s="73"/>
      <c r="W825" s="73"/>
      <c r="X825" s="73"/>
      <c r="Y825" s="74">
        <f t="shared" si="40"/>
        <v>0</v>
      </c>
      <c r="Z825" s="19"/>
      <c r="AA825" s="19"/>
      <c r="AB825" s="19"/>
      <c r="AC825" s="19"/>
      <c r="AD825" s="19"/>
      <c r="AE825" s="19"/>
      <c r="AF825" s="19"/>
      <c r="AG825" s="73"/>
      <c r="AH825" s="74">
        <f t="shared" si="41"/>
        <v>0</v>
      </c>
      <c r="AI825" s="19"/>
      <c r="AJ825" s="73"/>
      <c r="AK825" s="73"/>
      <c r="AL825" s="5"/>
      <c r="AM825" s="5"/>
      <c r="AN825" s="73"/>
      <c r="AO825" s="73"/>
      <c r="AP825" s="73"/>
      <c r="AQ825" s="73"/>
      <c r="AR825" s="72"/>
      <c r="AS825" s="71"/>
    </row>
    <row r="826" spans="1:45" x14ac:dyDescent="0.2">
      <c r="A826" s="73"/>
      <c r="B826" s="73"/>
      <c r="C826" s="73"/>
      <c r="D826" s="73"/>
      <c r="E826" s="73"/>
      <c r="F826" s="73"/>
      <c r="G826" s="73"/>
      <c r="H826" s="76"/>
      <c r="I826" s="76"/>
      <c r="J826" s="76"/>
      <c r="K826" s="76"/>
      <c r="L826" s="76"/>
      <c r="M826" s="76"/>
      <c r="N826" s="76"/>
      <c r="O826" s="76"/>
      <c r="P826" s="75">
        <f t="shared" si="39"/>
        <v>0</v>
      </c>
      <c r="Q826" s="73"/>
      <c r="R826" s="73"/>
      <c r="S826" s="73"/>
      <c r="T826" s="73"/>
      <c r="U826" s="73"/>
      <c r="V826" s="73"/>
      <c r="W826" s="73"/>
      <c r="X826" s="73"/>
      <c r="Y826" s="74">
        <f t="shared" si="40"/>
        <v>0</v>
      </c>
      <c r="Z826" s="19"/>
      <c r="AA826" s="19"/>
      <c r="AB826" s="19"/>
      <c r="AC826" s="19"/>
      <c r="AD826" s="19"/>
      <c r="AE826" s="19"/>
      <c r="AF826" s="19"/>
      <c r="AG826" s="73"/>
      <c r="AH826" s="74">
        <f t="shared" si="41"/>
        <v>0</v>
      </c>
      <c r="AI826" s="19"/>
      <c r="AJ826" s="73"/>
      <c r="AK826" s="73"/>
      <c r="AL826" s="5"/>
      <c r="AM826" s="5"/>
      <c r="AN826" s="73"/>
      <c r="AO826" s="73"/>
      <c r="AP826" s="73"/>
      <c r="AQ826" s="73"/>
      <c r="AR826" s="72"/>
      <c r="AS826" s="71"/>
    </row>
    <row r="827" spans="1:45" x14ac:dyDescent="0.2">
      <c r="A827" s="73"/>
      <c r="B827" s="73"/>
      <c r="C827" s="73"/>
      <c r="D827" s="73"/>
      <c r="E827" s="73"/>
      <c r="F827" s="73"/>
      <c r="G827" s="73"/>
      <c r="H827" s="76"/>
      <c r="I827" s="76"/>
      <c r="J827" s="76"/>
      <c r="K827" s="76"/>
      <c r="L827" s="76"/>
      <c r="M827" s="76"/>
      <c r="N827" s="76"/>
      <c r="O827" s="76"/>
      <c r="P827" s="75">
        <f t="shared" si="39"/>
        <v>0</v>
      </c>
      <c r="Q827" s="73"/>
      <c r="R827" s="73"/>
      <c r="S827" s="73"/>
      <c r="T827" s="73"/>
      <c r="U827" s="73"/>
      <c r="V827" s="73"/>
      <c r="W827" s="73"/>
      <c r="X827" s="73"/>
      <c r="Y827" s="74">
        <f t="shared" si="40"/>
        <v>0</v>
      </c>
      <c r="Z827" s="19"/>
      <c r="AA827" s="19"/>
      <c r="AB827" s="19"/>
      <c r="AC827" s="19"/>
      <c r="AD827" s="19"/>
      <c r="AE827" s="19"/>
      <c r="AF827" s="19"/>
      <c r="AG827" s="73"/>
      <c r="AH827" s="74">
        <f t="shared" si="41"/>
        <v>0</v>
      </c>
      <c r="AI827" s="19"/>
      <c r="AJ827" s="73"/>
      <c r="AK827" s="73"/>
      <c r="AL827" s="5"/>
      <c r="AM827" s="5"/>
      <c r="AN827" s="73"/>
      <c r="AO827" s="73"/>
      <c r="AP827" s="73"/>
      <c r="AQ827" s="73"/>
      <c r="AR827" s="72"/>
      <c r="AS827" s="71"/>
    </row>
    <row r="828" spans="1:45" x14ac:dyDescent="0.2">
      <c r="A828" s="73"/>
      <c r="B828" s="73"/>
      <c r="C828" s="73"/>
      <c r="D828" s="73"/>
      <c r="E828" s="73"/>
      <c r="F828" s="73"/>
      <c r="G828" s="73"/>
      <c r="H828" s="76"/>
      <c r="I828" s="76"/>
      <c r="J828" s="76"/>
      <c r="K828" s="76"/>
      <c r="L828" s="76"/>
      <c r="M828" s="76"/>
      <c r="N828" s="76"/>
      <c r="O828" s="76"/>
      <c r="P828" s="75">
        <f t="shared" si="39"/>
        <v>0</v>
      </c>
      <c r="Q828" s="73"/>
      <c r="R828" s="73"/>
      <c r="S828" s="73"/>
      <c r="T828" s="73"/>
      <c r="U828" s="73"/>
      <c r="V828" s="73"/>
      <c r="W828" s="73"/>
      <c r="X828" s="73"/>
      <c r="Y828" s="74">
        <f t="shared" si="40"/>
        <v>0</v>
      </c>
      <c r="Z828" s="19"/>
      <c r="AA828" s="19"/>
      <c r="AB828" s="19"/>
      <c r="AC828" s="19"/>
      <c r="AD828" s="19"/>
      <c r="AE828" s="19"/>
      <c r="AF828" s="19"/>
      <c r="AG828" s="73"/>
      <c r="AH828" s="74">
        <f t="shared" si="41"/>
        <v>0</v>
      </c>
      <c r="AI828" s="19"/>
      <c r="AJ828" s="73"/>
      <c r="AK828" s="73"/>
      <c r="AL828" s="5"/>
      <c r="AM828" s="5"/>
      <c r="AN828" s="73"/>
      <c r="AO828" s="73"/>
      <c r="AP828" s="73"/>
      <c r="AQ828" s="73"/>
      <c r="AR828" s="72"/>
      <c r="AS828" s="71"/>
    </row>
    <row r="829" spans="1:45" x14ac:dyDescent="0.2">
      <c r="A829" s="73"/>
      <c r="B829" s="73"/>
      <c r="C829" s="73"/>
      <c r="D829" s="73"/>
      <c r="E829" s="73"/>
      <c r="F829" s="73"/>
      <c r="G829" s="73"/>
      <c r="H829" s="76"/>
      <c r="I829" s="76"/>
      <c r="J829" s="76"/>
      <c r="K829" s="76"/>
      <c r="L829" s="76"/>
      <c r="M829" s="76"/>
      <c r="N829" s="76"/>
      <c r="O829" s="76"/>
      <c r="P829" s="75">
        <f t="shared" si="39"/>
        <v>0</v>
      </c>
      <c r="Q829" s="73"/>
      <c r="R829" s="73"/>
      <c r="S829" s="73"/>
      <c r="T829" s="73"/>
      <c r="U829" s="73"/>
      <c r="V829" s="73"/>
      <c r="W829" s="73"/>
      <c r="X829" s="73"/>
      <c r="Y829" s="74">
        <f t="shared" si="40"/>
        <v>0</v>
      </c>
      <c r="Z829" s="19"/>
      <c r="AA829" s="19"/>
      <c r="AB829" s="19"/>
      <c r="AC829" s="19"/>
      <c r="AD829" s="19"/>
      <c r="AE829" s="19"/>
      <c r="AF829" s="19"/>
      <c r="AG829" s="73"/>
      <c r="AH829" s="74">
        <f t="shared" si="41"/>
        <v>0</v>
      </c>
      <c r="AI829" s="19"/>
      <c r="AJ829" s="73"/>
      <c r="AK829" s="73"/>
      <c r="AL829" s="5"/>
      <c r="AM829" s="5"/>
      <c r="AN829" s="73"/>
      <c r="AO829" s="73"/>
      <c r="AP829" s="73"/>
      <c r="AQ829" s="73"/>
      <c r="AR829" s="72"/>
      <c r="AS829" s="71"/>
    </row>
    <row r="830" spans="1:45" x14ac:dyDescent="0.2">
      <c r="A830" s="73"/>
      <c r="B830" s="73"/>
      <c r="C830" s="73"/>
      <c r="D830" s="73"/>
      <c r="E830" s="73"/>
      <c r="F830" s="73"/>
      <c r="G830" s="73"/>
      <c r="H830" s="76"/>
      <c r="I830" s="76"/>
      <c r="J830" s="76"/>
      <c r="K830" s="76"/>
      <c r="L830" s="76"/>
      <c r="M830" s="76"/>
      <c r="N830" s="76"/>
      <c r="O830" s="76"/>
      <c r="P830" s="75">
        <f t="shared" si="39"/>
        <v>0</v>
      </c>
      <c r="Q830" s="73"/>
      <c r="R830" s="73"/>
      <c r="S830" s="73"/>
      <c r="T830" s="73"/>
      <c r="U830" s="73"/>
      <c r="V830" s="73"/>
      <c r="W830" s="73"/>
      <c r="X830" s="73"/>
      <c r="Y830" s="74">
        <f t="shared" si="40"/>
        <v>0</v>
      </c>
      <c r="Z830" s="19"/>
      <c r="AA830" s="19"/>
      <c r="AB830" s="19"/>
      <c r="AC830" s="19"/>
      <c r="AD830" s="19"/>
      <c r="AE830" s="19"/>
      <c r="AF830" s="19"/>
      <c r="AG830" s="73"/>
      <c r="AH830" s="74">
        <f t="shared" si="41"/>
        <v>0</v>
      </c>
      <c r="AI830" s="19"/>
      <c r="AJ830" s="73"/>
      <c r="AK830" s="73"/>
      <c r="AL830" s="5"/>
      <c r="AM830" s="5"/>
      <c r="AN830" s="73"/>
      <c r="AO830" s="73"/>
      <c r="AP830" s="73"/>
      <c r="AQ830" s="73"/>
      <c r="AR830" s="72"/>
      <c r="AS830" s="71"/>
    </row>
    <row r="831" spans="1:45" x14ac:dyDescent="0.2">
      <c r="A831" s="73"/>
      <c r="B831" s="73"/>
      <c r="C831" s="73"/>
      <c r="D831" s="73"/>
      <c r="E831" s="73"/>
      <c r="F831" s="73"/>
      <c r="G831" s="73"/>
      <c r="H831" s="76"/>
      <c r="I831" s="76"/>
      <c r="J831" s="76"/>
      <c r="K831" s="76"/>
      <c r="L831" s="76"/>
      <c r="M831" s="76"/>
      <c r="N831" s="76"/>
      <c r="O831" s="76"/>
      <c r="P831" s="75">
        <f t="shared" si="39"/>
        <v>0</v>
      </c>
      <c r="Q831" s="73"/>
      <c r="R831" s="73"/>
      <c r="S831" s="73"/>
      <c r="T831" s="73"/>
      <c r="U831" s="73"/>
      <c r="V831" s="73"/>
      <c r="W831" s="73"/>
      <c r="X831" s="73"/>
      <c r="Y831" s="74">
        <f t="shared" si="40"/>
        <v>0</v>
      </c>
      <c r="Z831" s="19"/>
      <c r="AA831" s="19"/>
      <c r="AB831" s="19"/>
      <c r="AC831" s="19"/>
      <c r="AD831" s="19"/>
      <c r="AE831" s="19"/>
      <c r="AF831" s="19"/>
      <c r="AG831" s="73"/>
      <c r="AH831" s="74">
        <f t="shared" si="41"/>
        <v>0</v>
      </c>
      <c r="AI831" s="19"/>
      <c r="AJ831" s="73"/>
      <c r="AK831" s="73"/>
      <c r="AL831" s="5"/>
      <c r="AM831" s="5"/>
      <c r="AN831" s="73"/>
      <c r="AO831" s="73"/>
      <c r="AP831" s="73"/>
      <c r="AQ831" s="73"/>
      <c r="AR831" s="72"/>
      <c r="AS831" s="71"/>
    </row>
    <row r="832" spans="1:45" x14ac:dyDescent="0.2">
      <c r="A832" s="73"/>
      <c r="B832" s="73"/>
      <c r="C832" s="73"/>
      <c r="D832" s="73"/>
      <c r="E832" s="73"/>
      <c r="F832" s="73"/>
      <c r="G832" s="73"/>
      <c r="H832" s="76"/>
      <c r="I832" s="76"/>
      <c r="J832" s="76"/>
      <c r="K832" s="76"/>
      <c r="L832" s="76"/>
      <c r="M832" s="76"/>
      <c r="N832" s="76"/>
      <c r="O832" s="76"/>
      <c r="P832" s="75">
        <f t="shared" si="39"/>
        <v>0</v>
      </c>
      <c r="Q832" s="73"/>
      <c r="R832" s="73"/>
      <c r="S832" s="73"/>
      <c r="T832" s="73"/>
      <c r="U832" s="73"/>
      <c r="V832" s="73"/>
      <c r="W832" s="73"/>
      <c r="X832" s="73"/>
      <c r="Y832" s="74">
        <f t="shared" si="40"/>
        <v>0</v>
      </c>
      <c r="Z832" s="19"/>
      <c r="AA832" s="19"/>
      <c r="AB832" s="19"/>
      <c r="AC832" s="19"/>
      <c r="AD832" s="19"/>
      <c r="AE832" s="19"/>
      <c r="AF832" s="19"/>
      <c r="AG832" s="73"/>
      <c r="AH832" s="74">
        <f t="shared" si="41"/>
        <v>0</v>
      </c>
      <c r="AI832" s="19"/>
      <c r="AJ832" s="73"/>
      <c r="AK832" s="73"/>
      <c r="AL832" s="5"/>
      <c r="AM832" s="5"/>
      <c r="AN832" s="73"/>
      <c r="AO832" s="73"/>
      <c r="AP832" s="73"/>
      <c r="AQ832" s="73"/>
      <c r="AR832" s="72"/>
      <c r="AS832" s="71"/>
    </row>
    <row r="833" spans="1:45" x14ac:dyDescent="0.2">
      <c r="A833" s="73"/>
      <c r="B833" s="73"/>
      <c r="C833" s="73"/>
      <c r="D833" s="73"/>
      <c r="E833" s="73"/>
      <c r="F833" s="73"/>
      <c r="G833" s="73"/>
      <c r="H833" s="76"/>
      <c r="I833" s="76"/>
      <c r="J833" s="76"/>
      <c r="K833" s="76"/>
      <c r="L833" s="76"/>
      <c r="M833" s="76"/>
      <c r="N833" s="76"/>
      <c r="O833" s="76"/>
      <c r="P833" s="75">
        <f t="shared" si="39"/>
        <v>0</v>
      </c>
      <c r="Q833" s="73"/>
      <c r="R833" s="73"/>
      <c r="S833" s="73"/>
      <c r="T833" s="73"/>
      <c r="U833" s="73"/>
      <c r="V833" s="73"/>
      <c r="W833" s="73"/>
      <c r="X833" s="73"/>
      <c r="Y833" s="74">
        <f t="shared" si="40"/>
        <v>0</v>
      </c>
      <c r="Z833" s="19"/>
      <c r="AA833" s="19"/>
      <c r="AB833" s="19"/>
      <c r="AC833" s="19"/>
      <c r="AD833" s="19"/>
      <c r="AE833" s="19"/>
      <c r="AF833" s="19"/>
      <c r="AG833" s="73"/>
      <c r="AH833" s="74">
        <f t="shared" si="41"/>
        <v>0</v>
      </c>
      <c r="AI833" s="19"/>
      <c r="AJ833" s="73"/>
      <c r="AK833" s="73"/>
      <c r="AL833" s="5"/>
      <c r="AM833" s="5"/>
      <c r="AN833" s="73"/>
      <c r="AO833" s="73"/>
      <c r="AP833" s="73"/>
      <c r="AQ833" s="73"/>
      <c r="AR833" s="72"/>
      <c r="AS833" s="71"/>
    </row>
    <row r="834" spans="1:45" x14ac:dyDescent="0.2">
      <c r="A834" s="73"/>
      <c r="B834" s="73"/>
      <c r="C834" s="73"/>
      <c r="D834" s="73"/>
      <c r="E834" s="73"/>
      <c r="F834" s="73"/>
      <c r="G834" s="73"/>
      <c r="H834" s="76"/>
      <c r="I834" s="76"/>
      <c r="J834" s="76"/>
      <c r="K834" s="76"/>
      <c r="L834" s="76"/>
      <c r="M834" s="76"/>
      <c r="N834" s="76"/>
      <c r="O834" s="76"/>
      <c r="P834" s="75">
        <f t="shared" si="39"/>
        <v>0</v>
      </c>
      <c r="Q834" s="73"/>
      <c r="R834" s="73"/>
      <c r="S834" s="73"/>
      <c r="T834" s="73"/>
      <c r="U834" s="73"/>
      <c r="V834" s="73"/>
      <c r="W834" s="73"/>
      <c r="X834" s="73"/>
      <c r="Y834" s="74">
        <f t="shared" si="40"/>
        <v>0</v>
      </c>
      <c r="Z834" s="19"/>
      <c r="AA834" s="19"/>
      <c r="AB834" s="19"/>
      <c r="AC834" s="19"/>
      <c r="AD834" s="19"/>
      <c r="AE834" s="19"/>
      <c r="AF834" s="19"/>
      <c r="AG834" s="73"/>
      <c r="AH834" s="74">
        <f t="shared" si="41"/>
        <v>0</v>
      </c>
      <c r="AI834" s="19"/>
      <c r="AJ834" s="73"/>
      <c r="AK834" s="73"/>
      <c r="AL834" s="5"/>
      <c r="AM834" s="5"/>
      <c r="AN834" s="73"/>
      <c r="AO834" s="73"/>
      <c r="AP834" s="73"/>
      <c r="AQ834" s="73"/>
      <c r="AR834" s="72"/>
      <c r="AS834" s="71"/>
    </row>
    <row r="835" spans="1:45" x14ac:dyDescent="0.2">
      <c r="A835" s="73"/>
      <c r="B835" s="73"/>
      <c r="C835" s="73"/>
      <c r="D835" s="73"/>
      <c r="E835" s="73"/>
      <c r="F835" s="73"/>
      <c r="G835" s="73"/>
      <c r="H835" s="76"/>
      <c r="I835" s="76"/>
      <c r="J835" s="76"/>
      <c r="K835" s="76"/>
      <c r="L835" s="76"/>
      <c r="M835" s="76"/>
      <c r="N835" s="76"/>
      <c r="O835" s="76"/>
      <c r="P835" s="75">
        <f t="shared" si="39"/>
        <v>0</v>
      </c>
      <c r="Q835" s="73"/>
      <c r="R835" s="73"/>
      <c r="S835" s="73"/>
      <c r="T835" s="73"/>
      <c r="U835" s="73"/>
      <c r="V835" s="73"/>
      <c r="W835" s="73"/>
      <c r="X835" s="73"/>
      <c r="Y835" s="74">
        <f t="shared" si="40"/>
        <v>0</v>
      </c>
      <c r="Z835" s="19"/>
      <c r="AA835" s="19"/>
      <c r="AB835" s="19"/>
      <c r="AC835" s="19"/>
      <c r="AD835" s="19"/>
      <c r="AE835" s="19"/>
      <c r="AF835" s="19"/>
      <c r="AG835" s="73"/>
      <c r="AH835" s="74">
        <f t="shared" si="41"/>
        <v>0</v>
      </c>
      <c r="AI835" s="19"/>
      <c r="AJ835" s="73"/>
      <c r="AK835" s="73"/>
      <c r="AL835" s="5"/>
      <c r="AM835" s="5"/>
      <c r="AN835" s="73"/>
      <c r="AO835" s="73"/>
      <c r="AP835" s="73"/>
      <c r="AQ835" s="73"/>
      <c r="AR835" s="72"/>
      <c r="AS835" s="71"/>
    </row>
    <row r="836" spans="1:45" x14ac:dyDescent="0.2">
      <c r="A836" s="73"/>
      <c r="B836" s="73"/>
      <c r="C836" s="73"/>
      <c r="D836" s="73"/>
      <c r="E836" s="73"/>
      <c r="F836" s="73"/>
      <c r="G836" s="73"/>
      <c r="H836" s="76"/>
      <c r="I836" s="76"/>
      <c r="J836" s="76"/>
      <c r="K836" s="76"/>
      <c r="L836" s="76"/>
      <c r="M836" s="76"/>
      <c r="N836" s="76"/>
      <c r="O836" s="76"/>
      <c r="P836" s="75">
        <f t="shared" si="39"/>
        <v>0</v>
      </c>
      <c r="Q836" s="73"/>
      <c r="R836" s="73"/>
      <c r="S836" s="73"/>
      <c r="T836" s="73"/>
      <c r="U836" s="73"/>
      <c r="V836" s="73"/>
      <c r="W836" s="73"/>
      <c r="X836" s="73"/>
      <c r="Y836" s="74">
        <f t="shared" si="40"/>
        <v>0</v>
      </c>
      <c r="Z836" s="19"/>
      <c r="AA836" s="19"/>
      <c r="AB836" s="19"/>
      <c r="AC836" s="19"/>
      <c r="AD836" s="19"/>
      <c r="AE836" s="19"/>
      <c r="AF836" s="19"/>
      <c r="AG836" s="73"/>
      <c r="AH836" s="74">
        <f t="shared" si="41"/>
        <v>0</v>
      </c>
      <c r="AI836" s="19"/>
      <c r="AJ836" s="73"/>
      <c r="AK836" s="73"/>
      <c r="AL836" s="5"/>
      <c r="AM836" s="5"/>
      <c r="AN836" s="73"/>
      <c r="AO836" s="73"/>
      <c r="AP836" s="73"/>
      <c r="AQ836" s="73"/>
      <c r="AR836" s="72"/>
      <c r="AS836" s="71"/>
    </row>
    <row r="837" spans="1:45" x14ac:dyDescent="0.2">
      <c r="A837" s="73"/>
      <c r="B837" s="73"/>
      <c r="C837" s="73"/>
      <c r="D837" s="73"/>
      <c r="E837" s="73"/>
      <c r="F837" s="73"/>
      <c r="G837" s="73"/>
      <c r="H837" s="76"/>
      <c r="I837" s="76"/>
      <c r="J837" s="76"/>
      <c r="K837" s="76"/>
      <c r="L837" s="76"/>
      <c r="M837" s="76"/>
      <c r="N837" s="76"/>
      <c r="O837" s="76"/>
      <c r="P837" s="75">
        <f t="shared" si="39"/>
        <v>0</v>
      </c>
      <c r="Q837" s="73"/>
      <c r="R837" s="73"/>
      <c r="S837" s="73"/>
      <c r="T837" s="73"/>
      <c r="U837" s="73"/>
      <c r="V837" s="73"/>
      <c r="W837" s="73"/>
      <c r="X837" s="73"/>
      <c r="Y837" s="74">
        <f t="shared" si="40"/>
        <v>0</v>
      </c>
      <c r="Z837" s="19"/>
      <c r="AA837" s="19"/>
      <c r="AB837" s="19"/>
      <c r="AC837" s="19"/>
      <c r="AD837" s="19"/>
      <c r="AE837" s="19"/>
      <c r="AF837" s="19"/>
      <c r="AG837" s="73"/>
      <c r="AH837" s="74">
        <f t="shared" si="41"/>
        <v>0</v>
      </c>
      <c r="AI837" s="19"/>
      <c r="AJ837" s="73"/>
      <c r="AK837" s="73"/>
      <c r="AL837" s="5"/>
      <c r="AM837" s="5"/>
      <c r="AN837" s="73"/>
      <c r="AO837" s="73"/>
      <c r="AP837" s="73"/>
      <c r="AQ837" s="73"/>
      <c r="AR837" s="72"/>
      <c r="AS837" s="71"/>
    </row>
    <row r="838" spans="1:45" x14ac:dyDescent="0.2">
      <c r="A838" s="73"/>
      <c r="B838" s="73"/>
      <c r="C838" s="73"/>
      <c r="D838" s="73"/>
      <c r="E838" s="73"/>
      <c r="F838" s="73"/>
      <c r="G838" s="73"/>
      <c r="H838" s="76"/>
      <c r="I838" s="76"/>
      <c r="J838" s="76"/>
      <c r="K838" s="76"/>
      <c r="L838" s="76"/>
      <c r="M838" s="76"/>
      <c r="N838" s="76"/>
      <c r="O838" s="76"/>
      <c r="P838" s="75">
        <f t="shared" si="39"/>
        <v>0</v>
      </c>
      <c r="Q838" s="73"/>
      <c r="R838" s="73"/>
      <c r="S838" s="73"/>
      <c r="T838" s="73"/>
      <c r="U838" s="73"/>
      <c r="V838" s="73"/>
      <c r="W838" s="73"/>
      <c r="X838" s="73"/>
      <c r="Y838" s="74">
        <f t="shared" si="40"/>
        <v>0</v>
      </c>
      <c r="Z838" s="19"/>
      <c r="AA838" s="19"/>
      <c r="AB838" s="19"/>
      <c r="AC838" s="19"/>
      <c r="AD838" s="19"/>
      <c r="AE838" s="19"/>
      <c r="AF838" s="19"/>
      <c r="AG838" s="73"/>
      <c r="AH838" s="74">
        <f t="shared" si="41"/>
        <v>0</v>
      </c>
      <c r="AI838" s="19"/>
      <c r="AJ838" s="73"/>
      <c r="AK838" s="73"/>
      <c r="AL838" s="5"/>
      <c r="AM838" s="5"/>
      <c r="AN838" s="73"/>
      <c r="AO838" s="73"/>
      <c r="AP838" s="73"/>
      <c r="AQ838" s="73"/>
      <c r="AR838" s="72"/>
      <c r="AS838" s="71"/>
    </row>
    <row r="839" spans="1:45" x14ac:dyDescent="0.2">
      <c r="A839" s="73"/>
      <c r="B839" s="73"/>
      <c r="C839" s="73"/>
      <c r="D839" s="73"/>
      <c r="E839" s="73"/>
      <c r="F839" s="73"/>
      <c r="G839" s="73"/>
      <c r="H839" s="76"/>
      <c r="I839" s="76"/>
      <c r="J839" s="76"/>
      <c r="K839" s="76"/>
      <c r="L839" s="76"/>
      <c r="M839" s="76"/>
      <c r="N839" s="76"/>
      <c r="O839" s="76"/>
      <c r="P839" s="75">
        <f t="shared" si="39"/>
        <v>0</v>
      </c>
      <c r="Q839" s="73"/>
      <c r="R839" s="73"/>
      <c r="S839" s="73"/>
      <c r="T839" s="73"/>
      <c r="U839" s="73"/>
      <c r="V839" s="73"/>
      <c r="W839" s="73"/>
      <c r="X839" s="73"/>
      <c r="Y839" s="74">
        <f t="shared" si="40"/>
        <v>0</v>
      </c>
      <c r="Z839" s="19"/>
      <c r="AA839" s="19"/>
      <c r="AB839" s="19"/>
      <c r="AC839" s="19"/>
      <c r="AD839" s="19"/>
      <c r="AE839" s="19"/>
      <c r="AF839" s="19"/>
      <c r="AG839" s="73"/>
      <c r="AH839" s="74">
        <f t="shared" si="41"/>
        <v>0</v>
      </c>
      <c r="AI839" s="19"/>
      <c r="AJ839" s="73"/>
      <c r="AK839" s="73"/>
      <c r="AL839" s="5"/>
      <c r="AM839" s="5"/>
      <c r="AN839" s="73"/>
      <c r="AO839" s="73"/>
      <c r="AP839" s="73"/>
      <c r="AQ839" s="73"/>
      <c r="AR839" s="72"/>
      <c r="AS839" s="71"/>
    </row>
    <row r="840" spans="1:45" x14ac:dyDescent="0.2">
      <c r="A840" s="73"/>
      <c r="B840" s="73"/>
      <c r="C840" s="73"/>
      <c r="D840" s="73"/>
      <c r="E840" s="73"/>
      <c r="F840" s="73"/>
      <c r="G840" s="73"/>
      <c r="H840" s="76"/>
      <c r="I840" s="76"/>
      <c r="J840" s="76"/>
      <c r="K840" s="76"/>
      <c r="L840" s="76"/>
      <c r="M840" s="76"/>
      <c r="N840" s="76"/>
      <c r="O840" s="76"/>
      <c r="P840" s="75">
        <f t="shared" si="39"/>
        <v>0</v>
      </c>
      <c r="Q840" s="73"/>
      <c r="R840" s="73"/>
      <c r="S840" s="73"/>
      <c r="T840" s="73"/>
      <c r="U840" s="73"/>
      <c r="V840" s="73"/>
      <c r="W840" s="73"/>
      <c r="X840" s="73"/>
      <c r="Y840" s="74">
        <f t="shared" si="40"/>
        <v>0</v>
      </c>
      <c r="Z840" s="19"/>
      <c r="AA840" s="19"/>
      <c r="AB840" s="19"/>
      <c r="AC840" s="19"/>
      <c r="AD840" s="19"/>
      <c r="AE840" s="19"/>
      <c r="AF840" s="19"/>
      <c r="AG840" s="73"/>
      <c r="AH840" s="74">
        <f t="shared" si="41"/>
        <v>0</v>
      </c>
      <c r="AI840" s="19"/>
      <c r="AJ840" s="73"/>
      <c r="AK840" s="73"/>
      <c r="AL840" s="5"/>
      <c r="AM840" s="5"/>
      <c r="AN840" s="73"/>
      <c r="AO840" s="73"/>
      <c r="AP840" s="73"/>
      <c r="AQ840" s="73"/>
      <c r="AR840" s="72"/>
      <c r="AS840" s="71"/>
    </row>
    <row r="841" spans="1:45" x14ac:dyDescent="0.2">
      <c r="A841" s="73"/>
      <c r="B841" s="73"/>
      <c r="C841" s="73"/>
      <c r="D841" s="73"/>
      <c r="E841" s="73"/>
      <c r="F841" s="73"/>
      <c r="G841" s="73"/>
      <c r="H841" s="76"/>
      <c r="I841" s="76"/>
      <c r="J841" s="76"/>
      <c r="K841" s="76"/>
      <c r="L841" s="76"/>
      <c r="M841" s="76"/>
      <c r="N841" s="76"/>
      <c r="O841" s="76"/>
      <c r="P841" s="75">
        <f t="shared" si="39"/>
        <v>0</v>
      </c>
      <c r="Q841" s="73"/>
      <c r="R841" s="73"/>
      <c r="S841" s="73"/>
      <c r="T841" s="73"/>
      <c r="U841" s="73"/>
      <c r="V841" s="73"/>
      <c r="W841" s="73"/>
      <c r="X841" s="73"/>
      <c r="Y841" s="74">
        <f t="shared" si="40"/>
        <v>0</v>
      </c>
      <c r="Z841" s="19"/>
      <c r="AA841" s="19"/>
      <c r="AB841" s="19"/>
      <c r="AC841" s="19"/>
      <c r="AD841" s="19"/>
      <c r="AE841" s="19"/>
      <c r="AF841" s="19"/>
      <c r="AG841" s="73"/>
      <c r="AH841" s="74">
        <f t="shared" si="41"/>
        <v>0</v>
      </c>
      <c r="AI841" s="19"/>
      <c r="AJ841" s="73"/>
      <c r="AK841" s="73"/>
      <c r="AL841" s="5"/>
      <c r="AM841" s="5"/>
      <c r="AN841" s="73"/>
      <c r="AO841" s="73"/>
      <c r="AP841" s="73"/>
      <c r="AQ841" s="73"/>
      <c r="AR841" s="72"/>
      <c r="AS841" s="71"/>
    </row>
    <row r="842" spans="1:45" x14ac:dyDescent="0.2">
      <c r="A842" s="73"/>
      <c r="B842" s="73"/>
      <c r="C842" s="73"/>
      <c r="D842" s="73"/>
      <c r="E842" s="73"/>
      <c r="F842" s="73"/>
      <c r="G842" s="73"/>
      <c r="H842" s="76"/>
      <c r="I842" s="76"/>
      <c r="J842" s="76"/>
      <c r="K842" s="76"/>
      <c r="L842" s="76"/>
      <c r="M842" s="76"/>
      <c r="N842" s="76"/>
      <c r="O842" s="76"/>
      <c r="P842" s="75">
        <f t="shared" si="39"/>
        <v>0</v>
      </c>
      <c r="Q842" s="73"/>
      <c r="R842" s="73"/>
      <c r="S842" s="73"/>
      <c r="T842" s="73"/>
      <c r="U842" s="73"/>
      <c r="V842" s="73"/>
      <c r="W842" s="73"/>
      <c r="X842" s="73"/>
      <c r="Y842" s="74">
        <f t="shared" si="40"/>
        <v>0</v>
      </c>
      <c r="Z842" s="19"/>
      <c r="AA842" s="19"/>
      <c r="AB842" s="19"/>
      <c r="AC842" s="19"/>
      <c r="AD842" s="19"/>
      <c r="AE842" s="19"/>
      <c r="AF842" s="19"/>
      <c r="AG842" s="73"/>
      <c r="AH842" s="74">
        <f t="shared" si="41"/>
        <v>0</v>
      </c>
      <c r="AI842" s="19"/>
      <c r="AJ842" s="73"/>
      <c r="AK842" s="73"/>
      <c r="AL842" s="5"/>
      <c r="AM842" s="5"/>
      <c r="AN842" s="73"/>
      <c r="AO842" s="73"/>
      <c r="AP842" s="73"/>
      <c r="AQ842" s="73"/>
      <c r="AR842" s="72"/>
      <c r="AS842" s="71"/>
    </row>
    <row r="843" spans="1:45" x14ac:dyDescent="0.2">
      <c r="A843" s="73"/>
      <c r="B843" s="73"/>
      <c r="C843" s="73"/>
      <c r="D843" s="73"/>
      <c r="E843" s="73"/>
      <c r="F843" s="73"/>
      <c r="G843" s="73"/>
      <c r="H843" s="76"/>
      <c r="I843" s="76"/>
      <c r="J843" s="76"/>
      <c r="K843" s="76"/>
      <c r="L843" s="76"/>
      <c r="M843" s="76"/>
      <c r="N843" s="76"/>
      <c r="O843" s="76"/>
      <c r="P843" s="75">
        <f t="shared" si="39"/>
        <v>0</v>
      </c>
      <c r="Q843" s="73"/>
      <c r="R843" s="73"/>
      <c r="S843" s="73"/>
      <c r="T843" s="73"/>
      <c r="U843" s="73"/>
      <c r="V843" s="73"/>
      <c r="W843" s="73"/>
      <c r="X843" s="73"/>
      <c r="Y843" s="74">
        <f t="shared" si="40"/>
        <v>0</v>
      </c>
      <c r="Z843" s="19"/>
      <c r="AA843" s="19"/>
      <c r="AB843" s="19"/>
      <c r="AC843" s="19"/>
      <c r="AD843" s="19"/>
      <c r="AE843" s="19"/>
      <c r="AF843" s="19"/>
      <c r="AG843" s="73"/>
      <c r="AH843" s="74">
        <f t="shared" si="41"/>
        <v>0</v>
      </c>
      <c r="AI843" s="19"/>
      <c r="AJ843" s="73"/>
      <c r="AK843" s="73"/>
      <c r="AL843" s="5"/>
      <c r="AM843" s="5"/>
      <c r="AN843" s="73"/>
      <c r="AO843" s="73"/>
      <c r="AP843" s="73"/>
      <c r="AQ843" s="73"/>
      <c r="AR843" s="72"/>
      <c r="AS843" s="71"/>
    </row>
    <row r="844" spans="1:45" x14ac:dyDescent="0.2">
      <c r="A844" s="73"/>
      <c r="B844" s="73"/>
      <c r="C844" s="73"/>
      <c r="D844" s="73"/>
      <c r="E844" s="73"/>
      <c r="F844" s="73"/>
      <c r="G844" s="73"/>
      <c r="H844" s="76"/>
      <c r="I844" s="76"/>
      <c r="J844" s="76"/>
      <c r="K844" s="76"/>
      <c r="L844" s="76"/>
      <c r="M844" s="76"/>
      <c r="N844" s="76"/>
      <c r="O844" s="76"/>
      <c r="P844" s="75">
        <f t="shared" si="39"/>
        <v>0</v>
      </c>
      <c r="Q844" s="73"/>
      <c r="R844" s="73"/>
      <c r="S844" s="73"/>
      <c r="T844" s="73"/>
      <c r="U844" s="73"/>
      <c r="V844" s="73"/>
      <c r="W844" s="73"/>
      <c r="X844" s="73"/>
      <c r="Y844" s="74">
        <f t="shared" si="40"/>
        <v>0</v>
      </c>
      <c r="Z844" s="19"/>
      <c r="AA844" s="19"/>
      <c r="AB844" s="19"/>
      <c r="AC844" s="19"/>
      <c r="AD844" s="19"/>
      <c r="AE844" s="19"/>
      <c r="AF844" s="19"/>
      <c r="AG844" s="73"/>
      <c r="AH844" s="74">
        <f t="shared" si="41"/>
        <v>0</v>
      </c>
      <c r="AI844" s="19"/>
      <c r="AJ844" s="73"/>
      <c r="AK844" s="73"/>
      <c r="AL844" s="5"/>
      <c r="AM844" s="5"/>
      <c r="AN844" s="73"/>
      <c r="AO844" s="73"/>
      <c r="AP844" s="73"/>
      <c r="AQ844" s="73"/>
      <c r="AR844" s="72"/>
      <c r="AS844" s="71"/>
    </row>
    <row r="845" spans="1:45" x14ac:dyDescent="0.2">
      <c r="A845" s="73"/>
      <c r="B845" s="73"/>
      <c r="C845" s="73"/>
      <c r="D845" s="73"/>
      <c r="E845" s="73"/>
      <c r="F845" s="73"/>
      <c r="G845" s="73"/>
      <c r="H845" s="76"/>
      <c r="I845" s="76"/>
      <c r="J845" s="76"/>
      <c r="K845" s="76"/>
      <c r="L845" s="76"/>
      <c r="M845" s="76"/>
      <c r="N845" s="76"/>
      <c r="O845" s="76"/>
      <c r="P845" s="75">
        <f t="shared" ref="P845:P908" si="42">SUM(H845:N845)</f>
        <v>0</v>
      </c>
      <c r="Q845" s="73"/>
      <c r="R845" s="73"/>
      <c r="S845" s="73"/>
      <c r="T845" s="73"/>
      <c r="U845" s="73"/>
      <c r="V845" s="73"/>
      <c r="W845" s="73"/>
      <c r="X845" s="73"/>
      <c r="Y845" s="74">
        <f t="shared" ref="Y845:Y908" si="43">SUM(Q845:W845)</f>
        <v>0</v>
      </c>
      <c r="Z845" s="19"/>
      <c r="AA845" s="19"/>
      <c r="AB845" s="19"/>
      <c r="AC845" s="19"/>
      <c r="AD845" s="19"/>
      <c r="AE845" s="19"/>
      <c r="AF845" s="19"/>
      <c r="AG845" s="73"/>
      <c r="AH845" s="74">
        <f t="shared" ref="AH845:AH908" si="44">SUM(Z845:AF845)</f>
        <v>0</v>
      </c>
      <c r="AI845" s="19"/>
      <c r="AJ845" s="73"/>
      <c r="AK845" s="73"/>
      <c r="AL845" s="5"/>
      <c r="AM845" s="5"/>
      <c r="AN845" s="73"/>
      <c r="AO845" s="73"/>
      <c r="AP845" s="73"/>
      <c r="AQ845" s="73"/>
      <c r="AR845" s="72"/>
      <c r="AS845" s="71"/>
    </row>
    <row r="846" spans="1:45" x14ac:dyDescent="0.2">
      <c r="A846" s="73"/>
      <c r="B846" s="73"/>
      <c r="C846" s="73"/>
      <c r="D846" s="73"/>
      <c r="E846" s="73"/>
      <c r="F846" s="73"/>
      <c r="G846" s="73"/>
      <c r="H846" s="76"/>
      <c r="I846" s="76"/>
      <c r="J846" s="76"/>
      <c r="K846" s="76"/>
      <c r="L846" s="76"/>
      <c r="M846" s="76"/>
      <c r="N846" s="76"/>
      <c r="O846" s="76"/>
      <c r="P846" s="75">
        <f t="shared" si="42"/>
        <v>0</v>
      </c>
      <c r="Q846" s="73"/>
      <c r="R846" s="73"/>
      <c r="S846" s="73"/>
      <c r="T846" s="73"/>
      <c r="U846" s="73"/>
      <c r="V846" s="73"/>
      <c r="W846" s="73"/>
      <c r="X846" s="73"/>
      <c r="Y846" s="74">
        <f t="shared" si="43"/>
        <v>0</v>
      </c>
      <c r="Z846" s="19"/>
      <c r="AA846" s="19"/>
      <c r="AB846" s="19"/>
      <c r="AC846" s="19"/>
      <c r="AD846" s="19"/>
      <c r="AE846" s="19"/>
      <c r="AF846" s="19"/>
      <c r="AG846" s="73"/>
      <c r="AH846" s="74">
        <f t="shared" si="44"/>
        <v>0</v>
      </c>
      <c r="AI846" s="19"/>
      <c r="AJ846" s="73"/>
      <c r="AK846" s="73"/>
      <c r="AL846" s="5"/>
      <c r="AM846" s="5"/>
      <c r="AN846" s="73"/>
      <c r="AO846" s="73"/>
      <c r="AP846" s="73"/>
      <c r="AQ846" s="73"/>
      <c r="AR846" s="72"/>
      <c r="AS846" s="71"/>
    </row>
    <row r="847" spans="1:45" x14ac:dyDescent="0.2">
      <c r="A847" s="73"/>
      <c r="B847" s="73"/>
      <c r="C847" s="73"/>
      <c r="D847" s="73"/>
      <c r="E847" s="73"/>
      <c r="F847" s="73"/>
      <c r="G847" s="73"/>
      <c r="H847" s="76"/>
      <c r="I847" s="76"/>
      <c r="J847" s="76"/>
      <c r="K847" s="76"/>
      <c r="L847" s="76"/>
      <c r="M847" s="76"/>
      <c r="N847" s="76"/>
      <c r="O847" s="76"/>
      <c r="P847" s="75">
        <f t="shared" si="42"/>
        <v>0</v>
      </c>
      <c r="Q847" s="73"/>
      <c r="R847" s="73"/>
      <c r="S847" s="73"/>
      <c r="T847" s="73"/>
      <c r="U847" s="73"/>
      <c r="V847" s="73"/>
      <c r="W847" s="73"/>
      <c r="X847" s="73"/>
      <c r="Y847" s="74">
        <f t="shared" si="43"/>
        <v>0</v>
      </c>
      <c r="Z847" s="19"/>
      <c r="AA847" s="19"/>
      <c r="AB847" s="19"/>
      <c r="AC847" s="19"/>
      <c r="AD847" s="19"/>
      <c r="AE847" s="19"/>
      <c r="AF847" s="19"/>
      <c r="AG847" s="73"/>
      <c r="AH847" s="74">
        <f t="shared" si="44"/>
        <v>0</v>
      </c>
      <c r="AI847" s="19"/>
      <c r="AJ847" s="73"/>
      <c r="AK847" s="73"/>
      <c r="AL847" s="5"/>
      <c r="AM847" s="5"/>
      <c r="AN847" s="73"/>
      <c r="AO847" s="73"/>
      <c r="AP847" s="73"/>
      <c r="AQ847" s="73"/>
      <c r="AR847" s="72"/>
      <c r="AS847" s="71"/>
    </row>
    <row r="848" spans="1:45" x14ac:dyDescent="0.2">
      <c r="A848" s="73"/>
      <c r="B848" s="73"/>
      <c r="C848" s="73"/>
      <c r="D848" s="73"/>
      <c r="E848" s="73"/>
      <c r="F848" s="73"/>
      <c r="G848" s="73"/>
      <c r="H848" s="76"/>
      <c r="I848" s="76"/>
      <c r="J848" s="76"/>
      <c r="K848" s="76"/>
      <c r="L848" s="76"/>
      <c r="M848" s="76"/>
      <c r="N848" s="76"/>
      <c r="O848" s="76"/>
      <c r="P848" s="75">
        <f t="shared" si="42"/>
        <v>0</v>
      </c>
      <c r="Q848" s="73"/>
      <c r="R848" s="73"/>
      <c r="S848" s="73"/>
      <c r="T848" s="73"/>
      <c r="U848" s="73"/>
      <c r="V848" s="73"/>
      <c r="W848" s="73"/>
      <c r="X848" s="73"/>
      <c r="Y848" s="74">
        <f t="shared" si="43"/>
        <v>0</v>
      </c>
      <c r="Z848" s="19"/>
      <c r="AA848" s="19"/>
      <c r="AB848" s="19"/>
      <c r="AC848" s="19"/>
      <c r="AD848" s="19"/>
      <c r="AE848" s="19"/>
      <c r="AF848" s="19"/>
      <c r="AG848" s="73"/>
      <c r="AH848" s="74">
        <f t="shared" si="44"/>
        <v>0</v>
      </c>
      <c r="AI848" s="19"/>
      <c r="AJ848" s="73"/>
      <c r="AK848" s="73"/>
      <c r="AL848" s="5"/>
      <c r="AM848" s="5"/>
      <c r="AN848" s="73"/>
      <c r="AO848" s="73"/>
      <c r="AP848" s="73"/>
      <c r="AQ848" s="73"/>
      <c r="AR848" s="72"/>
      <c r="AS848" s="71"/>
    </row>
    <row r="849" spans="1:45" x14ac:dyDescent="0.2">
      <c r="A849" s="73"/>
      <c r="B849" s="73"/>
      <c r="C849" s="73"/>
      <c r="D849" s="73"/>
      <c r="E849" s="73"/>
      <c r="F849" s="73"/>
      <c r="G849" s="73"/>
      <c r="H849" s="76"/>
      <c r="I849" s="76"/>
      <c r="J849" s="76"/>
      <c r="K849" s="76"/>
      <c r="L849" s="76"/>
      <c r="M849" s="76"/>
      <c r="N849" s="76"/>
      <c r="O849" s="76"/>
      <c r="P849" s="75">
        <f t="shared" si="42"/>
        <v>0</v>
      </c>
      <c r="Q849" s="73"/>
      <c r="R849" s="73"/>
      <c r="S849" s="73"/>
      <c r="T849" s="73"/>
      <c r="U849" s="73"/>
      <c r="V849" s="73"/>
      <c r="W849" s="73"/>
      <c r="X849" s="73"/>
      <c r="Y849" s="74">
        <f t="shared" si="43"/>
        <v>0</v>
      </c>
      <c r="Z849" s="19"/>
      <c r="AA849" s="19"/>
      <c r="AB849" s="19"/>
      <c r="AC849" s="19"/>
      <c r="AD849" s="19"/>
      <c r="AE849" s="19"/>
      <c r="AF849" s="19"/>
      <c r="AG849" s="73"/>
      <c r="AH849" s="74">
        <f t="shared" si="44"/>
        <v>0</v>
      </c>
      <c r="AI849" s="19"/>
      <c r="AJ849" s="73"/>
      <c r="AK849" s="73"/>
      <c r="AL849" s="5"/>
      <c r="AM849" s="5"/>
      <c r="AN849" s="73"/>
      <c r="AO849" s="73"/>
      <c r="AP849" s="73"/>
      <c r="AQ849" s="73"/>
      <c r="AR849" s="72"/>
      <c r="AS849" s="71"/>
    </row>
    <row r="850" spans="1:45" x14ac:dyDescent="0.2">
      <c r="A850" s="73"/>
      <c r="B850" s="73"/>
      <c r="C850" s="73"/>
      <c r="D850" s="73"/>
      <c r="E850" s="73"/>
      <c r="F850" s="73"/>
      <c r="G850" s="73"/>
      <c r="H850" s="76"/>
      <c r="I850" s="76"/>
      <c r="J850" s="76"/>
      <c r="K850" s="76"/>
      <c r="L850" s="76"/>
      <c r="M850" s="76"/>
      <c r="N850" s="76"/>
      <c r="O850" s="76"/>
      <c r="P850" s="75">
        <f t="shared" si="42"/>
        <v>0</v>
      </c>
      <c r="Q850" s="73"/>
      <c r="R850" s="73"/>
      <c r="S850" s="73"/>
      <c r="T850" s="73"/>
      <c r="U850" s="73"/>
      <c r="V850" s="73"/>
      <c r="W850" s="73"/>
      <c r="X850" s="73"/>
      <c r="Y850" s="74">
        <f t="shared" si="43"/>
        <v>0</v>
      </c>
      <c r="Z850" s="19"/>
      <c r="AA850" s="19"/>
      <c r="AB850" s="19"/>
      <c r="AC850" s="19"/>
      <c r="AD850" s="19"/>
      <c r="AE850" s="19"/>
      <c r="AF850" s="19"/>
      <c r="AG850" s="73"/>
      <c r="AH850" s="74">
        <f t="shared" si="44"/>
        <v>0</v>
      </c>
      <c r="AI850" s="19"/>
      <c r="AJ850" s="73"/>
      <c r="AK850" s="73"/>
      <c r="AL850" s="5"/>
      <c r="AM850" s="5"/>
      <c r="AN850" s="73"/>
      <c r="AO850" s="73"/>
      <c r="AP850" s="73"/>
      <c r="AQ850" s="73"/>
      <c r="AR850" s="72"/>
      <c r="AS850" s="71"/>
    </row>
    <row r="851" spans="1:45" x14ac:dyDescent="0.2">
      <c r="A851" s="73"/>
      <c r="B851" s="73"/>
      <c r="C851" s="73"/>
      <c r="D851" s="73"/>
      <c r="E851" s="73"/>
      <c r="F851" s="73"/>
      <c r="G851" s="73"/>
      <c r="H851" s="76"/>
      <c r="I851" s="76"/>
      <c r="J851" s="76"/>
      <c r="K851" s="76"/>
      <c r="L851" s="76"/>
      <c r="M851" s="76"/>
      <c r="N851" s="76"/>
      <c r="O851" s="76"/>
      <c r="P851" s="75">
        <f t="shared" si="42"/>
        <v>0</v>
      </c>
      <c r="Q851" s="73"/>
      <c r="R851" s="73"/>
      <c r="S851" s="73"/>
      <c r="T851" s="73"/>
      <c r="U851" s="73"/>
      <c r="V851" s="73"/>
      <c r="W851" s="73"/>
      <c r="X851" s="73"/>
      <c r="Y851" s="74">
        <f t="shared" si="43"/>
        <v>0</v>
      </c>
      <c r="Z851" s="19"/>
      <c r="AA851" s="19"/>
      <c r="AB851" s="19"/>
      <c r="AC851" s="19"/>
      <c r="AD851" s="19"/>
      <c r="AE851" s="19"/>
      <c r="AF851" s="19"/>
      <c r="AG851" s="73"/>
      <c r="AH851" s="74">
        <f t="shared" si="44"/>
        <v>0</v>
      </c>
      <c r="AI851" s="19"/>
      <c r="AJ851" s="73"/>
      <c r="AK851" s="73"/>
      <c r="AL851" s="5"/>
      <c r="AM851" s="5"/>
      <c r="AN851" s="73"/>
      <c r="AO851" s="73"/>
      <c r="AP851" s="73"/>
      <c r="AQ851" s="73"/>
      <c r="AR851" s="72"/>
      <c r="AS851" s="71"/>
    </row>
    <row r="852" spans="1:45" x14ac:dyDescent="0.2">
      <c r="A852" s="73"/>
      <c r="B852" s="73"/>
      <c r="C852" s="73"/>
      <c r="D852" s="73"/>
      <c r="E852" s="73"/>
      <c r="F852" s="73"/>
      <c r="G852" s="73"/>
      <c r="H852" s="76"/>
      <c r="I852" s="76"/>
      <c r="J852" s="76"/>
      <c r="K852" s="76"/>
      <c r="L852" s="76"/>
      <c r="M852" s="76"/>
      <c r="N852" s="76"/>
      <c r="O852" s="76"/>
      <c r="P852" s="75">
        <f t="shared" si="42"/>
        <v>0</v>
      </c>
      <c r="Q852" s="73"/>
      <c r="R852" s="73"/>
      <c r="S852" s="73"/>
      <c r="T852" s="73"/>
      <c r="U852" s="73"/>
      <c r="V852" s="73"/>
      <c r="W852" s="73"/>
      <c r="X852" s="73"/>
      <c r="Y852" s="74">
        <f t="shared" si="43"/>
        <v>0</v>
      </c>
      <c r="Z852" s="19"/>
      <c r="AA852" s="19"/>
      <c r="AB852" s="19"/>
      <c r="AC852" s="19"/>
      <c r="AD852" s="19"/>
      <c r="AE852" s="19"/>
      <c r="AF852" s="19"/>
      <c r="AG852" s="73"/>
      <c r="AH852" s="74">
        <f t="shared" si="44"/>
        <v>0</v>
      </c>
      <c r="AI852" s="19"/>
      <c r="AJ852" s="73"/>
      <c r="AK852" s="73"/>
      <c r="AL852" s="5"/>
      <c r="AM852" s="5"/>
      <c r="AN852" s="73"/>
      <c r="AO852" s="73"/>
      <c r="AP852" s="73"/>
      <c r="AQ852" s="73"/>
      <c r="AR852" s="72"/>
      <c r="AS852" s="71"/>
    </row>
    <row r="853" spans="1:45" x14ac:dyDescent="0.2">
      <c r="A853" s="73"/>
      <c r="B853" s="73"/>
      <c r="C853" s="73"/>
      <c r="D853" s="73"/>
      <c r="E853" s="73"/>
      <c r="F853" s="73"/>
      <c r="G853" s="73"/>
      <c r="H853" s="76"/>
      <c r="I853" s="76"/>
      <c r="J853" s="76"/>
      <c r="K853" s="76"/>
      <c r="L853" s="76"/>
      <c r="M853" s="76"/>
      <c r="N853" s="76"/>
      <c r="O853" s="76"/>
      <c r="P853" s="75">
        <f t="shared" si="42"/>
        <v>0</v>
      </c>
      <c r="Q853" s="73"/>
      <c r="R853" s="73"/>
      <c r="S853" s="73"/>
      <c r="T853" s="73"/>
      <c r="U853" s="73"/>
      <c r="V853" s="73"/>
      <c r="W853" s="73"/>
      <c r="X853" s="73"/>
      <c r="Y853" s="74">
        <f t="shared" si="43"/>
        <v>0</v>
      </c>
      <c r="Z853" s="19"/>
      <c r="AA853" s="19"/>
      <c r="AB853" s="19"/>
      <c r="AC853" s="19"/>
      <c r="AD853" s="19"/>
      <c r="AE853" s="19"/>
      <c r="AF853" s="19"/>
      <c r="AG853" s="73"/>
      <c r="AH853" s="74">
        <f t="shared" si="44"/>
        <v>0</v>
      </c>
      <c r="AI853" s="19"/>
      <c r="AJ853" s="73"/>
      <c r="AK853" s="73"/>
      <c r="AL853" s="5"/>
      <c r="AM853" s="5"/>
      <c r="AN853" s="73"/>
      <c r="AO853" s="73"/>
      <c r="AP853" s="73"/>
      <c r="AQ853" s="73"/>
      <c r="AR853" s="72"/>
      <c r="AS853" s="71"/>
    </row>
    <row r="854" spans="1:45" x14ac:dyDescent="0.2">
      <c r="A854" s="73"/>
      <c r="B854" s="73"/>
      <c r="C854" s="73"/>
      <c r="D854" s="73"/>
      <c r="E854" s="73"/>
      <c r="F854" s="73"/>
      <c r="G854" s="73"/>
      <c r="H854" s="76"/>
      <c r="I854" s="76"/>
      <c r="J854" s="76"/>
      <c r="K854" s="76"/>
      <c r="L854" s="76"/>
      <c r="M854" s="76"/>
      <c r="N854" s="76"/>
      <c r="O854" s="76"/>
      <c r="P854" s="75">
        <f t="shared" si="42"/>
        <v>0</v>
      </c>
      <c r="Q854" s="73"/>
      <c r="R854" s="73"/>
      <c r="S854" s="73"/>
      <c r="T854" s="73"/>
      <c r="U854" s="73"/>
      <c r="V854" s="73"/>
      <c r="W854" s="73"/>
      <c r="X854" s="73"/>
      <c r="Y854" s="74">
        <f t="shared" si="43"/>
        <v>0</v>
      </c>
      <c r="Z854" s="19"/>
      <c r="AA854" s="19"/>
      <c r="AB854" s="19"/>
      <c r="AC854" s="19"/>
      <c r="AD854" s="19"/>
      <c r="AE854" s="19"/>
      <c r="AF854" s="19"/>
      <c r="AG854" s="73"/>
      <c r="AH854" s="74">
        <f t="shared" si="44"/>
        <v>0</v>
      </c>
      <c r="AI854" s="19"/>
      <c r="AJ854" s="73"/>
      <c r="AK854" s="73"/>
      <c r="AL854" s="5"/>
      <c r="AM854" s="5"/>
      <c r="AN854" s="73"/>
      <c r="AO854" s="73"/>
      <c r="AP854" s="73"/>
      <c r="AQ854" s="73"/>
      <c r="AR854" s="72"/>
      <c r="AS854" s="71"/>
    </row>
    <row r="855" spans="1:45" x14ac:dyDescent="0.2">
      <c r="A855" s="73"/>
      <c r="B855" s="73"/>
      <c r="C855" s="73"/>
      <c r="D855" s="73"/>
      <c r="E855" s="73"/>
      <c r="F855" s="73"/>
      <c r="G855" s="73"/>
      <c r="H855" s="76"/>
      <c r="I855" s="76"/>
      <c r="J855" s="76"/>
      <c r="K855" s="76"/>
      <c r="L855" s="76"/>
      <c r="M855" s="76"/>
      <c r="N855" s="76"/>
      <c r="O855" s="76"/>
      <c r="P855" s="75">
        <f t="shared" si="42"/>
        <v>0</v>
      </c>
      <c r="Q855" s="73"/>
      <c r="R855" s="73"/>
      <c r="S855" s="73"/>
      <c r="T855" s="73"/>
      <c r="U855" s="73"/>
      <c r="V855" s="73"/>
      <c r="W855" s="73"/>
      <c r="X855" s="73"/>
      <c r="Y855" s="74">
        <f t="shared" si="43"/>
        <v>0</v>
      </c>
      <c r="Z855" s="19"/>
      <c r="AA855" s="19"/>
      <c r="AB855" s="19"/>
      <c r="AC855" s="19"/>
      <c r="AD855" s="19"/>
      <c r="AE855" s="19"/>
      <c r="AF855" s="19"/>
      <c r="AG855" s="73"/>
      <c r="AH855" s="74">
        <f t="shared" si="44"/>
        <v>0</v>
      </c>
      <c r="AI855" s="19"/>
      <c r="AJ855" s="73"/>
      <c r="AK855" s="73"/>
      <c r="AL855" s="5"/>
      <c r="AM855" s="5"/>
      <c r="AN855" s="73"/>
      <c r="AO855" s="73"/>
      <c r="AP855" s="73"/>
      <c r="AQ855" s="73"/>
      <c r="AR855" s="72"/>
      <c r="AS855" s="71"/>
    </row>
    <row r="856" spans="1:45" x14ac:dyDescent="0.2">
      <c r="A856" s="73"/>
      <c r="B856" s="73"/>
      <c r="C856" s="73"/>
      <c r="D856" s="73"/>
      <c r="E856" s="73"/>
      <c r="F856" s="73"/>
      <c r="G856" s="73"/>
      <c r="H856" s="76"/>
      <c r="I856" s="76"/>
      <c r="J856" s="76"/>
      <c r="K856" s="76"/>
      <c r="L856" s="76"/>
      <c r="M856" s="76"/>
      <c r="N856" s="76"/>
      <c r="O856" s="76"/>
      <c r="P856" s="75">
        <f t="shared" si="42"/>
        <v>0</v>
      </c>
      <c r="Q856" s="73"/>
      <c r="R856" s="73"/>
      <c r="S856" s="73"/>
      <c r="T856" s="73"/>
      <c r="U856" s="73"/>
      <c r="V856" s="73"/>
      <c r="W856" s="73"/>
      <c r="X856" s="73"/>
      <c r="Y856" s="74">
        <f t="shared" si="43"/>
        <v>0</v>
      </c>
      <c r="Z856" s="19"/>
      <c r="AA856" s="19"/>
      <c r="AB856" s="19"/>
      <c r="AC856" s="19"/>
      <c r="AD856" s="19"/>
      <c r="AE856" s="19"/>
      <c r="AF856" s="19"/>
      <c r="AG856" s="73"/>
      <c r="AH856" s="74">
        <f t="shared" si="44"/>
        <v>0</v>
      </c>
      <c r="AI856" s="19"/>
      <c r="AJ856" s="73"/>
      <c r="AK856" s="73"/>
      <c r="AL856" s="5"/>
      <c r="AM856" s="5"/>
      <c r="AN856" s="73"/>
      <c r="AO856" s="73"/>
      <c r="AP856" s="73"/>
      <c r="AQ856" s="73"/>
      <c r="AR856" s="72"/>
      <c r="AS856" s="71"/>
    </row>
    <row r="857" spans="1:45" x14ac:dyDescent="0.2">
      <c r="A857" s="73"/>
      <c r="B857" s="73"/>
      <c r="C857" s="73"/>
      <c r="D857" s="73"/>
      <c r="E857" s="73"/>
      <c r="F857" s="73"/>
      <c r="G857" s="73"/>
      <c r="H857" s="76"/>
      <c r="I857" s="76"/>
      <c r="J857" s="76"/>
      <c r="K857" s="76"/>
      <c r="L857" s="76"/>
      <c r="M857" s="76"/>
      <c r="N857" s="76"/>
      <c r="O857" s="76"/>
      <c r="P857" s="75">
        <f t="shared" si="42"/>
        <v>0</v>
      </c>
      <c r="Q857" s="73"/>
      <c r="R857" s="73"/>
      <c r="S857" s="73"/>
      <c r="T857" s="73"/>
      <c r="U857" s="73"/>
      <c r="V857" s="73"/>
      <c r="W857" s="73"/>
      <c r="X857" s="73"/>
      <c r="Y857" s="74">
        <f t="shared" si="43"/>
        <v>0</v>
      </c>
      <c r="Z857" s="19"/>
      <c r="AA857" s="19"/>
      <c r="AB857" s="19"/>
      <c r="AC857" s="19"/>
      <c r="AD857" s="19"/>
      <c r="AE857" s="19"/>
      <c r="AF857" s="19"/>
      <c r="AG857" s="73"/>
      <c r="AH857" s="74">
        <f t="shared" si="44"/>
        <v>0</v>
      </c>
      <c r="AI857" s="19"/>
      <c r="AJ857" s="73"/>
      <c r="AK857" s="73"/>
      <c r="AL857" s="5"/>
      <c r="AM857" s="5"/>
      <c r="AN857" s="73"/>
      <c r="AO857" s="73"/>
      <c r="AP857" s="73"/>
      <c r="AQ857" s="73"/>
      <c r="AR857" s="72"/>
      <c r="AS857" s="71"/>
    </row>
    <row r="858" spans="1:45" x14ac:dyDescent="0.2">
      <c r="A858" s="73"/>
      <c r="B858" s="73"/>
      <c r="C858" s="73"/>
      <c r="D858" s="73"/>
      <c r="E858" s="73"/>
      <c r="F858" s="73"/>
      <c r="G858" s="73"/>
      <c r="H858" s="76"/>
      <c r="I858" s="76"/>
      <c r="J858" s="76"/>
      <c r="K858" s="76"/>
      <c r="L858" s="76"/>
      <c r="M858" s="76"/>
      <c r="N858" s="76"/>
      <c r="O858" s="76"/>
      <c r="P858" s="75">
        <f t="shared" si="42"/>
        <v>0</v>
      </c>
      <c r="Q858" s="73"/>
      <c r="R858" s="73"/>
      <c r="S858" s="73"/>
      <c r="T858" s="73"/>
      <c r="U858" s="73"/>
      <c r="V858" s="73"/>
      <c r="W858" s="73"/>
      <c r="X858" s="73"/>
      <c r="Y858" s="74">
        <f t="shared" si="43"/>
        <v>0</v>
      </c>
      <c r="Z858" s="19"/>
      <c r="AA858" s="19"/>
      <c r="AB858" s="19"/>
      <c r="AC858" s="19"/>
      <c r="AD858" s="19"/>
      <c r="AE858" s="19"/>
      <c r="AF858" s="19"/>
      <c r="AG858" s="73"/>
      <c r="AH858" s="74">
        <f t="shared" si="44"/>
        <v>0</v>
      </c>
      <c r="AI858" s="19"/>
      <c r="AJ858" s="73"/>
      <c r="AK858" s="73"/>
      <c r="AL858" s="5"/>
      <c r="AM858" s="5"/>
      <c r="AN858" s="73"/>
      <c r="AO858" s="73"/>
      <c r="AP858" s="73"/>
      <c r="AQ858" s="73"/>
      <c r="AR858" s="72"/>
      <c r="AS858" s="71"/>
    </row>
    <row r="859" spans="1:45" x14ac:dyDescent="0.2">
      <c r="A859" s="73"/>
      <c r="B859" s="73"/>
      <c r="C859" s="73"/>
      <c r="D859" s="73"/>
      <c r="E859" s="73"/>
      <c r="F859" s="73"/>
      <c r="G859" s="73"/>
      <c r="H859" s="76"/>
      <c r="I859" s="76"/>
      <c r="J859" s="76"/>
      <c r="K859" s="76"/>
      <c r="L859" s="76"/>
      <c r="M859" s="76"/>
      <c r="N859" s="76"/>
      <c r="O859" s="76"/>
      <c r="P859" s="75">
        <f t="shared" si="42"/>
        <v>0</v>
      </c>
      <c r="Q859" s="73"/>
      <c r="R859" s="73"/>
      <c r="S859" s="73"/>
      <c r="T859" s="73"/>
      <c r="U859" s="73"/>
      <c r="V859" s="73"/>
      <c r="W859" s="73"/>
      <c r="X859" s="73"/>
      <c r="Y859" s="74">
        <f t="shared" si="43"/>
        <v>0</v>
      </c>
      <c r="Z859" s="19"/>
      <c r="AA859" s="19"/>
      <c r="AB859" s="19"/>
      <c r="AC859" s="19"/>
      <c r="AD859" s="19"/>
      <c r="AE859" s="19"/>
      <c r="AF859" s="19"/>
      <c r="AG859" s="73"/>
      <c r="AH859" s="74">
        <f t="shared" si="44"/>
        <v>0</v>
      </c>
      <c r="AI859" s="19"/>
      <c r="AJ859" s="73"/>
      <c r="AK859" s="73"/>
      <c r="AL859" s="5"/>
      <c r="AM859" s="5"/>
      <c r="AN859" s="73"/>
      <c r="AO859" s="73"/>
      <c r="AP859" s="73"/>
      <c r="AQ859" s="73"/>
      <c r="AR859" s="72"/>
      <c r="AS859" s="71"/>
    </row>
    <row r="860" spans="1:45" x14ac:dyDescent="0.2">
      <c r="A860" s="73"/>
      <c r="B860" s="73"/>
      <c r="C860" s="73"/>
      <c r="D860" s="73"/>
      <c r="E860" s="73"/>
      <c r="F860" s="73"/>
      <c r="G860" s="73"/>
      <c r="H860" s="76"/>
      <c r="I860" s="76"/>
      <c r="J860" s="76"/>
      <c r="K860" s="76"/>
      <c r="L860" s="76"/>
      <c r="M860" s="76"/>
      <c r="N860" s="76"/>
      <c r="O860" s="76"/>
      <c r="P860" s="75">
        <f t="shared" si="42"/>
        <v>0</v>
      </c>
      <c r="Q860" s="73"/>
      <c r="R860" s="73"/>
      <c r="S860" s="73"/>
      <c r="T860" s="73"/>
      <c r="U860" s="73"/>
      <c r="V860" s="73"/>
      <c r="W860" s="73"/>
      <c r="X860" s="73"/>
      <c r="Y860" s="74">
        <f t="shared" si="43"/>
        <v>0</v>
      </c>
      <c r="Z860" s="19"/>
      <c r="AA860" s="19"/>
      <c r="AB860" s="19"/>
      <c r="AC860" s="19"/>
      <c r="AD860" s="19"/>
      <c r="AE860" s="19"/>
      <c r="AF860" s="19"/>
      <c r="AG860" s="73"/>
      <c r="AH860" s="74">
        <f t="shared" si="44"/>
        <v>0</v>
      </c>
      <c r="AI860" s="19"/>
      <c r="AJ860" s="73"/>
      <c r="AK860" s="73"/>
      <c r="AL860" s="5"/>
      <c r="AM860" s="5"/>
      <c r="AN860" s="73"/>
      <c r="AO860" s="73"/>
      <c r="AP860" s="73"/>
      <c r="AQ860" s="73"/>
      <c r="AR860" s="72"/>
      <c r="AS860" s="71"/>
    </row>
    <row r="861" spans="1:45" x14ac:dyDescent="0.2">
      <c r="A861" s="73"/>
      <c r="B861" s="73"/>
      <c r="C861" s="73"/>
      <c r="D861" s="73"/>
      <c r="E861" s="73"/>
      <c r="F861" s="73"/>
      <c r="G861" s="73"/>
      <c r="H861" s="76"/>
      <c r="I861" s="76"/>
      <c r="J861" s="76"/>
      <c r="K861" s="76"/>
      <c r="L861" s="76"/>
      <c r="M861" s="76"/>
      <c r="N861" s="76"/>
      <c r="O861" s="76"/>
      <c r="P861" s="75">
        <f t="shared" si="42"/>
        <v>0</v>
      </c>
      <c r="Q861" s="73"/>
      <c r="R861" s="73"/>
      <c r="S861" s="73"/>
      <c r="T861" s="73"/>
      <c r="U861" s="73"/>
      <c r="V861" s="73"/>
      <c r="W861" s="73"/>
      <c r="X861" s="73"/>
      <c r="Y861" s="74">
        <f t="shared" si="43"/>
        <v>0</v>
      </c>
      <c r="Z861" s="19"/>
      <c r="AA861" s="19"/>
      <c r="AB861" s="19"/>
      <c r="AC861" s="19"/>
      <c r="AD861" s="19"/>
      <c r="AE861" s="19"/>
      <c r="AF861" s="19"/>
      <c r="AG861" s="73"/>
      <c r="AH861" s="74">
        <f t="shared" si="44"/>
        <v>0</v>
      </c>
      <c r="AI861" s="19"/>
      <c r="AJ861" s="73"/>
      <c r="AK861" s="73"/>
      <c r="AL861" s="5"/>
      <c r="AM861" s="5"/>
      <c r="AN861" s="73"/>
      <c r="AO861" s="73"/>
      <c r="AP861" s="73"/>
      <c r="AQ861" s="73"/>
      <c r="AR861" s="72"/>
      <c r="AS861" s="71"/>
    </row>
    <row r="862" spans="1:45" x14ac:dyDescent="0.2">
      <c r="A862" s="73"/>
      <c r="B862" s="73"/>
      <c r="C862" s="73"/>
      <c r="D862" s="73"/>
      <c r="E862" s="73"/>
      <c r="F862" s="73"/>
      <c r="G862" s="73"/>
      <c r="H862" s="76"/>
      <c r="I862" s="76"/>
      <c r="J862" s="76"/>
      <c r="K862" s="76"/>
      <c r="L862" s="76"/>
      <c r="M862" s="76"/>
      <c r="N862" s="76"/>
      <c r="O862" s="76"/>
      <c r="P862" s="75">
        <f t="shared" si="42"/>
        <v>0</v>
      </c>
      <c r="Q862" s="73"/>
      <c r="R862" s="73"/>
      <c r="S862" s="73"/>
      <c r="T862" s="73"/>
      <c r="U862" s="73"/>
      <c r="V862" s="73"/>
      <c r="W862" s="73"/>
      <c r="X862" s="73"/>
      <c r="Y862" s="74">
        <f t="shared" si="43"/>
        <v>0</v>
      </c>
      <c r="Z862" s="19"/>
      <c r="AA862" s="19"/>
      <c r="AB862" s="19"/>
      <c r="AC862" s="19"/>
      <c r="AD862" s="19"/>
      <c r="AE862" s="19"/>
      <c r="AF862" s="19"/>
      <c r="AG862" s="73"/>
      <c r="AH862" s="74">
        <f t="shared" si="44"/>
        <v>0</v>
      </c>
      <c r="AI862" s="19"/>
      <c r="AJ862" s="73"/>
      <c r="AK862" s="73"/>
      <c r="AL862" s="5"/>
      <c r="AM862" s="5"/>
      <c r="AN862" s="73"/>
      <c r="AO862" s="73"/>
      <c r="AP862" s="73"/>
      <c r="AQ862" s="73"/>
      <c r="AR862" s="72"/>
      <c r="AS862" s="71"/>
    </row>
    <row r="863" spans="1:45" x14ac:dyDescent="0.2">
      <c r="A863" s="73"/>
      <c r="B863" s="73"/>
      <c r="C863" s="73"/>
      <c r="D863" s="73"/>
      <c r="E863" s="73"/>
      <c r="F863" s="73"/>
      <c r="G863" s="73"/>
      <c r="H863" s="76"/>
      <c r="I863" s="76"/>
      <c r="J863" s="76"/>
      <c r="K863" s="76"/>
      <c r="L863" s="76"/>
      <c r="M863" s="76"/>
      <c r="N863" s="76"/>
      <c r="O863" s="76"/>
      <c r="P863" s="75">
        <f t="shared" si="42"/>
        <v>0</v>
      </c>
      <c r="Q863" s="73"/>
      <c r="R863" s="73"/>
      <c r="S863" s="73"/>
      <c r="T863" s="73"/>
      <c r="U863" s="73"/>
      <c r="V863" s="73"/>
      <c r="W863" s="73"/>
      <c r="X863" s="73"/>
      <c r="Y863" s="74">
        <f t="shared" si="43"/>
        <v>0</v>
      </c>
      <c r="Z863" s="19"/>
      <c r="AA863" s="19"/>
      <c r="AB863" s="19"/>
      <c r="AC863" s="19"/>
      <c r="AD863" s="19"/>
      <c r="AE863" s="19"/>
      <c r="AF863" s="19"/>
      <c r="AG863" s="73"/>
      <c r="AH863" s="74">
        <f t="shared" si="44"/>
        <v>0</v>
      </c>
      <c r="AI863" s="19"/>
      <c r="AJ863" s="73"/>
      <c r="AK863" s="73"/>
      <c r="AL863" s="5"/>
      <c r="AM863" s="5"/>
      <c r="AN863" s="73"/>
      <c r="AO863" s="73"/>
      <c r="AP863" s="73"/>
      <c r="AQ863" s="73"/>
      <c r="AR863" s="72"/>
      <c r="AS863" s="71"/>
    </row>
    <row r="864" spans="1:45" x14ac:dyDescent="0.2">
      <c r="A864" s="73"/>
      <c r="B864" s="73"/>
      <c r="C864" s="73"/>
      <c r="D864" s="73"/>
      <c r="E864" s="73"/>
      <c r="F864" s="73"/>
      <c r="G864" s="73"/>
      <c r="H864" s="76"/>
      <c r="I864" s="76"/>
      <c r="J864" s="76"/>
      <c r="K864" s="76"/>
      <c r="L864" s="76"/>
      <c r="M864" s="76"/>
      <c r="N864" s="76"/>
      <c r="O864" s="76"/>
      <c r="P864" s="75">
        <f t="shared" si="42"/>
        <v>0</v>
      </c>
      <c r="Q864" s="73"/>
      <c r="R864" s="73"/>
      <c r="S864" s="73"/>
      <c r="T864" s="73"/>
      <c r="U864" s="73"/>
      <c r="V864" s="73"/>
      <c r="W864" s="73"/>
      <c r="X864" s="73"/>
      <c r="Y864" s="74">
        <f t="shared" si="43"/>
        <v>0</v>
      </c>
      <c r="Z864" s="19"/>
      <c r="AA864" s="19"/>
      <c r="AB864" s="19"/>
      <c r="AC864" s="19"/>
      <c r="AD864" s="19"/>
      <c r="AE864" s="19"/>
      <c r="AF864" s="19"/>
      <c r="AG864" s="73"/>
      <c r="AH864" s="74">
        <f t="shared" si="44"/>
        <v>0</v>
      </c>
      <c r="AI864" s="19"/>
      <c r="AJ864" s="73"/>
      <c r="AK864" s="73"/>
      <c r="AL864" s="5"/>
      <c r="AM864" s="5"/>
      <c r="AN864" s="73"/>
      <c r="AO864" s="73"/>
      <c r="AP864" s="73"/>
      <c r="AQ864" s="73"/>
      <c r="AR864" s="72"/>
      <c r="AS864" s="71"/>
    </row>
    <row r="865" spans="1:45" x14ac:dyDescent="0.2">
      <c r="A865" s="73"/>
      <c r="B865" s="73"/>
      <c r="C865" s="73"/>
      <c r="D865" s="73"/>
      <c r="E865" s="73"/>
      <c r="F865" s="73"/>
      <c r="G865" s="73"/>
      <c r="H865" s="76"/>
      <c r="I865" s="76"/>
      <c r="J865" s="76"/>
      <c r="K865" s="76"/>
      <c r="L865" s="76"/>
      <c r="M865" s="76"/>
      <c r="N865" s="76"/>
      <c r="O865" s="76"/>
      <c r="P865" s="75">
        <f t="shared" si="42"/>
        <v>0</v>
      </c>
      <c r="Q865" s="73"/>
      <c r="R865" s="73"/>
      <c r="S865" s="73"/>
      <c r="T865" s="73"/>
      <c r="U865" s="73"/>
      <c r="V865" s="73"/>
      <c r="W865" s="73"/>
      <c r="X865" s="73"/>
      <c r="Y865" s="74">
        <f t="shared" si="43"/>
        <v>0</v>
      </c>
      <c r="Z865" s="19"/>
      <c r="AA865" s="19"/>
      <c r="AB865" s="19"/>
      <c r="AC865" s="19"/>
      <c r="AD865" s="19"/>
      <c r="AE865" s="19"/>
      <c r="AF865" s="19"/>
      <c r="AG865" s="73"/>
      <c r="AH865" s="74">
        <f t="shared" si="44"/>
        <v>0</v>
      </c>
      <c r="AI865" s="19"/>
      <c r="AJ865" s="73"/>
      <c r="AK865" s="73"/>
      <c r="AL865" s="5"/>
      <c r="AM865" s="5"/>
      <c r="AN865" s="73"/>
      <c r="AO865" s="73"/>
      <c r="AP865" s="73"/>
      <c r="AQ865" s="73"/>
      <c r="AR865" s="72"/>
      <c r="AS865" s="71"/>
    </row>
    <row r="866" spans="1:45" x14ac:dyDescent="0.2">
      <c r="A866" s="73"/>
      <c r="B866" s="73"/>
      <c r="C866" s="73"/>
      <c r="D866" s="73"/>
      <c r="E866" s="73"/>
      <c r="F866" s="73"/>
      <c r="G866" s="73"/>
      <c r="H866" s="76"/>
      <c r="I866" s="76"/>
      <c r="J866" s="76"/>
      <c r="K866" s="76"/>
      <c r="L866" s="76"/>
      <c r="M866" s="76"/>
      <c r="N866" s="76"/>
      <c r="O866" s="76"/>
      <c r="P866" s="75">
        <f t="shared" si="42"/>
        <v>0</v>
      </c>
      <c r="Q866" s="73"/>
      <c r="R866" s="73"/>
      <c r="S866" s="73"/>
      <c r="T866" s="73"/>
      <c r="U866" s="73"/>
      <c r="V866" s="73"/>
      <c r="W866" s="73"/>
      <c r="X866" s="73"/>
      <c r="Y866" s="74">
        <f t="shared" si="43"/>
        <v>0</v>
      </c>
      <c r="Z866" s="19"/>
      <c r="AA866" s="19"/>
      <c r="AB866" s="19"/>
      <c r="AC866" s="19"/>
      <c r="AD866" s="19"/>
      <c r="AE866" s="19"/>
      <c r="AF866" s="19"/>
      <c r="AG866" s="73"/>
      <c r="AH866" s="74">
        <f t="shared" si="44"/>
        <v>0</v>
      </c>
      <c r="AI866" s="19"/>
      <c r="AJ866" s="73"/>
      <c r="AK866" s="73"/>
      <c r="AL866" s="5"/>
      <c r="AM866" s="5"/>
      <c r="AN866" s="73"/>
      <c r="AO866" s="73"/>
      <c r="AP866" s="73"/>
      <c r="AQ866" s="73"/>
      <c r="AR866" s="72"/>
      <c r="AS866" s="71"/>
    </row>
    <row r="867" spans="1:45" x14ac:dyDescent="0.2">
      <c r="A867" s="73"/>
      <c r="B867" s="73"/>
      <c r="C867" s="73"/>
      <c r="D867" s="73"/>
      <c r="E867" s="73"/>
      <c r="F867" s="73"/>
      <c r="G867" s="73"/>
      <c r="H867" s="76"/>
      <c r="I867" s="76"/>
      <c r="J867" s="76"/>
      <c r="K867" s="76"/>
      <c r="L867" s="76"/>
      <c r="M867" s="76"/>
      <c r="N867" s="76"/>
      <c r="O867" s="76"/>
      <c r="P867" s="75">
        <f t="shared" si="42"/>
        <v>0</v>
      </c>
      <c r="Q867" s="73"/>
      <c r="R867" s="73"/>
      <c r="S867" s="73"/>
      <c r="T867" s="73"/>
      <c r="U867" s="73"/>
      <c r="V867" s="73"/>
      <c r="W867" s="73"/>
      <c r="X867" s="73"/>
      <c r="Y867" s="74">
        <f t="shared" si="43"/>
        <v>0</v>
      </c>
      <c r="Z867" s="19"/>
      <c r="AA867" s="19"/>
      <c r="AB867" s="19"/>
      <c r="AC867" s="19"/>
      <c r="AD867" s="19"/>
      <c r="AE867" s="19"/>
      <c r="AF867" s="19"/>
      <c r="AG867" s="73"/>
      <c r="AH867" s="74">
        <f t="shared" si="44"/>
        <v>0</v>
      </c>
      <c r="AI867" s="19"/>
      <c r="AJ867" s="73"/>
      <c r="AK867" s="73"/>
      <c r="AL867" s="5"/>
      <c r="AM867" s="5"/>
      <c r="AN867" s="73"/>
      <c r="AO867" s="73"/>
      <c r="AP867" s="73"/>
      <c r="AQ867" s="73"/>
      <c r="AR867" s="72"/>
      <c r="AS867" s="71"/>
    </row>
    <row r="868" spans="1:45" x14ac:dyDescent="0.2">
      <c r="A868" s="73"/>
      <c r="B868" s="73"/>
      <c r="C868" s="73"/>
      <c r="D868" s="73"/>
      <c r="E868" s="73"/>
      <c r="F868" s="73"/>
      <c r="G868" s="73"/>
      <c r="H868" s="76"/>
      <c r="I868" s="76"/>
      <c r="J868" s="76"/>
      <c r="K868" s="76"/>
      <c r="L868" s="76"/>
      <c r="M868" s="76"/>
      <c r="N868" s="76"/>
      <c r="O868" s="76"/>
      <c r="P868" s="75">
        <f t="shared" si="42"/>
        <v>0</v>
      </c>
      <c r="Q868" s="73"/>
      <c r="R868" s="73"/>
      <c r="S868" s="73"/>
      <c r="T868" s="73"/>
      <c r="U868" s="73"/>
      <c r="V868" s="73"/>
      <c r="W868" s="73"/>
      <c r="X868" s="73"/>
      <c r="Y868" s="74">
        <f t="shared" si="43"/>
        <v>0</v>
      </c>
      <c r="Z868" s="19"/>
      <c r="AA868" s="19"/>
      <c r="AB868" s="19"/>
      <c r="AC868" s="19"/>
      <c r="AD868" s="19"/>
      <c r="AE868" s="19"/>
      <c r="AF868" s="19"/>
      <c r="AG868" s="73"/>
      <c r="AH868" s="74">
        <f t="shared" si="44"/>
        <v>0</v>
      </c>
      <c r="AI868" s="19"/>
      <c r="AJ868" s="73"/>
      <c r="AK868" s="73"/>
      <c r="AL868" s="5"/>
      <c r="AM868" s="5"/>
      <c r="AN868" s="73"/>
      <c r="AO868" s="73"/>
      <c r="AP868" s="73"/>
      <c r="AQ868" s="73"/>
      <c r="AR868" s="72"/>
      <c r="AS868" s="71"/>
    </row>
    <row r="869" spans="1:45" x14ac:dyDescent="0.2">
      <c r="A869" s="73"/>
      <c r="B869" s="73"/>
      <c r="C869" s="73"/>
      <c r="D869" s="73"/>
      <c r="E869" s="73"/>
      <c r="F869" s="73"/>
      <c r="G869" s="73"/>
      <c r="H869" s="76"/>
      <c r="I869" s="76"/>
      <c r="J869" s="76"/>
      <c r="K869" s="76"/>
      <c r="L869" s="76"/>
      <c r="M869" s="76"/>
      <c r="N869" s="76"/>
      <c r="O869" s="76"/>
      <c r="P869" s="75">
        <f t="shared" si="42"/>
        <v>0</v>
      </c>
      <c r="Q869" s="73"/>
      <c r="R869" s="73"/>
      <c r="S869" s="73"/>
      <c r="T869" s="73"/>
      <c r="U869" s="73"/>
      <c r="V869" s="73"/>
      <c r="W869" s="73"/>
      <c r="X869" s="73"/>
      <c r="Y869" s="74">
        <f t="shared" si="43"/>
        <v>0</v>
      </c>
      <c r="Z869" s="19"/>
      <c r="AA869" s="19"/>
      <c r="AB869" s="19"/>
      <c r="AC869" s="19"/>
      <c r="AD869" s="19"/>
      <c r="AE869" s="19"/>
      <c r="AF869" s="19"/>
      <c r="AG869" s="73"/>
      <c r="AH869" s="74">
        <f t="shared" si="44"/>
        <v>0</v>
      </c>
      <c r="AI869" s="19"/>
      <c r="AJ869" s="73"/>
      <c r="AK869" s="73"/>
      <c r="AL869" s="5"/>
      <c r="AM869" s="5"/>
      <c r="AN869" s="73"/>
      <c r="AO869" s="73"/>
      <c r="AP869" s="73"/>
      <c r="AQ869" s="73"/>
      <c r="AR869" s="72"/>
      <c r="AS869" s="71"/>
    </row>
    <row r="870" spans="1:45" x14ac:dyDescent="0.2">
      <c r="A870" s="73"/>
      <c r="B870" s="73"/>
      <c r="C870" s="73"/>
      <c r="D870" s="73"/>
      <c r="E870" s="73"/>
      <c r="F870" s="73"/>
      <c r="G870" s="73"/>
      <c r="H870" s="76"/>
      <c r="I870" s="76"/>
      <c r="J870" s="76"/>
      <c r="K870" s="76"/>
      <c r="L870" s="76"/>
      <c r="M870" s="76"/>
      <c r="N870" s="76"/>
      <c r="O870" s="76"/>
      <c r="P870" s="75">
        <f t="shared" si="42"/>
        <v>0</v>
      </c>
      <c r="Q870" s="73"/>
      <c r="R870" s="73"/>
      <c r="S870" s="73"/>
      <c r="T870" s="73"/>
      <c r="U870" s="73"/>
      <c r="V870" s="73"/>
      <c r="W870" s="73"/>
      <c r="X870" s="73"/>
      <c r="Y870" s="74">
        <f t="shared" si="43"/>
        <v>0</v>
      </c>
      <c r="Z870" s="19"/>
      <c r="AA870" s="19"/>
      <c r="AB870" s="19"/>
      <c r="AC870" s="19"/>
      <c r="AD870" s="19"/>
      <c r="AE870" s="19"/>
      <c r="AF870" s="19"/>
      <c r="AG870" s="73"/>
      <c r="AH870" s="74">
        <f t="shared" si="44"/>
        <v>0</v>
      </c>
      <c r="AI870" s="19"/>
      <c r="AJ870" s="73"/>
      <c r="AK870" s="73"/>
      <c r="AL870" s="5"/>
      <c r="AM870" s="5"/>
      <c r="AN870" s="73"/>
      <c r="AO870" s="73"/>
      <c r="AP870" s="73"/>
      <c r="AQ870" s="73"/>
      <c r="AR870" s="72"/>
      <c r="AS870" s="71"/>
    </row>
    <row r="871" spans="1:45" x14ac:dyDescent="0.2">
      <c r="A871" s="73"/>
      <c r="B871" s="73"/>
      <c r="C871" s="73"/>
      <c r="D871" s="73"/>
      <c r="E871" s="73"/>
      <c r="F871" s="73"/>
      <c r="G871" s="73"/>
      <c r="H871" s="76"/>
      <c r="I871" s="76"/>
      <c r="J871" s="76"/>
      <c r="K871" s="76"/>
      <c r="L871" s="76"/>
      <c r="M871" s="76"/>
      <c r="N871" s="76"/>
      <c r="O871" s="76"/>
      <c r="P871" s="75">
        <f t="shared" si="42"/>
        <v>0</v>
      </c>
      <c r="Q871" s="73"/>
      <c r="R871" s="73"/>
      <c r="S871" s="73"/>
      <c r="T871" s="73"/>
      <c r="U871" s="73"/>
      <c r="V871" s="73"/>
      <c r="W871" s="73"/>
      <c r="X871" s="73"/>
      <c r="Y871" s="74">
        <f t="shared" si="43"/>
        <v>0</v>
      </c>
      <c r="Z871" s="19"/>
      <c r="AA871" s="19"/>
      <c r="AB871" s="19"/>
      <c r="AC871" s="19"/>
      <c r="AD871" s="19"/>
      <c r="AE871" s="19"/>
      <c r="AF871" s="19"/>
      <c r="AG871" s="73"/>
      <c r="AH871" s="74">
        <f t="shared" si="44"/>
        <v>0</v>
      </c>
      <c r="AI871" s="19"/>
      <c r="AJ871" s="73"/>
      <c r="AK871" s="73"/>
      <c r="AL871" s="5"/>
      <c r="AM871" s="5"/>
      <c r="AN871" s="73"/>
      <c r="AO871" s="73"/>
      <c r="AP871" s="73"/>
      <c r="AQ871" s="73"/>
      <c r="AR871" s="72"/>
      <c r="AS871" s="71"/>
    </row>
    <row r="872" spans="1:45" x14ac:dyDescent="0.2">
      <c r="A872" s="73"/>
      <c r="B872" s="73"/>
      <c r="C872" s="73"/>
      <c r="D872" s="73"/>
      <c r="E872" s="73"/>
      <c r="F872" s="73"/>
      <c r="G872" s="73"/>
      <c r="H872" s="76"/>
      <c r="I872" s="76"/>
      <c r="J872" s="76"/>
      <c r="K872" s="76"/>
      <c r="L872" s="76"/>
      <c r="M872" s="76"/>
      <c r="N872" s="76"/>
      <c r="O872" s="76"/>
      <c r="P872" s="75">
        <f t="shared" si="42"/>
        <v>0</v>
      </c>
      <c r="Q872" s="73"/>
      <c r="R872" s="73"/>
      <c r="S872" s="73"/>
      <c r="T872" s="73"/>
      <c r="U872" s="73"/>
      <c r="V872" s="73"/>
      <c r="W872" s="73"/>
      <c r="X872" s="73"/>
      <c r="Y872" s="74">
        <f t="shared" si="43"/>
        <v>0</v>
      </c>
      <c r="Z872" s="19"/>
      <c r="AA872" s="19"/>
      <c r="AB872" s="19"/>
      <c r="AC872" s="19"/>
      <c r="AD872" s="19"/>
      <c r="AE872" s="19"/>
      <c r="AF872" s="19"/>
      <c r="AG872" s="73"/>
      <c r="AH872" s="74">
        <f t="shared" si="44"/>
        <v>0</v>
      </c>
      <c r="AI872" s="19"/>
      <c r="AJ872" s="73"/>
      <c r="AK872" s="73"/>
      <c r="AL872" s="5"/>
      <c r="AM872" s="5"/>
      <c r="AN872" s="73"/>
      <c r="AO872" s="73"/>
      <c r="AP872" s="73"/>
      <c r="AQ872" s="73"/>
      <c r="AR872" s="72"/>
      <c r="AS872" s="71"/>
    </row>
    <row r="873" spans="1:45" x14ac:dyDescent="0.2">
      <c r="A873" s="73"/>
      <c r="B873" s="73"/>
      <c r="C873" s="73"/>
      <c r="D873" s="73"/>
      <c r="E873" s="73"/>
      <c r="F873" s="73"/>
      <c r="G873" s="73"/>
      <c r="H873" s="76"/>
      <c r="I873" s="76"/>
      <c r="J873" s="76"/>
      <c r="K873" s="76"/>
      <c r="L873" s="76"/>
      <c r="M873" s="76"/>
      <c r="N873" s="76"/>
      <c r="O873" s="76"/>
      <c r="P873" s="75">
        <f t="shared" si="42"/>
        <v>0</v>
      </c>
      <c r="Q873" s="73"/>
      <c r="R873" s="73"/>
      <c r="S873" s="73"/>
      <c r="T873" s="73"/>
      <c r="U873" s="73"/>
      <c r="V873" s="73"/>
      <c r="W873" s="73"/>
      <c r="X873" s="73"/>
      <c r="Y873" s="74">
        <f t="shared" si="43"/>
        <v>0</v>
      </c>
      <c r="Z873" s="19"/>
      <c r="AA873" s="19"/>
      <c r="AB873" s="19"/>
      <c r="AC873" s="19"/>
      <c r="AD873" s="19"/>
      <c r="AE873" s="19"/>
      <c r="AF873" s="19"/>
      <c r="AG873" s="73"/>
      <c r="AH873" s="74">
        <f t="shared" si="44"/>
        <v>0</v>
      </c>
      <c r="AI873" s="19"/>
      <c r="AJ873" s="73"/>
      <c r="AK873" s="73"/>
      <c r="AL873" s="5"/>
      <c r="AM873" s="5"/>
      <c r="AN873" s="73"/>
      <c r="AO873" s="73"/>
      <c r="AP873" s="73"/>
      <c r="AQ873" s="73"/>
      <c r="AR873" s="72"/>
      <c r="AS873" s="71"/>
    </row>
    <row r="874" spans="1:45" x14ac:dyDescent="0.2">
      <c r="A874" s="73"/>
      <c r="B874" s="73"/>
      <c r="C874" s="73"/>
      <c r="D874" s="73"/>
      <c r="E874" s="73"/>
      <c r="F874" s="73"/>
      <c r="G874" s="73"/>
      <c r="H874" s="76"/>
      <c r="I874" s="76"/>
      <c r="J874" s="76"/>
      <c r="K874" s="76"/>
      <c r="L874" s="76"/>
      <c r="M874" s="76"/>
      <c r="N874" s="76"/>
      <c r="O874" s="76"/>
      <c r="P874" s="75">
        <f t="shared" si="42"/>
        <v>0</v>
      </c>
      <c r="Q874" s="73"/>
      <c r="R874" s="73"/>
      <c r="S874" s="73"/>
      <c r="T874" s="73"/>
      <c r="U874" s="73"/>
      <c r="V874" s="73"/>
      <c r="W874" s="73"/>
      <c r="X874" s="73"/>
      <c r="Y874" s="74">
        <f t="shared" si="43"/>
        <v>0</v>
      </c>
      <c r="Z874" s="19"/>
      <c r="AA874" s="19"/>
      <c r="AB874" s="19"/>
      <c r="AC874" s="19"/>
      <c r="AD874" s="19"/>
      <c r="AE874" s="19"/>
      <c r="AF874" s="19"/>
      <c r="AG874" s="73"/>
      <c r="AH874" s="74">
        <f t="shared" si="44"/>
        <v>0</v>
      </c>
      <c r="AI874" s="19"/>
      <c r="AJ874" s="73"/>
      <c r="AK874" s="73"/>
      <c r="AL874" s="5"/>
      <c r="AM874" s="5"/>
      <c r="AN874" s="73"/>
      <c r="AO874" s="73"/>
      <c r="AP874" s="73"/>
      <c r="AQ874" s="73"/>
      <c r="AR874" s="72"/>
      <c r="AS874" s="71"/>
    </row>
    <row r="875" spans="1:45" x14ac:dyDescent="0.2">
      <c r="A875" s="73"/>
      <c r="B875" s="73"/>
      <c r="C875" s="73"/>
      <c r="D875" s="73"/>
      <c r="E875" s="73"/>
      <c r="F875" s="73"/>
      <c r="G875" s="73"/>
      <c r="H875" s="76"/>
      <c r="I875" s="76"/>
      <c r="J875" s="76"/>
      <c r="K875" s="76"/>
      <c r="L875" s="76"/>
      <c r="M875" s="76"/>
      <c r="N875" s="76"/>
      <c r="O875" s="76"/>
      <c r="P875" s="75">
        <f t="shared" si="42"/>
        <v>0</v>
      </c>
      <c r="Q875" s="73"/>
      <c r="R875" s="73"/>
      <c r="S875" s="73"/>
      <c r="T875" s="73"/>
      <c r="U875" s="73"/>
      <c r="V875" s="73"/>
      <c r="W875" s="73"/>
      <c r="X875" s="73"/>
      <c r="Y875" s="74">
        <f t="shared" si="43"/>
        <v>0</v>
      </c>
      <c r="Z875" s="19"/>
      <c r="AA875" s="19"/>
      <c r="AB875" s="19"/>
      <c r="AC875" s="19"/>
      <c r="AD875" s="19"/>
      <c r="AE875" s="19"/>
      <c r="AF875" s="19"/>
      <c r="AG875" s="73"/>
      <c r="AH875" s="74">
        <f t="shared" si="44"/>
        <v>0</v>
      </c>
      <c r="AI875" s="19"/>
      <c r="AJ875" s="73"/>
      <c r="AK875" s="73"/>
      <c r="AL875" s="5"/>
      <c r="AM875" s="5"/>
      <c r="AN875" s="73"/>
      <c r="AO875" s="73"/>
      <c r="AP875" s="73"/>
      <c r="AQ875" s="73"/>
      <c r="AR875" s="72"/>
      <c r="AS875" s="71"/>
    </row>
    <row r="876" spans="1:45" x14ac:dyDescent="0.2">
      <c r="A876" s="73"/>
      <c r="B876" s="73"/>
      <c r="C876" s="73"/>
      <c r="D876" s="73"/>
      <c r="E876" s="73"/>
      <c r="F876" s="73"/>
      <c r="G876" s="73"/>
      <c r="H876" s="76"/>
      <c r="I876" s="76"/>
      <c r="J876" s="76"/>
      <c r="K876" s="76"/>
      <c r="L876" s="76"/>
      <c r="M876" s="76"/>
      <c r="N876" s="76"/>
      <c r="O876" s="76"/>
      <c r="P876" s="75">
        <f t="shared" si="42"/>
        <v>0</v>
      </c>
      <c r="Q876" s="73"/>
      <c r="R876" s="73"/>
      <c r="S876" s="73"/>
      <c r="T876" s="73"/>
      <c r="U876" s="73"/>
      <c r="V876" s="73"/>
      <c r="W876" s="73"/>
      <c r="X876" s="73"/>
      <c r="Y876" s="74">
        <f t="shared" si="43"/>
        <v>0</v>
      </c>
      <c r="Z876" s="19"/>
      <c r="AA876" s="19"/>
      <c r="AB876" s="19"/>
      <c r="AC876" s="19"/>
      <c r="AD876" s="19"/>
      <c r="AE876" s="19"/>
      <c r="AF876" s="19"/>
      <c r="AG876" s="73"/>
      <c r="AH876" s="74">
        <f t="shared" si="44"/>
        <v>0</v>
      </c>
      <c r="AI876" s="19"/>
      <c r="AJ876" s="73"/>
      <c r="AK876" s="73"/>
      <c r="AL876" s="5"/>
      <c r="AM876" s="5"/>
      <c r="AN876" s="73"/>
      <c r="AO876" s="73"/>
      <c r="AP876" s="73"/>
      <c r="AQ876" s="73"/>
      <c r="AR876" s="72"/>
      <c r="AS876" s="71"/>
    </row>
    <row r="877" spans="1:45" x14ac:dyDescent="0.2">
      <c r="A877" s="73"/>
      <c r="B877" s="73"/>
      <c r="C877" s="73"/>
      <c r="D877" s="73"/>
      <c r="E877" s="73"/>
      <c r="F877" s="73"/>
      <c r="G877" s="73"/>
      <c r="H877" s="76"/>
      <c r="I877" s="76"/>
      <c r="J877" s="76"/>
      <c r="K877" s="76"/>
      <c r="L877" s="76"/>
      <c r="M877" s="76"/>
      <c r="N877" s="76"/>
      <c r="O877" s="76"/>
      <c r="P877" s="75">
        <f t="shared" si="42"/>
        <v>0</v>
      </c>
      <c r="Q877" s="73"/>
      <c r="R877" s="73"/>
      <c r="S877" s="73"/>
      <c r="T877" s="73"/>
      <c r="U877" s="73"/>
      <c r="V877" s="73"/>
      <c r="W877" s="73"/>
      <c r="X877" s="73"/>
      <c r="Y877" s="74">
        <f t="shared" si="43"/>
        <v>0</v>
      </c>
      <c r="Z877" s="19"/>
      <c r="AA877" s="19"/>
      <c r="AB877" s="19"/>
      <c r="AC877" s="19"/>
      <c r="AD877" s="19"/>
      <c r="AE877" s="19"/>
      <c r="AF877" s="19"/>
      <c r="AG877" s="73"/>
      <c r="AH877" s="74">
        <f t="shared" si="44"/>
        <v>0</v>
      </c>
      <c r="AI877" s="19"/>
      <c r="AJ877" s="73"/>
      <c r="AK877" s="73"/>
      <c r="AL877" s="5"/>
      <c r="AM877" s="5"/>
      <c r="AN877" s="73"/>
      <c r="AO877" s="73"/>
      <c r="AP877" s="73"/>
      <c r="AQ877" s="73"/>
      <c r="AR877" s="72"/>
      <c r="AS877" s="71"/>
    </row>
    <row r="878" spans="1:45" x14ac:dyDescent="0.2">
      <c r="A878" s="73"/>
      <c r="B878" s="73"/>
      <c r="C878" s="73"/>
      <c r="D878" s="73"/>
      <c r="E878" s="73"/>
      <c r="F878" s="73"/>
      <c r="G878" s="73"/>
      <c r="H878" s="76"/>
      <c r="I878" s="76"/>
      <c r="J878" s="76"/>
      <c r="K878" s="76"/>
      <c r="L878" s="76"/>
      <c r="M878" s="76"/>
      <c r="N878" s="76"/>
      <c r="O878" s="76"/>
      <c r="P878" s="75">
        <f t="shared" si="42"/>
        <v>0</v>
      </c>
      <c r="Q878" s="73"/>
      <c r="R878" s="73"/>
      <c r="S878" s="73"/>
      <c r="T878" s="73"/>
      <c r="U878" s="73"/>
      <c r="V878" s="73"/>
      <c r="W878" s="73"/>
      <c r="X878" s="73"/>
      <c r="Y878" s="74">
        <f t="shared" si="43"/>
        <v>0</v>
      </c>
      <c r="Z878" s="19"/>
      <c r="AA878" s="19"/>
      <c r="AB878" s="19"/>
      <c r="AC878" s="19"/>
      <c r="AD878" s="19"/>
      <c r="AE878" s="19"/>
      <c r="AF878" s="19"/>
      <c r="AG878" s="73"/>
      <c r="AH878" s="74">
        <f t="shared" si="44"/>
        <v>0</v>
      </c>
      <c r="AI878" s="19"/>
      <c r="AJ878" s="73"/>
      <c r="AK878" s="73"/>
      <c r="AL878" s="5"/>
      <c r="AM878" s="5"/>
      <c r="AN878" s="73"/>
      <c r="AO878" s="73"/>
      <c r="AP878" s="73"/>
      <c r="AQ878" s="73"/>
      <c r="AR878" s="72"/>
      <c r="AS878" s="71"/>
    </row>
    <row r="879" spans="1:45" x14ac:dyDescent="0.2">
      <c r="A879" s="73"/>
      <c r="B879" s="73"/>
      <c r="C879" s="73"/>
      <c r="D879" s="73"/>
      <c r="E879" s="73"/>
      <c r="F879" s="73"/>
      <c r="G879" s="73"/>
      <c r="H879" s="76"/>
      <c r="I879" s="76"/>
      <c r="J879" s="76"/>
      <c r="K879" s="76"/>
      <c r="L879" s="76"/>
      <c r="M879" s="76"/>
      <c r="N879" s="76"/>
      <c r="O879" s="76"/>
      <c r="P879" s="75">
        <f t="shared" si="42"/>
        <v>0</v>
      </c>
      <c r="Q879" s="73"/>
      <c r="R879" s="73"/>
      <c r="S879" s="73"/>
      <c r="T879" s="73"/>
      <c r="U879" s="73"/>
      <c r="V879" s="73"/>
      <c r="W879" s="73"/>
      <c r="X879" s="73"/>
      <c r="Y879" s="74">
        <f t="shared" si="43"/>
        <v>0</v>
      </c>
      <c r="Z879" s="19"/>
      <c r="AA879" s="19"/>
      <c r="AB879" s="19"/>
      <c r="AC879" s="19"/>
      <c r="AD879" s="19"/>
      <c r="AE879" s="19"/>
      <c r="AF879" s="19"/>
      <c r="AG879" s="73"/>
      <c r="AH879" s="74">
        <f t="shared" si="44"/>
        <v>0</v>
      </c>
      <c r="AI879" s="19"/>
      <c r="AJ879" s="73"/>
      <c r="AK879" s="73"/>
      <c r="AL879" s="5"/>
      <c r="AM879" s="5"/>
      <c r="AN879" s="73"/>
      <c r="AO879" s="73"/>
      <c r="AP879" s="73"/>
      <c r="AQ879" s="73"/>
      <c r="AR879" s="72"/>
      <c r="AS879" s="71"/>
    </row>
    <row r="880" spans="1:45" x14ac:dyDescent="0.2">
      <c r="A880" s="73"/>
      <c r="B880" s="73"/>
      <c r="C880" s="73"/>
      <c r="D880" s="73"/>
      <c r="E880" s="73"/>
      <c r="F880" s="73"/>
      <c r="G880" s="73"/>
      <c r="H880" s="76"/>
      <c r="I880" s="76"/>
      <c r="J880" s="76"/>
      <c r="K880" s="76"/>
      <c r="L880" s="76"/>
      <c r="M880" s="76"/>
      <c r="N880" s="76"/>
      <c r="O880" s="76"/>
      <c r="P880" s="75">
        <f t="shared" si="42"/>
        <v>0</v>
      </c>
      <c r="Q880" s="73"/>
      <c r="R880" s="73"/>
      <c r="S880" s="73"/>
      <c r="T880" s="73"/>
      <c r="U880" s="73"/>
      <c r="V880" s="73"/>
      <c r="W880" s="73"/>
      <c r="X880" s="73"/>
      <c r="Y880" s="74">
        <f t="shared" si="43"/>
        <v>0</v>
      </c>
      <c r="Z880" s="19"/>
      <c r="AA880" s="19"/>
      <c r="AB880" s="19"/>
      <c r="AC880" s="19"/>
      <c r="AD880" s="19"/>
      <c r="AE880" s="19"/>
      <c r="AF880" s="19"/>
      <c r="AG880" s="73"/>
      <c r="AH880" s="74">
        <f t="shared" si="44"/>
        <v>0</v>
      </c>
      <c r="AI880" s="19"/>
      <c r="AJ880" s="73"/>
      <c r="AK880" s="73"/>
      <c r="AL880" s="5"/>
      <c r="AM880" s="5"/>
      <c r="AN880" s="73"/>
      <c r="AO880" s="73"/>
      <c r="AP880" s="73"/>
      <c r="AQ880" s="73"/>
      <c r="AR880" s="72"/>
      <c r="AS880" s="71"/>
    </row>
    <row r="881" spans="1:45" x14ac:dyDescent="0.2">
      <c r="A881" s="73"/>
      <c r="B881" s="73"/>
      <c r="C881" s="73"/>
      <c r="D881" s="73"/>
      <c r="E881" s="73"/>
      <c r="F881" s="73"/>
      <c r="G881" s="73"/>
      <c r="H881" s="76"/>
      <c r="I881" s="76"/>
      <c r="J881" s="76"/>
      <c r="K881" s="76"/>
      <c r="L881" s="76"/>
      <c r="M881" s="76"/>
      <c r="N881" s="76"/>
      <c r="O881" s="76"/>
      <c r="P881" s="75">
        <f t="shared" si="42"/>
        <v>0</v>
      </c>
      <c r="Q881" s="73"/>
      <c r="R881" s="73"/>
      <c r="S881" s="73"/>
      <c r="T881" s="73"/>
      <c r="U881" s="73"/>
      <c r="V881" s="73"/>
      <c r="W881" s="73"/>
      <c r="X881" s="73"/>
      <c r="Y881" s="74">
        <f t="shared" si="43"/>
        <v>0</v>
      </c>
      <c r="Z881" s="19"/>
      <c r="AA881" s="19"/>
      <c r="AB881" s="19"/>
      <c r="AC881" s="19"/>
      <c r="AD881" s="19"/>
      <c r="AE881" s="19"/>
      <c r="AF881" s="19"/>
      <c r="AG881" s="73"/>
      <c r="AH881" s="74">
        <f t="shared" si="44"/>
        <v>0</v>
      </c>
      <c r="AI881" s="19"/>
      <c r="AJ881" s="73"/>
      <c r="AK881" s="73"/>
      <c r="AL881" s="5"/>
      <c r="AM881" s="5"/>
      <c r="AN881" s="73"/>
      <c r="AO881" s="73"/>
      <c r="AP881" s="73"/>
      <c r="AQ881" s="73"/>
      <c r="AR881" s="72"/>
      <c r="AS881" s="71"/>
    </row>
    <row r="882" spans="1:45" x14ac:dyDescent="0.2">
      <c r="A882" s="73"/>
      <c r="B882" s="73"/>
      <c r="C882" s="73"/>
      <c r="D882" s="73"/>
      <c r="E882" s="73"/>
      <c r="F882" s="73"/>
      <c r="G882" s="73"/>
      <c r="H882" s="76"/>
      <c r="I882" s="76"/>
      <c r="J882" s="76"/>
      <c r="K882" s="76"/>
      <c r="L882" s="76"/>
      <c r="M882" s="76"/>
      <c r="N882" s="76"/>
      <c r="O882" s="76"/>
      <c r="P882" s="75">
        <f t="shared" si="42"/>
        <v>0</v>
      </c>
      <c r="Q882" s="73"/>
      <c r="R882" s="73"/>
      <c r="S882" s="73"/>
      <c r="T882" s="73"/>
      <c r="U882" s="73"/>
      <c r="V882" s="73"/>
      <c r="W882" s="73"/>
      <c r="X882" s="73"/>
      <c r="Y882" s="74">
        <f t="shared" si="43"/>
        <v>0</v>
      </c>
      <c r="Z882" s="19"/>
      <c r="AA882" s="19"/>
      <c r="AB882" s="19"/>
      <c r="AC882" s="19"/>
      <c r="AD882" s="19"/>
      <c r="AE882" s="19"/>
      <c r="AF882" s="19"/>
      <c r="AG882" s="73"/>
      <c r="AH882" s="74">
        <f t="shared" si="44"/>
        <v>0</v>
      </c>
      <c r="AI882" s="19"/>
      <c r="AJ882" s="73"/>
      <c r="AK882" s="73"/>
      <c r="AL882" s="5"/>
      <c r="AM882" s="5"/>
      <c r="AN882" s="73"/>
      <c r="AO882" s="73"/>
      <c r="AP882" s="73"/>
      <c r="AQ882" s="73"/>
      <c r="AR882" s="72"/>
      <c r="AS882" s="71"/>
    </row>
    <row r="883" spans="1:45" x14ac:dyDescent="0.2">
      <c r="A883" s="73"/>
      <c r="B883" s="73"/>
      <c r="C883" s="73"/>
      <c r="D883" s="73"/>
      <c r="E883" s="73"/>
      <c r="F883" s="73"/>
      <c r="G883" s="73"/>
      <c r="H883" s="76"/>
      <c r="I883" s="76"/>
      <c r="J883" s="76"/>
      <c r="K883" s="76"/>
      <c r="L883" s="76"/>
      <c r="M883" s="76"/>
      <c r="N883" s="76"/>
      <c r="O883" s="76"/>
      <c r="P883" s="75">
        <f t="shared" si="42"/>
        <v>0</v>
      </c>
      <c r="Q883" s="73"/>
      <c r="R883" s="73"/>
      <c r="S883" s="73"/>
      <c r="T883" s="73"/>
      <c r="U883" s="73"/>
      <c r="V883" s="73"/>
      <c r="W883" s="73"/>
      <c r="X883" s="73"/>
      <c r="Y883" s="74">
        <f t="shared" si="43"/>
        <v>0</v>
      </c>
      <c r="Z883" s="19"/>
      <c r="AA883" s="19"/>
      <c r="AB883" s="19"/>
      <c r="AC883" s="19"/>
      <c r="AD883" s="19"/>
      <c r="AE883" s="19"/>
      <c r="AF883" s="19"/>
      <c r="AG883" s="73"/>
      <c r="AH883" s="74">
        <f t="shared" si="44"/>
        <v>0</v>
      </c>
      <c r="AI883" s="19"/>
      <c r="AJ883" s="73"/>
      <c r="AK883" s="73"/>
      <c r="AL883" s="5"/>
      <c r="AM883" s="5"/>
      <c r="AN883" s="73"/>
      <c r="AO883" s="73"/>
      <c r="AP883" s="73"/>
      <c r="AQ883" s="73"/>
      <c r="AR883" s="72"/>
      <c r="AS883" s="71"/>
    </row>
    <row r="884" spans="1:45" x14ac:dyDescent="0.2">
      <c r="A884" s="73"/>
      <c r="B884" s="73"/>
      <c r="C884" s="73"/>
      <c r="D884" s="73"/>
      <c r="E884" s="73"/>
      <c r="F884" s="73"/>
      <c r="G884" s="73"/>
      <c r="H884" s="76"/>
      <c r="I884" s="76"/>
      <c r="J884" s="76"/>
      <c r="K884" s="76"/>
      <c r="L884" s="76"/>
      <c r="M884" s="76"/>
      <c r="N884" s="76"/>
      <c r="O884" s="76"/>
      <c r="P884" s="75">
        <f t="shared" si="42"/>
        <v>0</v>
      </c>
      <c r="Q884" s="73"/>
      <c r="R884" s="73"/>
      <c r="S884" s="73"/>
      <c r="T884" s="73"/>
      <c r="U884" s="73"/>
      <c r="V884" s="73"/>
      <c r="W884" s="73"/>
      <c r="X884" s="73"/>
      <c r="Y884" s="74">
        <f t="shared" si="43"/>
        <v>0</v>
      </c>
      <c r="Z884" s="19"/>
      <c r="AA884" s="19"/>
      <c r="AB884" s="19"/>
      <c r="AC884" s="19"/>
      <c r="AD884" s="19"/>
      <c r="AE884" s="19"/>
      <c r="AF884" s="19"/>
      <c r="AG884" s="73"/>
      <c r="AH884" s="74">
        <f t="shared" si="44"/>
        <v>0</v>
      </c>
      <c r="AI884" s="19"/>
      <c r="AJ884" s="73"/>
      <c r="AK884" s="73"/>
      <c r="AL884" s="5"/>
      <c r="AM884" s="5"/>
      <c r="AN884" s="73"/>
      <c r="AO884" s="73"/>
      <c r="AP884" s="73"/>
      <c r="AQ884" s="73"/>
      <c r="AR884" s="72"/>
      <c r="AS884" s="71"/>
    </row>
    <row r="885" spans="1:45" x14ac:dyDescent="0.2">
      <c r="A885" s="73"/>
      <c r="B885" s="73"/>
      <c r="C885" s="73"/>
      <c r="D885" s="73"/>
      <c r="E885" s="73"/>
      <c r="F885" s="73"/>
      <c r="G885" s="73"/>
      <c r="H885" s="76"/>
      <c r="I885" s="76"/>
      <c r="J885" s="76"/>
      <c r="K885" s="76"/>
      <c r="L885" s="76"/>
      <c r="M885" s="76"/>
      <c r="N885" s="76"/>
      <c r="O885" s="76"/>
      <c r="P885" s="75">
        <f t="shared" si="42"/>
        <v>0</v>
      </c>
      <c r="Q885" s="73"/>
      <c r="R885" s="73"/>
      <c r="S885" s="73"/>
      <c r="T885" s="73"/>
      <c r="U885" s="73"/>
      <c r="V885" s="73"/>
      <c r="W885" s="73"/>
      <c r="X885" s="73"/>
      <c r="Y885" s="74">
        <f t="shared" si="43"/>
        <v>0</v>
      </c>
      <c r="Z885" s="19"/>
      <c r="AA885" s="19"/>
      <c r="AB885" s="19"/>
      <c r="AC885" s="19"/>
      <c r="AD885" s="19"/>
      <c r="AE885" s="19"/>
      <c r="AF885" s="19"/>
      <c r="AG885" s="73"/>
      <c r="AH885" s="74">
        <f t="shared" si="44"/>
        <v>0</v>
      </c>
      <c r="AI885" s="19"/>
      <c r="AJ885" s="73"/>
      <c r="AK885" s="73"/>
      <c r="AL885" s="5"/>
      <c r="AM885" s="5"/>
      <c r="AN885" s="73"/>
      <c r="AO885" s="73"/>
      <c r="AP885" s="73"/>
      <c r="AQ885" s="73"/>
      <c r="AR885" s="72"/>
      <c r="AS885" s="71"/>
    </row>
    <row r="886" spans="1:45" x14ac:dyDescent="0.2">
      <c r="A886" s="73"/>
      <c r="B886" s="73"/>
      <c r="C886" s="73"/>
      <c r="D886" s="73"/>
      <c r="E886" s="73"/>
      <c r="F886" s="73"/>
      <c r="G886" s="73"/>
      <c r="H886" s="76"/>
      <c r="I886" s="76"/>
      <c r="J886" s="76"/>
      <c r="K886" s="76"/>
      <c r="L886" s="76"/>
      <c r="M886" s="76"/>
      <c r="N886" s="76"/>
      <c r="O886" s="76"/>
      <c r="P886" s="75">
        <f t="shared" si="42"/>
        <v>0</v>
      </c>
      <c r="Q886" s="73"/>
      <c r="R886" s="73"/>
      <c r="S886" s="73"/>
      <c r="T886" s="73"/>
      <c r="U886" s="73"/>
      <c r="V886" s="73"/>
      <c r="W886" s="73"/>
      <c r="X886" s="73"/>
      <c r="Y886" s="74">
        <f t="shared" si="43"/>
        <v>0</v>
      </c>
      <c r="Z886" s="19"/>
      <c r="AA886" s="19"/>
      <c r="AB886" s="19"/>
      <c r="AC886" s="19"/>
      <c r="AD886" s="19"/>
      <c r="AE886" s="19"/>
      <c r="AF886" s="19"/>
      <c r="AG886" s="73"/>
      <c r="AH886" s="74">
        <f t="shared" si="44"/>
        <v>0</v>
      </c>
      <c r="AI886" s="19"/>
      <c r="AJ886" s="73"/>
      <c r="AK886" s="73"/>
      <c r="AL886" s="5"/>
      <c r="AM886" s="5"/>
      <c r="AN886" s="73"/>
      <c r="AO886" s="73"/>
      <c r="AP886" s="73"/>
      <c r="AQ886" s="73"/>
      <c r="AR886" s="72"/>
      <c r="AS886" s="71"/>
    </row>
    <row r="887" spans="1:45" x14ac:dyDescent="0.2">
      <c r="A887" s="73"/>
      <c r="B887" s="73"/>
      <c r="C887" s="73"/>
      <c r="D887" s="73"/>
      <c r="E887" s="73"/>
      <c r="F887" s="73"/>
      <c r="G887" s="73"/>
      <c r="H887" s="76"/>
      <c r="I887" s="76"/>
      <c r="J887" s="76"/>
      <c r="K887" s="76"/>
      <c r="L887" s="76"/>
      <c r="M887" s="76"/>
      <c r="N887" s="76"/>
      <c r="O887" s="76"/>
      <c r="P887" s="75">
        <f t="shared" si="42"/>
        <v>0</v>
      </c>
      <c r="Q887" s="73"/>
      <c r="R887" s="73"/>
      <c r="S887" s="73"/>
      <c r="T887" s="73"/>
      <c r="U887" s="73"/>
      <c r="V887" s="73"/>
      <c r="W887" s="73"/>
      <c r="X887" s="73"/>
      <c r="Y887" s="74">
        <f t="shared" si="43"/>
        <v>0</v>
      </c>
      <c r="Z887" s="19"/>
      <c r="AA887" s="19"/>
      <c r="AB887" s="19"/>
      <c r="AC887" s="19"/>
      <c r="AD887" s="19"/>
      <c r="AE887" s="19"/>
      <c r="AF887" s="19"/>
      <c r="AG887" s="73"/>
      <c r="AH887" s="74">
        <f t="shared" si="44"/>
        <v>0</v>
      </c>
      <c r="AI887" s="19"/>
      <c r="AJ887" s="73"/>
      <c r="AK887" s="73"/>
      <c r="AL887" s="5"/>
      <c r="AM887" s="5"/>
      <c r="AN887" s="73"/>
      <c r="AO887" s="73"/>
      <c r="AP887" s="73"/>
      <c r="AQ887" s="73"/>
      <c r="AR887" s="72"/>
      <c r="AS887" s="71"/>
    </row>
    <row r="888" spans="1:45" x14ac:dyDescent="0.2">
      <c r="A888" s="73"/>
      <c r="B888" s="73"/>
      <c r="C888" s="73"/>
      <c r="D888" s="73"/>
      <c r="E888" s="73"/>
      <c r="F888" s="73"/>
      <c r="G888" s="73"/>
      <c r="H888" s="76"/>
      <c r="I888" s="76"/>
      <c r="J888" s="76"/>
      <c r="K888" s="76"/>
      <c r="L888" s="76"/>
      <c r="M888" s="76"/>
      <c r="N888" s="76"/>
      <c r="O888" s="76"/>
      <c r="P888" s="75">
        <f t="shared" si="42"/>
        <v>0</v>
      </c>
      <c r="Q888" s="73"/>
      <c r="R888" s="73"/>
      <c r="S888" s="73"/>
      <c r="T888" s="73"/>
      <c r="U888" s="73"/>
      <c r="V888" s="73"/>
      <c r="W888" s="73"/>
      <c r="X888" s="73"/>
      <c r="Y888" s="74">
        <f t="shared" si="43"/>
        <v>0</v>
      </c>
      <c r="Z888" s="19"/>
      <c r="AA888" s="19"/>
      <c r="AB888" s="19"/>
      <c r="AC888" s="19"/>
      <c r="AD888" s="19"/>
      <c r="AE888" s="19"/>
      <c r="AF888" s="19"/>
      <c r="AG888" s="73"/>
      <c r="AH888" s="74">
        <f t="shared" si="44"/>
        <v>0</v>
      </c>
      <c r="AI888" s="19"/>
      <c r="AJ888" s="73"/>
      <c r="AK888" s="73"/>
      <c r="AL888" s="5"/>
      <c r="AM888" s="5"/>
      <c r="AN888" s="73"/>
      <c r="AO888" s="73"/>
      <c r="AP888" s="73"/>
      <c r="AQ888" s="73"/>
      <c r="AR888" s="72"/>
      <c r="AS888" s="71"/>
    </row>
    <row r="889" spans="1:45" x14ac:dyDescent="0.2">
      <c r="A889" s="73"/>
      <c r="B889" s="73"/>
      <c r="C889" s="73"/>
      <c r="D889" s="73"/>
      <c r="E889" s="73"/>
      <c r="F889" s="73"/>
      <c r="G889" s="73"/>
      <c r="H889" s="76"/>
      <c r="I889" s="76"/>
      <c r="J889" s="76"/>
      <c r="K889" s="76"/>
      <c r="L889" s="76"/>
      <c r="M889" s="76"/>
      <c r="N889" s="76"/>
      <c r="O889" s="76"/>
      <c r="P889" s="75">
        <f t="shared" si="42"/>
        <v>0</v>
      </c>
      <c r="Q889" s="73"/>
      <c r="R889" s="73"/>
      <c r="S889" s="73"/>
      <c r="T889" s="73"/>
      <c r="U889" s="73"/>
      <c r="V889" s="73"/>
      <c r="W889" s="73"/>
      <c r="X889" s="73"/>
      <c r="Y889" s="74">
        <f t="shared" si="43"/>
        <v>0</v>
      </c>
      <c r="Z889" s="19"/>
      <c r="AA889" s="19"/>
      <c r="AB889" s="19"/>
      <c r="AC889" s="19"/>
      <c r="AD889" s="19"/>
      <c r="AE889" s="19"/>
      <c r="AF889" s="19"/>
      <c r="AG889" s="73"/>
      <c r="AH889" s="74">
        <f t="shared" si="44"/>
        <v>0</v>
      </c>
      <c r="AI889" s="19"/>
      <c r="AJ889" s="73"/>
      <c r="AK889" s="73"/>
      <c r="AL889" s="5"/>
      <c r="AM889" s="5"/>
      <c r="AN889" s="73"/>
      <c r="AO889" s="73"/>
      <c r="AP889" s="73"/>
      <c r="AQ889" s="73"/>
      <c r="AR889" s="72"/>
      <c r="AS889" s="71"/>
    </row>
    <row r="890" spans="1:45" x14ac:dyDescent="0.2">
      <c r="A890" s="73"/>
      <c r="B890" s="73"/>
      <c r="C890" s="73"/>
      <c r="D890" s="73"/>
      <c r="E890" s="73"/>
      <c r="F890" s="73"/>
      <c r="G890" s="73"/>
      <c r="H890" s="76"/>
      <c r="I890" s="76"/>
      <c r="J890" s="76"/>
      <c r="K890" s="76"/>
      <c r="L890" s="76"/>
      <c r="M890" s="76"/>
      <c r="N890" s="76"/>
      <c r="O890" s="76"/>
      <c r="P890" s="75">
        <f t="shared" si="42"/>
        <v>0</v>
      </c>
      <c r="Q890" s="73"/>
      <c r="R890" s="73"/>
      <c r="S890" s="73"/>
      <c r="T890" s="73"/>
      <c r="U890" s="73"/>
      <c r="V890" s="73"/>
      <c r="W890" s="73"/>
      <c r="X890" s="73"/>
      <c r="Y890" s="74">
        <f t="shared" si="43"/>
        <v>0</v>
      </c>
      <c r="Z890" s="19"/>
      <c r="AA890" s="19"/>
      <c r="AB890" s="19"/>
      <c r="AC890" s="19"/>
      <c r="AD890" s="19"/>
      <c r="AE890" s="19"/>
      <c r="AF890" s="19"/>
      <c r="AG890" s="73"/>
      <c r="AH890" s="74">
        <f t="shared" si="44"/>
        <v>0</v>
      </c>
      <c r="AI890" s="19"/>
      <c r="AJ890" s="73"/>
      <c r="AK890" s="73"/>
      <c r="AL890" s="5"/>
      <c r="AM890" s="5"/>
      <c r="AN890" s="73"/>
      <c r="AO890" s="73"/>
      <c r="AP890" s="73"/>
      <c r="AQ890" s="73"/>
      <c r="AR890" s="72"/>
      <c r="AS890" s="71"/>
    </row>
    <row r="891" spans="1:45" x14ac:dyDescent="0.2">
      <c r="A891" s="73"/>
      <c r="B891" s="73"/>
      <c r="C891" s="73"/>
      <c r="D891" s="73"/>
      <c r="E891" s="73"/>
      <c r="F891" s="73"/>
      <c r="G891" s="73"/>
      <c r="H891" s="76"/>
      <c r="I891" s="76"/>
      <c r="J891" s="76"/>
      <c r="K891" s="76"/>
      <c r="L891" s="76"/>
      <c r="M891" s="76"/>
      <c r="N891" s="76"/>
      <c r="O891" s="76"/>
      <c r="P891" s="75">
        <f t="shared" si="42"/>
        <v>0</v>
      </c>
      <c r="Q891" s="73"/>
      <c r="R891" s="73"/>
      <c r="S891" s="73"/>
      <c r="T891" s="73"/>
      <c r="U891" s="73"/>
      <c r="V891" s="73"/>
      <c r="W891" s="73"/>
      <c r="X891" s="73"/>
      <c r="Y891" s="74">
        <f t="shared" si="43"/>
        <v>0</v>
      </c>
      <c r="Z891" s="19"/>
      <c r="AA891" s="19"/>
      <c r="AB891" s="19"/>
      <c r="AC891" s="19"/>
      <c r="AD891" s="19"/>
      <c r="AE891" s="19"/>
      <c r="AF891" s="19"/>
      <c r="AG891" s="73"/>
      <c r="AH891" s="74">
        <f t="shared" si="44"/>
        <v>0</v>
      </c>
      <c r="AI891" s="19"/>
      <c r="AJ891" s="73"/>
      <c r="AK891" s="73"/>
      <c r="AL891" s="5"/>
      <c r="AM891" s="5"/>
      <c r="AN891" s="73"/>
      <c r="AO891" s="73"/>
      <c r="AP891" s="73"/>
      <c r="AQ891" s="73"/>
      <c r="AR891" s="72"/>
      <c r="AS891" s="71"/>
    </row>
    <row r="892" spans="1:45" x14ac:dyDescent="0.2">
      <c r="A892" s="73"/>
      <c r="B892" s="73"/>
      <c r="C892" s="73"/>
      <c r="D892" s="73"/>
      <c r="E892" s="73"/>
      <c r="F892" s="73"/>
      <c r="G892" s="73"/>
      <c r="H892" s="76"/>
      <c r="I892" s="76"/>
      <c r="J892" s="76"/>
      <c r="K892" s="76"/>
      <c r="L892" s="76"/>
      <c r="M892" s="76"/>
      <c r="N892" s="76"/>
      <c r="O892" s="76"/>
      <c r="P892" s="75">
        <f t="shared" si="42"/>
        <v>0</v>
      </c>
      <c r="Q892" s="73"/>
      <c r="R892" s="73"/>
      <c r="S892" s="73"/>
      <c r="T892" s="73"/>
      <c r="U892" s="73"/>
      <c r="V892" s="73"/>
      <c r="W892" s="73"/>
      <c r="X892" s="73"/>
      <c r="Y892" s="74">
        <f t="shared" si="43"/>
        <v>0</v>
      </c>
      <c r="Z892" s="19"/>
      <c r="AA892" s="19"/>
      <c r="AB892" s="19"/>
      <c r="AC892" s="19"/>
      <c r="AD892" s="19"/>
      <c r="AE892" s="19"/>
      <c r="AF892" s="19"/>
      <c r="AG892" s="73"/>
      <c r="AH892" s="74">
        <f t="shared" si="44"/>
        <v>0</v>
      </c>
      <c r="AI892" s="19"/>
      <c r="AJ892" s="73"/>
      <c r="AK892" s="73"/>
      <c r="AL892" s="5"/>
      <c r="AM892" s="5"/>
      <c r="AN892" s="73"/>
      <c r="AO892" s="73"/>
      <c r="AP892" s="73"/>
      <c r="AQ892" s="73"/>
      <c r="AR892" s="72"/>
      <c r="AS892" s="71"/>
    </row>
    <row r="893" spans="1:45" x14ac:dyDescent="0.2">
      <c r="A893" s="73"/>
      <c r="B893" s="73"/>
      <c r="C893" s="73"/>
      <c r="D893" s="73"/>
      <c r="E893" s="73"/>
      <c r="F893" s="73"/>
      <c r="G893" s="73"/>
      <c r="H893" s="76"/>
      <c r="I893" s="76"/>
      <c r="J893" s="76"/>
      <c r="K893" s="76"/>
      <c r="L893" s="76"/>
      <c r="M893" s="76"/>
      <c r="N893" s="76"/>
      <c r="O893" s="76"/>
      <c r="P893" s="75">
        <f t="shared" si="42"/>
        <v>0</v>
      </c>
      <c r="Q893" s="73"/>
      <c r="R893" s="73"/>
      <c r="S893" s="73"/>
      <c r="T893" s="73"/>
      <c r="U893" s="73"/>
      <c r="V893" s="73"/>
      <c r="W893" s="73"/>
      <c r="X893" s="73"/>
      <c r="Y893" s="74">
        <f t="shared" si="43"/>
        <v>0</v>
      </c>
      <c r="Z893" s="19"/>
      <c r="AA893" s="19"/>
      <c r="AB893" s="19"/>
      <c r="AC893" s="19"/>
      <c r="AD893" s="19"/>
      <c r="AE893" s="19"/>
      <c r="AF893" s="19"/>
      <c r="AG893" s="73"/>
      <c r="AH893" s="74">
        <f t="shared" si="44"/>
        <v>0</v>
      </c>
      <c r="AI893" s="19"/>
      <c r="AJ893" s="73"/>
      <c r="AK893" s="73"/>
      <c r="AL893" s="5"/>
      <c r="AM893" s="5"/>
      <c r="AN893" s="73"/>
      <c r="AO893" s="73"/>
      <c r="AP893" s="73"/>
      <c r="AQ893" s="73"/>
      <c r="AR893" s="72"/>
      <c r="AS893" s="71"/>
    </row>
    <row r="894" spans="1:45" x14ac:dyDescent="0.2">
      <c r="A894" s="73"/>
      <c r="B894" s="73"/>
      <c r="C894" s="73"/>
      <c r="D894" s="73"/>
      <c r="E894" s="73"/>
      <c r="F894" s="73"/>
      <c r="G894" s="73"/>
      <c r="H894" s="76"/>
      <c r="I894" s="76"/>
      <c r="J894" s="76"/>
      <c r="K894" s="76"/>
      <c r="L894" s="76"/>
      <c r="M894" s="76"/>
      <c r="N894" s="76"/>
      <c r="O894" s="76"/>
      <c r="P894" s="75">
        <f t="shared" si="42"/>
        <v>0</v>
      </c>
      <c r="Q894" s="73"/>
      <c r="R894" s="73"/>
      <c r="S894" s="73"/>
      <c r="T894" s="73"/>
      <c r="U894" s="73"/>
      <c r="V894" s="73"/>
      <c r="W894" s="73"/>
      <c r="X894" s="73"/>
      <c r="Y894" s="74">
        <f t="shared" si="43"/>
        <v>0</v>
      </c>
      <c r="Z894" s="19"/>
      <c r="AA894" s="19"/>
      <c r="AB894" s="19"/>
      <c r="AC894" s="19"/>
      <c r="AD894" s="19"/>
      <c r="AE894" s="19"/>
      <c r="AF894" s="19"/>
      <c r="AG894" s="73"/>
      <c r="AH894" s="74">
        <f t="shared" si="44"/>
        <v>0</v>
      </c>
      <c r="AI894" s="19"/>
      <c r="AJ894" s="73"/>
      <c r="AK894" s="73"/>
      <c r="AL894" s="5"/>
      <c r="AM894" s="5"/>
      <c r="AN894" s="73"/>
      <c r="AO894" s="73"/>
      <c r="AP894" s="73"/>
      <c r="AQ894" s="73"/>
      <c r="AR894" s="72"/>
      <c r="AS894" s="71"/>
    </row>
    <row r="895" spans="1:45" x14ac:dyDescent="0.2">
      <c r="A895" s="73"/>
      <c r="B895" s="73"/>
      <c r="C895" s="73"/>
      <c r="D895" s="73"/>
      <c r="E895" s="73"/>
      <c r="F895" s="73"/>
      <c r="G895" s="73"/>
      <c r="H895" s="76"/>
      <c r="I895" s="76"/>
      <c r="J895" s="76"/>
      <c r="K895" s="76"/>
      <c r="L895" s="76"/>
      <c r="M895" s="76"/>
      <c r="N895" s="76"/>
      <c r="O895" s="76"/>
      <c r="P895" s="75">
        <f t="shared" si="42"/>
        <v>0</v>
      </c>
      <c r="Q895" s="73"/>
      <c r="R895" s="73"/>
      <c r="S895" s="73"/>
      <c r="T895" s="73"/>
      <c r="U895" s="73"/>
      <c r="V895" s="73"/>
      <c r="W895" s="73"/>
      <c r="X895" s="73"/>
      <c r="Y895" s="74">
        <f t="shared" si="43"/>
        <v>0</v>
      </c>
      <c r="Z895" s="19"/>
      <c r="AA895" s="19"/>
      <c r="AB895" s="19"/>
      <c r="AC895" s="19"/>
      <c r="AD895" s="19"/>
      <c r="AE895" s="19"/>
      <c r="AF895" s="19"/>
      <c r="AG895" s="73"/>
      <c r="AH895" s="74">
        <f t="shared" si="44"/>
        <v>0</v>
      </c>
      <c r="AI895" s="19"/>
      <c r="AJ895" s="73"/>
      <c r="AK895" s="73"/>
      <c r="AL895" s="5"/>
      <c r="AM895" s="5"/>
      <c r="AN895" s="73"/>
      <c r="AO895" s="73"/>
      <c r="AP895" s="73"/>
      <c r="AQ895" s="73"/>
      <c r="AR895" s="72"/>
      <c r="AS895" s="71"/>
    </row>
    <row r="896" spans="1:45" x14ac:dyDescent="0.2">
      <c r="A896" s="73"/>
      <c r="B896" s="73"/>
      <c r="C896" s="73"/>
      <c r="D896" s="73"/>
      <c r="E896" s="73"/>
      <c r="F896" s="73"/>
      <c r="G896" s="73"/>
      <c r="H896" s="76"/>
      <c r="I896" s="76"/>
      <c r="J896" s="76"/>
      <c r="K896" s="76"/>
      <c r="L896" s="76"/>
      <c r="M896" s="76"/>
      <c r="N896" s="76"/>
      <c r="O896" s="76"/>
      <c r="P896" s="75">
        <f t="shared" si="42"/>
        <v>0</v>
      </c>
      <c r="Q896" s="73"/>
      <c r="R896" s="73"/>
      <c r="S896" s="73"/>
      <c r="T896" s="73"/>
      <c r="U896" s="73"/>
      <c r="V896" s="73"/>
      <c r="W896" s="73"/>
      <c r="X896" s="73"/>
      <c r="Y896" s="74">
        <f t="shared" si="43"/>
        <v>0</v>
      </c>
      <c r="Z896" s="19"/>
      <c r="AA896" s="19"/>
      <c r="AB896" s="19"/>
      <c r="AC896" s="19"/>
      <c r="AD896" s="19"/>
      <c r="AE896" s="19"/>
      <c r="AF896" s="19"/>
      <c r="AG896" s="73"/>
      <c r="AH896" s="74">
        <f t="shared" si="44"/>
        <v>0</v>
      </c>
      <c r="AI896" s="19"/>
      <c r="AJ896" s="73"/>
      <c r="AK896" s="73"/>
      <c r="AL896" s="5"/>
      <c r="AM896" s="5"/>
      <c r="AN896" s="73"/>
      <c r="AO896" s="73"/>
      <c r="AP896" s="73"/>
      <c r="AQ896" s="73"/>
      <c r="AR896" s="72"/>
      <c r="AS896" s="71"/>
    </row>
    <row r="897" spans="1:45" x14ac:dyDescent="0.2">
      <c r="A897" s="73"/>
      <c r="B897" s="73"/>
      <c r="C897" s="73"/>
      <c r="D897" s="73"/>
      <c r="E897" s="73"/>
      <c r="F897" s="73"/>
      <c r="G897" s="73"/>
      <c r="H897" s="76"/>
      <c r="I897" s="76"/>
      <c r="J897" s="76"/>
      <c r="K897" s="76"/>
      <c r="L897" s="76"/>
      <c r="M897" s="76"/>
      <c r="N897" s="76"/>
      <c r="O897" s="76"/>
      <c r="P897" s="75">
        <f t="shared" si="42"/>
        <v>0</v>
      </c>
      <c r="Q897" s="73"/>
      <c r="R897" s="73"/>
      <c r="S897" s="73"/>
      <c r="T897" s="73"/>
      <c r="U897" s="73"/>
      <c r="V897" s="73"/>
      <c r="W897" s="73"/>
      <c r="X897" s="73"/>
      <c r="Y897" s="74">
        <f t="shared" si="43"/>
        <v>0</v>
      </c>
      <c r="Z897" s="19"/>
      <c r="AA897" s="19"/>
      <c r="AB897" s="19"/>
      <c r="AC897" s="19"/>
      <c r="AD897" s="19"/>
      <c r="AE897" s="19"/>
      <c r="AF897" s="19"/>
      <c r="AG897" s="73"/>
      <c r="AH897" s="74">
        <f t="shared" si="44"/>
        <v>0</v>
      </c>
      <c r="AI897" s="19"/>
      <c r="AJ897" s="73"/>
      <c r="AK897" s="73"/>
      <c r="AL897" s="5"/>
      <c r="AM897" s="5"/>
      <c r="AN897" s="73"/>
      <c r="AO897" s="73"/>
      <c r="AP897" s="73"/>
      <c r="AQ897" s="73"/>
      <c r="AR897" s="72"/>
      <c r="AS897" s="71"/>
    </row>
    <row r="898" spans="1:45" x14ac:dyDescent="0.2">
      <c r="A898" s="73"/>
      <c r="B898" s="73"/>
      <c r="C898" s="73"/>
      <c r="D898" s="73"/>
      <c r="E898" s="73"/>
      <c r="F898" s="73"/>
      <c r="G898" s="73"/>
      <c r="H898" s="76"/>
      <c r="I898" s="76"/>
      <c r="J898" s="76"/>
      <c r="K898" s="76"/>
      <c r="L898" s="76"/>
      <c r="M898" s="76"/>
      <c r="N898" s="76"/>
      <c r="O898" s="76"/>
      <c r="P898" s="75">
        <f t="shared" si="42"/>
        <v>0</v>
      </c>
      <c r="Q898" s="73"/>
      <c r="R898" s="73"/>
      <c r="S898" s="73"/>
      <c r="T898" s="73"/>
      <c r="U898" s="73"/>
      <c r="V898" s="73"/>
      <c r="W898" s="73"/>
      <c r="X898" s="73"/>
      <c r="Y898" s="74">
        <f t="shared" si="43"/>
        <v>0</v>
      </c>
      <c r="Z898" s="19"/>
      <c r="AA898" s="19"/>
      <c r="AB898" s="19"/>
      <c r="AC898" s="19"/>
      <c r="AD898" s="19"/>
      <c r="AE898" s="19"/>
      <c r="AF898" s="19"/>
      <c r="AG898" s="73"/>
      <c r="AH898" s="74">
        <f t="shared" si="44"/>
        <v>0</v>
      </c>
      <c r="AI898" s="19"/>
      <c r="AJ898" s="73"/>
      <c r="AK898" s="73"/>
      <c r="AL898" s="5"/>
      <c r="AM898" s="5"/>
      <c r="AN898" s="73"/>
      <c r="AO898" s="73"/>
      <c r="AP898" s="73"/>
      <c r="AQ898" s="73"/>
      <c r="AR898" s="72"/>
      <c r="AS898" s="71"/>
    </row>
    <row r="899" spans="1:45" x14ac:dyDescent="0.2">
      <c r="A899" s="73"/>
      <c r="B899" s="73"/>
      <c r="C899" s="73"/>
      <c r="D899" s="73"/>
      <c r="E899" s="73"/>
      <c r="F899" s="73"/>
      <c r="G899" s="73"/>
      <c r="H899" s="76"/>
      <c r="I899" s="76"/>
      <c r="J899" s="76"/>
      <c r="K899" s="76"/>
      <c r="L899" s="76"/>
      <c r="M899" s="76"/>
      <c r="N899" s="76"/>
      <c r="O899" s="76"/>
      <c r="P899" s="75">
        <f t="shared" si="42"/>
        <v>0</v>
      </c>
      <c r="Q899" s="73"/>
      <c r="R899" s="73"/>
      <c r="S899" s="73"/>
      <c r="T899" s="73"/>
      <c r="U899" s="73"/>
      <c r="V899" s="73"/>
      <c r="W899" s="73"/>
      <c r="X899" s="73"/>
      <c r="Y899" s="74">
        <f t="shared" si="43"/>
        <v>0</v>
      </c>
      <c r="Z899" s="19"/>
      <c r="AA899" s="19"/>
      <c r="AB899" s="19"/>
      <c r="AC899" s="19"/>
      <c r="AD899" s="19"/>
      <c r="AE899" s="19"/>
      <c r="AF899" s="19"/>
      <c r="AG899" s="73"/>
      <c r="AH899" s="74">
        <f t="shared" si="44"/>
        <v>0</v>
      </c>
      <c r="AI899" s="19"/>
      <c r="AJ899" s="73"/>
      <c r="AK899" s="73"/>
      <c r="AL899" s="5"/>
      <c r="AM899" s="5"/>
      <c r="AN899" s="73"/>
      <c r="AO899" s="73"/>
      <c r="AP899" s="73"/>
      <c r="AQ899" s="73"/>
      <c r="AR899" s="72"/>
      <c r="AS899" s="71"/>
    </row>
    <row r="900" spans="1:45" x14ac:dyDescent="0.2">
      <c r="A900" s="73"/>
      <c r="B900" s="73"/>
      <c r="C900" s="73"/>
      <c r="D900" s="73"/>
      <c r="E900" s="73"/>
      <c r="F900" s="73"/>
      <c r="G900" s="73"/>
      <c r="H900" s="76"/>
      <c r="I900" s="76"/>
      <c r="J900" s="76"/>
      <c r="K900" s="76"/>
      <c r="L900" s="76"/>
      <c r="M900" s="76"/>
      <c r="N900" s="76"/>
      <c r="O900" s="76"/>
      <c r="P900" s="75">
        <f t="shared" si="42"/>
        <v>0</v>
      </c>
      <c r="Q900" s="73"/>
      <c r="R900" s="73"/>
      <c r="S900" s="73"/>
      <c r="T900" s="73"/>
      <c r="U900" s="73"/>
      <c r="V900" s="73"/>
      <c r="W900" s="73"/>
      <c r="X900" s="73"/>
      <c r="Y900" s="74">
        <f t="shared" si="43"/>
        <v>0</v>
      </c>
      <c r="Z900" s="19"/>
      <c r="AA900" s="19"/>
      <c r="AB900" s="19"/>
      <c r="AC900" s="19"/>
      <c r="AD900" s="19"/>
      <c r="AE900" s="19"/>
      <c r="AF900" s="19"/>
      <c r="AG900" s="73"/>
      <c r="AH900" s="74">
        <f t="shared" si="44"/>
        <v>0</v>
      </c>
      <c r="AI900" s="19"/>
      <c r="AJ900" s="73"/>
      <c r="AK900" s="73"/>
      <c r="AL900" s="5"/>
      <c r="AM900" s="5"/>
      <c r="AN900" s="73"/>
      <c r="AO900" s="73"/>
      <c r="AP900" s="73"/>
      <c r="AQ900" s="73"/>
      <c r="AR900" s="72"/>
      <c r="AS900" s="71"/>
    </row>
    <row r="901" spans="1:45" x14ac:dyDescent="0.2">
      <c r="A901" s="73"/>
      <c r="B901" s="73"/>
      <c r="C901" s="73"/>
      <c r="D901" s="73"/>
      <c r="E901" s="73"/>
      <c r="F901" s="73"/>
      <c r="G901" s="73"/>
      <c r="H901" s="76"/>
      <c r="I901" s="76"/>
      <c r="J901" s="76"/>
      <c r="K901" s="76"/>
      <c r="L901" s="76"/>
      <c r="M901" s="76"/>
      <c r="N901" s="76"/>
      <c r="O901" s="76"/>
      <c r="P901" s="75">
        <f t="shared" si="42"/>
        <v>0</v>
      </c>
      <c r="Q901" s="73"/>
      <c r="R901" s="73"/>
      <c r="S901" s="73"/>
      <c r="T901" s="73"/>
      <c r="U901" s="73"/>
      <c r="V901" s="73"/>
      <c r="W901" s="73"/>
      <c r="X901" s="73"/>
      <c r="Y901" s="74">
        <f t="shared" si="43"/>
        <v>0</v>
      </c>
      <c r="Z901" s="19"/>
      <c r="AA901" s="19"/>
      <c r="AB901" s="19"/>
      <c r="AC901" s="19"/>
      <c r="AD901" s="19"/>
      <c r="AE901" s="19"/>
      <c r="AF901" s="19"/>
      <c r="AG901" s="73"/>
      <c r="AH901" s="74">
        <f t="shared" si="44"/>
        <v>0</v>
      </c>
      <c r="AI901" s="19"/>
      <c r="AJ901" s="73"/>
      <c r="AK901" s="73"/>
      <c r="AL901" s="5"/>
      <c r="AM901" s="5"/>
      <c r="AN901" s="73"/>
      <c r="AO901" s="73"/>
      <c r="AP901" s="73"/>
      <c r="AQ901" s="73"/>
      <c r="AR901" s="72"/>
      <c r="AS901" s="71"/>
    </row>
    <row r="902" spans="1:45" x14ac:dyDescent="0.2">
      <c r="A902" s="73"/>
      <c r="B902" s="73"/>
      <c r="C902" s="73"/>
      <c r="D902" s="73"/>
      <c r="E902" s="73"/>
      <c r="F902" s="73"/>
      <c r="G902" s="73"/>
      <c r="H902" s="76"/>
      <c r="I902" s="76"/>
      <c r="J902" s="76"/>
      <c r="K902" s="76"/>
      <c r="L902" s="76"/>
      <c r="M902" s="76"/>
      <c r="N902" s="76"/>
      <c r="O902" s="76"/>
      <c r="P902" s="75">
        <f t="shared" si="42"/>
        <v>0</v>
      </c>
      <c r="Q902" s="73"/>
      <c r="R902" s="73"/>
      <c r="S902" s="73"/>
      <c r="T902" s="73"/>
      <c r="U902" s="73"/>
      <c r="V902" s="73"/>
      <c r="W902" s="73"/>
      <c r="X902" s="73"/>
      <c r="Y902" s="74">
        <f t="shared" si="43"/>
        <v>0</v>
      </c>
      <c r="Z902" s="19"/>
      <c r="AA902" s="19"/>
      <c r="AB902" s="19"/>
      <c r="AC902" s="19"/>
      <c r="AD902" s="19"/>
      <c r="AE902" s="19"/>
      <c r="AF902" s="19"/>
      <c r="AG902" s="73"/>
      <c r="AH902" s="74">
        <f t="shared" si="44"/>
        <v>0</v>
      </c>
      <c r="AI902" s="19"/>
      <c r="AJ902" s="73"/>
      <c r="AK902" s="73"/>
      <c r="AL902" s="5"/>
      <c r="AM902" s="5"/>
      <c r="AN902" s="73"/>
      <c r="AO902" s="73"/>
      <c r="AP902" s="73"/>
      <c r="AQ902" s="73"/>
      <c r="AR902" s="72"/>
      <c r="AS902" s="71"/>
    </row>
    <row r="903" spans="1:45" x14ac:dyDescent="0.2">
      <c r="A903" s="73"/>
      <c r="B903" s="73"/>
      <c r="C903" s="73"/>
      <c r="D903" s="73"/>
      <c r="E903" s="73"/>
      <c r="F903" s="73"/>
      <c r="G903" s="73"/>
      <c r="H903" s="76"/>
      <c r="I903" s="76"/>
      <c r="J903" s="76"/>
      <c r="K903" s="76"/>
      <c r="L903" s="76"/>
      <c r="M903" s="76"/>
      <c r="N903" s="76"/>
      <c r="O903" s="76"/>
      <c r="P903" s="75">
        <f t="shared" si="42"/>
        <v>0</v>
      </c>
      <c r="Q903" s="73"/>
      <c r="R903" s="73"/>
      <c r="S903" s="73"/>
      <c r="T903" s="73"/>
      <c r="U903" s="73"/>
      <c r="V903" s="73"/>
      <c r="W903" s="73"/>
      <c r="X903" s="73"/>
      <c r="Y903" s="74">
        <f t="shared" si="43"/>
        <v>0</v>
      </c>
      <c r="Z903" s="19"/>
      <c r="AA903" s="19"/>
      <c r="AB903" s="19"/>
      <c r="AC903" s="19"/>
      <c r="AD903" s="19"/>
      <c r="AE903" s="19"/>
      <c r="AF903" s="19"/>
      <c r="AG903" s="73"/>
      <c r="AH903" s="74">
        <f t="shared" si="44"/>
        <v>0</v>
      </c>
      <c r="AI903" s="19"/>
      <c r="AJ903" s="73"/>
      <c r="AK903" s="73"/>
      <c r="AL903" s="5"/>
      <c r="AM903" s="5"/>
      <c r="AN903" s="73"/>
      <c r="AO903" s="73"/>
      <c r="AP903" s="73"/>
      <c r="AQ903" s="73"/>
      <c r="AR903" s="72"/>
      <c r="AS903" s="71"/>
    </row>
    <row r="904" spans="1:45" x14ac:dyDescent="0.2">
      <c r="A904" s="73"/>
      <c r="B904" s="73"/>
      <c r="C904" s="73"/>
      <c r="D904" s="73"/>
      <c r="E904" s="73"/>
      <c r="F904" s="73"/>
      <c r="G904" s="73"/>
      <c r="H904" s="76"/>
      <c r="I904" s="76"/>
      <c r="J904" s="76"/>
      <c r="K904" s="76"/>
      <c r="L904" s="76"/>
      <c r="M904" s="76"/>
      <c r="N904" s="76"/>
      <c r="O904" s="76"/>
      <c r="P904" s="75">
        <f t="shared" si="42"/>
        <v>0</v>
      </c>
      <c r="Q904" s="73"/>
      <c r="R904" s="73"/>
      <c r="S904" s="73"/>
      <c r="T904" s="73"/>
      <c r="U904" s="73"/>
      <c r="V904" s="73"/>
      <c r="W904" s="73"/>
      <c r="X904" s="73"/>
      <c r="Y904" s="74">
        <f t="shared" si="43"/>
        <v>0</v>
      </c>
      <c r="Z904" s="19"/>
      <c r="AA904" s="19"/>
      <c r="AB904" s="19"/>
      <c r="AC904" s="19"/>
      <c r="AD904" s="19"/>
      <c r="AE904" s="19"/>
      <c r="AF904" s="19"/>
      <c r="AG904" s="73"/>
      <c r="AH904" s="74">
        <f t="shared" si="44"/>
        <v>0</v>
      </c>
      <c r="AI904" s="19"/>
      <c r="AJ904" s="73"/>
      <c r="AK904" s="73"/>
      <c r="AL904" s="5"/>
      <c r="AM904" s="5"/>
      <c r="AN904" s="73"/>
      <c r="AO904" s="73"/>
      <c r="AP904" s="73"/>
      <c r="AQ904" s="73"/>
      <c r="AR904" s="72"/>
      <c r="AS904" s="71"/>
    </row>
    <row r="905" spans="1:45" x14ac:dyDescent="0.2">
      <c r="A905" s="73"/>
      <c r="B905" s="73"/>
      <c r="C905" s="73"/>
      <c r="D905" s="73"/>
      <c r="E905" s="73"/>
      <c r="F905" s="73"/>
      <c r="G905" s="73"/>
      <c r="H905" s="76"/>
      <c r="I905" s="76"/>
      <c r="J905" s="76"/>
      <c r="K905" s="76"/>
      <c r="L905" s="76"/>
      <c r="M905" s="76"/>
      <c r="N905" s="76"/>
      <c r="O905" s="76"/>
      <c r="P905" s="75">
        <f t="shared" si="42"/>
        <v>0</v>
      </c>
      <c r="Q905" s="73"/>
      <c r="R905" s="73"/>
      <c r="S905" s="73"/>
      <c r="T905" s="73"/>
      <c r="U905" s="73"/>
      <c r="V905" s="73"/>
      <c r="W905" s="73"/>
      <c r="X905" s="73"/>
      <c r="Y905" s="74">
        <f t="shared" si="43"/>
        <v>0</v>
      </c>
      <c r="Z905" s="19"/>
      <c r="AA905" s="19"/>
      <c r="AB905" s="19"/>
      <c r="AC905" s="19"/>
      <c r="AD905" s="19"/>
      <c r="AE905" s="19"/>
      <c r="AF905" s="19"/>
      <c r="AG905" s="73"/>
      <c r="AH905" s="74">
        <f t="shared" si="44"/>
        <v>0</v>
      </c>
      <c r="AI905" s="19"/>
      <c r="AJ905" s="73"/>
      <c r="AK905" s="73"/>
      <c r="AL905" s="5"/>
      <c r="AM905" s="5"/>
      <c r="AN905" s="73"/>
      <c r="AO905" s="73"/>
      <c r="AP905" s="73"/>
      <c r="AQ905" s="73"/>
      <c r="AR905" s="72"/>
      <c r="AS905" s="71"/>
    </row>
    <row r="906" spans="1:45" x14ac:dyDescent="0.2">
      <c r="A906" s="73"/>
      <c r="B906" s="73"/>
      <c r="C906" s="73"/>
      <c r="D906" s="73"/>
      <c r="E906" s="73"/>
      <c r="F906" s="73"/>
      <c r="G906" s="73"/>
      <c r="H906" s="76"/>
      <c r="I906" s="76"/>
      <c r="J906" s="76"/>
      <c r="K906" s="76"/>
      <c r="L906" s="76"/>
      <c r="M906" s="76"/>
      <c r="N906" s="76"/>
      <c r="O906" s="76"/>
      <c r="P906" s="75">
        <f t="shared" si="42"/>
        <v>0</v>
      </c>
      <c r="Q906" s="73"/>
      <c r="R906" s="73"/>
      <c r="S906" s="73"/>
      <c r="T906" s="73"/>
      <c r="U906" s="73"/>
      <c r="V906" s="73"/>
      <c r="W906" s="73"/>
      <c r="X906" s="73"/>
      <c r="Y906" s="74">
        <f t="shared" si="43"/>
        <v>0</v>
      </c>
      <c r="Z906" s="19"/>
      <c r="AA906" s="19"/>
      <c r="AB906" s="19"/>
      <c r="AC906" s="19"/>
      <c r="AD906" s="19"/>
      <c r="AE906" s="19"/>
      <c r="AF906" s="19"/>
      <c r="AG906" s="73"/>
      <c r="AH906" s="74">
        <f t="shared" si="44"/>
        <v>0</v>
      </c>
      <c r="AI906" s="19"/>
      <c r="AJ906" s="73"/>
      <c r="AK906" s="73"/>
      <c r="AL906" s="5"/>
      <c r="AM906" s="5"/>
      <c r="AN906" s="73"/>
      <c r="AO906" s="73"/>
      <c r="AP906" s="73"/>
      <c r="AQ906" s="73"/>
      <c r="AR906" s="72"/>
      <c r="AS906" s="71"/>
    </row>
    <row r="907" spans="1:45" x14ac:dyDescent="0.2">
      <c r="A907" s="73"/>
      <c r="B907" s="73"/>
      <c r="C907" s="73"/>
      <c r="D907" s="73"/>
      <c r="E907" s="73"/>
      <c r="F907" s="73"/>
      <c r="G907" s="73"/>
      <c r="H907" s="76"/>
      <c r="I907" s="76"/>
      <c r="J907" s="76"/>
      <c r="K907" s="76"/>
      <c r="L907" s="76"/>
      <c r="M907" s="76"/>
      <c r="N907" s="76"/>
      <c r="O907" s="76"/>
      <c r="P907" s="75">
        <f t="shared" si="42"/>
        <v>0</v>
      </c>
      <c r="Q907" s="73"/>
      <c r="R907" s="73"/>
      <c r="S907" s="73"/>
      <c r="T907" s="73"/>
      <c r="U907" s="73"/>
      <c r="V907" s="73"/>
      <c r="W907" s="73"/>
      <c r="X907" s="73"/>
      <c r="Y907" s="74">
        <f t="shared" si="43"/>
        <v>0</v>
      </c>
      <c r="Z907" s="19"/>
      <c r="AA907" s="19"/>
      <c r="AB907" s="19"/>
      <c r="AC907" s="19"/>
      <c r="AD907" s="19"/>
      <c r="AE907" s="19"/>
      <c r="AF907" s="19"/>
      <c r="AG907" s="73"/>
      <c r="AH907" s="74">
        <f t="shared" si="44"/>
        <v>0</v>
      </c>
      <c r="AI907" s="19"/>
      <c r="AJ907" s="73"/>
      <c r="AK907" s="73"/>
      <c r="AL907" s="5"/>
      <c r="AM907" s="5"/>
      <c r="AN907" s="73"/>
      <c r="AO907" s="73"/>
      <c r="AP907" s="73"/>
      <c r="AQ907" s="73"/>
      <c r="AR907" s="72"/>
      <c r="AS907" s="71"/>
    </row>
    <row r="908" spans="1:45" x14ac:dyDescent="0.2">
      <c r="A908" s="73"/>
      <c r="B908" s="73"/>
      <c r="C908" s="73"/>
      <c r="D908" s="73"/>
      <c r="E908" s="73"/>
      <c r="F908" s="73"/>
      <c r="G908" s="73"/>
      <c r="H908" s="76"/>
      <c r="I908" s="76"/>
      <c r="J908" s="76"/>
      <c r="K908" s="76"/>
      <c r="L908" s="76"/>
      <c r="M908" s="76"/>
      <c r="N908" s="76"/>
      <c r="O908" s="76"/>
      <c r="P908" s="75">
        <f t="shared" si="42"/>
        <v>0</v>
      </c>
      <c r="Q908" s="73"/>
      <c r="R908" s="73"/>
      <c r="S908" s="73"/>
      <c r="T908" s="73"/>
      <c r="U908" s="73"/>
      <c r="V908" s="73"/>
      <c r="W908" s="73"/>
      <c r="X908" s="73"/>
      <c r="Y908" s="74">
        <f t="shared" si="43"/>
        <v>0</v>
      </c>
      <c r="Z908" s="19"/>
      <c r="AA908" s="19"/>
      <c r="AB908" s="19"/>
      <c r="AC908" s="19"/>
      <c r="AD908" s="19"/>
      <c r="AE908" s="19"/>
      <c r="AF908" s="19"/>
      <c r="AG908" s="73"/>
      <c r="AH908" s="74">
        <f t="shared" si="44"/>
        <v>0</v>
      </c>
      <c r="AI908" s="19"/>
      <c r="AJ908" s="73"/>
      <c r="AK908" s="73"/>
      <c r="AL908" s="5"/>
      <c r="AM908" s="5"/>
      <c r="AN908" s="73"/>
      <c r="AO908" s="73"/>
      <c r="AP908" s="73"/>
      <c r="AQ908" s="73"/>
      <c r="AR908" s="72"/>
      <c r="AS908" s="71"/>
    </row>
    <row r="909" spans="1:45" x14ac:dyDescent="0.2">
      <c r="A909" s="73"/>
      <c r="B909" s="73"/>
      <c r="C909" s="73"/>
      <c r="D909" s="73"/>
      <c r="E909" s="73"/>
      <c r="F909" s="73"/>
      <c r="G909" s="73"/>
      <c r="H909" s="76"/>
      <c r="I909" s="76"/>
      <c r="J909" s="76"/>
      <c r="K909" s="76"/>
      <c r="L909" s="76"/>
      <c r="M909" s="76"/>
      <c r="N909" s="76"/>
      <c r="O909" s="76"/>
      <c r="P909" s="75">
        <f t="shared" ref="P909:P972" si="45">SUM(H909:N909)</f>
        <v>0</v>
      </c>
      <c r="Q909" s="73"/>
      <c r="R909" s="73"/>
      <c r="S909" s="73"/>
      <c r="T909" s="73"/>
      <c r="U909" s="73"/>
      <c r="V909" s="73"/>
      <c r="W909" s="73"/>
      <c r="X909" s="73"/>
      <c r="Y909" s="74">
        <f t="shared" ref="Y909:Y972" si="46">SUM(Q909:W909)</f>
        <v>0</v>
      </c>
      <c r="Z909" s="19"/>
      <c r="AA909" s="19"/>
      <c r="AB909" s="19"/>
      <c r="AC909" s="19"/>
      <c r="AD909" s="19"/>
      <c r="AE909" s="19"/>
      <c r="AF909" s="19"/>
      <c r="AG909" s="73"/>
      <c r="AH909" s="74">
        <f t="shared" ref="AH909:AH972" si="47">SUM(Z909:AF909)</f>
        <v>0</v>
      </c>
      <c r="AI909" s="19"/>
      <c r="AJ909" s="73"/>
      <c r="AK909" s="73"/>
      <c r="AL909" s="5"/>
      <c r="AM909" s="5"/>
      <c r="AN909" s="73"/>
      <c r="AO909" s="73"/>
      <c r="AP909" s="73"/>
      <c r="AQ909" s="73"/>
      <c r="AR909" s="72"/>
      <c r="AS909" s="71"/>
    </row>
    <row r="910" spans="1:45" x14ac:dyDescent="0.2">
      <c r="A910" s="73"/>
      <c r="B910" s="73"/>
      <c r="C910" s="73"/>
      <c r="D910" s="73"/>
      <c r="E910" s="73"/>
      <c r="F910" s="73"/>
      <c r="G910" s="73"/>
      <c r="H910" s="76"/>
      <c r="I910" s="76"/>
      <c r="J910" s="76"/>
      <c r="K910" s="76"/>
      <c r="L910" s="76"/>
      <c r="M910" s="76"/>
      <c r="N910" s="76"/>
      <c r="O910" s="76"/>
      <c r="P910" s="75">
        <f t="shared" si="45"/>
        <v>0</v>
      </c>
      <c r="Q910" s="73"/>
      <c r="R910" s="73"/>
      <c r="S910" s="73"/>
      <c r="T910" s="73"/>
      <c r="U910" s="73"/>
      <c r="V910" s="73"/>
      <c r="W910" s="73"/>
      <c r="X910" s="73"/>
      <c r="Y910" s="74">
        <f t="shared" si="46"/>
        <v>0</v>
      </c>
      <c r="Z910" s="19"/>
      <c r="AA910" s="19"/>
      <c r="AB910" s="19"/>
      <c r="AC910" s="19"/>
      <c r="AD910" s="19"/>
      <c r="AE910" s="19"/>
      <c r="AF910" s="19"/>
      <c r="AG910" s="73"/>
      <c r="AH910" s="74">
        <f t="shared" si="47"/>
        <v>0</v>
      </c>
      <c r="AI910" s="19"/>
      <c r="AJ910" s="73"/>
      <c r="AK910" s="73"/>
      <c r="AL910" s="5"/>
      <c r="AM910" s="5"/>
      <c r="AN910" s="73"/>
      <c r="AO910" s="73"/>
      <c r="AP910" s="73"/>
      <c r="AQ910" s="73"/>
      <c r="AR910" s="72"/>
      <c r="AS910" s="71"/>
    </row>
    <row r="911" spans="1:45" x14ac:dyDescent="0.2">
      <c r="A911" s="73"/>
      <c r="B911" s="73"/>
      <c r="C911" s="73"/>
      <c r="D911" s="73"/>
      <c r="E911" s="73"/>
      <c r="F911" s="73"/>
      <c r="G911" s="73"/>
      <c r="H911" s="76"/>
      <c r="I911" s="76"/>
      <c r="J911" s="76"/>
      <c r="K911" s="76"/>
      <c r="L911" s="76"/>
      <c r="M911" s="76"/>
      <c r="N911" s="76"/>
      <c r="O911" s="76"/>
      <c r="P911" s="75">
        <f t="shared" si="45"/>
        <v>0</v>
      </c>
      <c r="Q911" s="73"/>
      <c r="R911" s="73"/>
      <c r="S911" s="73"/>
      <c r="T911" s="73"/>
      <c r="U911" s="73"/>
      <c r="V911" s="73"/>
      <c r="W911" s="73"/>
      <c r="X911" s="73"/>
      <c r="Y911" s="74">
        <f t="shared" si="46"/>
        <v>0</v>
      </c>
      <c r="Z911" s="19"/>
      <c r="AA911" s="19"/>
      <c r="AB911" s="19"/>
      <c r="AC911" s="19"/>
      <c r="AD911" s="19"/>
      <c r="AE911" s="19"/>
      <c r="AF911" s="19"/>
      <c r="AG911" s="73"/>
      <c r="AH911" s="74">
        <f t="shared" si="47"/>
        <v>0</v>
      </c>
      <c r="AI911" s="19"/>
      <c r="AJ911" s="73"/>
      <c r="AK911" s="73"/>
      <c r="AL911" s="5"/>
      <c r="AM911" s="5"/>
      <c r="AN911" s="73"/>
      <c r="AO911" s="73"/>
      <c r="AP911" s="73"/>
      <c r="AQ911" s="73"/>
      <c r="AR911" s="72"/>
      <c r="AS911" s="71"/>
    </row>
    <row r="912" spans="1:45" x14ac:dyDescent="0.2">
      <c r="A912" s="73"/>
      <c r="B912" s="73"/>
      <c r="C912" s="73"/>
      <c r="D912" s="73"/>
      <c r="E912" s="73"/>
      <c r="F912" s="73"/>
      <c r="G912" s="73"/>
      <c r="H912" s="76"/>
      <c r="I912" s="76"/>
      <c r="J912" s="76"/>
      <c r="K912" s="76"/>
      <c r="L912" s="76"/>
      <c r="M912" s="76"/>
      <c r="N912" s="76"/>
      <c r="O912" s="76"/>
      <c r="P912" s="75">
        <f t="shared" si="45"/>
        <v>0</v>
      </c>
      <c r="Q912" s="73"/>
      <c r="R912" s="73"/>
      <c r="S912" s="73"/>
      <c r="T912" s="73"/>
      <c r="U912" s="73"/>
      <c r="V912" s="73"/>
      <c r="W912" s="73"/>
      <c r="X912" s="73"/>
      <c r="Y912" s="74">
        <f t="shared" si="46"/>
        <v>0</v>
      </c>
      <c r="Z912" s="19"/>
      <c r="AA912" s="19"/>
      <c r="AB912" s="19"/>
      <c r="AC912" s="19"/>
      <c r="AD912" s="19"/>
      <c r="AE912" s="19"/>
      <c r="AF912" s="19"/>
      <c r="AG912" s="73"/>
      <c r="AH912" s="74">
        <f t="shared" si="47"/>
        <v>0</v>
      </c>
      <c r="AI912" s="19"/>
      <c r="AJ912" s="73"/>
      <c r="AK912" s="73"/>
      <c r="AL912" s="5"/>
      <c r="AM912" s="5"/>
      <c r="AN912" s="73"/>
      <c r="AO912" s="73"/>
      <c r="AP912" s="73"/>
      <c r="AQ912" s="73"/>
      <c r="AR912" s="72"/>
      <c r="AS912" s="71"/>
    </row>
    <row r="913" spans="1:45" x14ac:dyDescent="0.2">
      <c r="A913" s="73"/>
      <c r="B913" s="73"/>
      <c r="C913" s="73"/>
      <c r="D913" s="73"/>
      <c r="E913" s="73"/>
      <c r="F913" s="73"/>
      <c r="G913" s="73"/>
      <c r="H913" s="76"/>
      <c r="I913" s="76"/>
      <c r="J913" s="76"/>
      <c r="K913" s="76"/>
      <c r="L913" s="76"/>
      <c r="M913" s="76"/>
      <c r="N913" s="76"/>
      <c r="O913" s="76"/>
      <c r="P913" s="75">
        <f t="shared" si="45"/>
        <v>0</v>
      </c>
      <c r="Q913" s="73"/>
      <c r="R913" s="73"/>
      <c r="S913" s="73"/>
      <c r="T913" s="73"/>
      <c r="U913" s="73"/>
      <c r="V913" s="73"/>
      <c r="W913" s="73"/>
      <c r="X913" s="73"/>
      <c r="Y913" s="74">
        <f t="shared" si="46"/>
        <v>0</v>
      </c>
      <c r="Z913" s="19"/>
      <c r="AA913" s="19"/>
      <c r="AB913" s="19"/>
      <c r="AC913" s="19"/>
      <c r="AD913" s="19"/>
      <c r="AE913" s="19"/>
      <c r="AF913" s="19"/>
      <c r="AG913" s="73"/>
      <c r="AH913" s="74">
        <f t="shared" si="47"/>
        <v>0</v>
      </c>
      <c r="AI913" s="19"/>
      <c r="AJ913" s="73"/>
      <c r="AK913" s="73"/>
      <c r="AL913" s="5"/>
      <c r="AM913" s="5"/>
      <c r="AN913" s="73"/>
      <c r="AO913" s="73"/>
      <c r="AP913" s="73"/>
      <c r="AQ913" s="73"/>
      <c r="AR913" s="72"/>
      <c r="AS913" s="71"/>
    </row>
    <row r="914" spans="1:45" x14ac:dyDescent="0.2">
      <c r="A914" s="73"/>
      <c r="B914" s="73"/>
      <c r="C914" s="73"/>
      <c r="D914" s="73"/>
      <c r="E914" s="73"/>
      <c r="F914" s="73"/>
      <c r="G914" s="73"/>
      <c r="H914" s="76"/>
      <c r="I914" s="76"/>
      <c r="J914" s="76"/>
      <c r="K914" s="76"/>
      <c r="L914" s="76"/>
      <c r="M914" s="76"/>
      <c r="N914" s="76"/>
      <c r="O914" s="76"/>
      <c r="P914" s="75">
        <f t="shared" si="45"/>
        <v>0</v>
      </c>
      <c r="Q914" s="73"/>
      <c r="R914" s="73"/>
      <c r="S914" s="73"/>
      <c r="T914" s="73"/>
      <c r="U914" s="73"/>
      <c r="V914" s="73"/>
      <c r="W914" s="73"/>
      <c r="X914" s="73"/>
      <c r="Y914" s="74">
        <f t="shared" si="46"/>
        <v>0</v>
      </c>
      <c r="Z914" s="19"/>
      <c r="AA914" s="19"/>
      <c r="AB914" s="19"/>
      <c r="AC914" s="19"/>
      <c r="AD914" s="19"/>
      <c r="AE914" s="19"/>
      <c r="AF914" s="19"/>
      <c r="AG914" s="73"/>
      <c r="AH914" s="74">
        <f t="shared" si="47"/>
        <v>0</v>
      </c>
      <c r="AI914" s="19"/>
      <c r="AJ914" s="73"/>
      <c r="AK914" s="73"/>
      <c r="AL914" s="5"/>
      <c r="AM914" s="5"/>
      <c r="AN914" s="73"/>
      <c r="AO914" s="73"/>
      <c r="AP914" s="73"/>
      <c r="AQ914" s="73"/>
      <c r="AR914" s="72"/>
      <c r="AS914" s="71"/>
    </row>
    <row r="915" spans="1:45" x14ac:dyDescent="0.2">
      <c r="A915" s="73"/>
      <c r="B915" s="73"/>
      <c r="C915" s="73"/>
      <c r="D915" s="73"/>
      <c r="E915" s="73"/>
      <c r="F915" s="73"/>
      <c r="G915" s="73"/>
      <c r="H915" s="76"/>
      <c r="I915" s="76"/>
      <c r="J915" s="76"/>
      <c r="K915" s="76"/>
      <c r="L915" s="76"/>
      <c r="M915" s="76"/>
      <c r="N915" s="76"/>
      <c r="O915" s="76"/>
      <c r="P915" s="75">
        <f t="shared" si="45"/>
        <v>0</v>
      </c>
      <c r="Q915" s="73"/>
      <c r="R915" s="73"/>
      <c r="S915" s="73"/>
      <c r="T915" s="73"/>
      <c r="U915" s="73"/>
      <c r="V915" s="73"/>
      <c r="W915" s="73"/>
      <c r="X915" s="73"/>
      <c r="Y915" s="74">
        <f t="shared" si="46"/>
        <v>0</v>
      </c>
      <c r="Z915" s="19"/>
      <c r="AA915" s="19"/>
      <c r="AB915" s="19"/>
      <c r="AC915" s="19"/>
      <c r="AD915" s="19"/>
      <c r="AE915" s="19"/>
      <c r="AF915" s="19"/>
      <c r="AG915" s="73"/>
      <c r="AH915" s="74">
        <f t="shared" si="47"/>
        <v>0</v>
      </c>
      <c r="AI915" s="19"/>
      <c r="AJ915" s="73"/>
      <c r="AK915" s="73"/>
      <c r="AL915" s="5"/>
      <c r="AM915" s="5"/>
      <c r="AN915" s="73"/>
      <c r="AO915" s="73"/>
      <c r="AP915" s="73"/>
      <c r="AQ915" s="73"/>
      <c r="AR915" s="72"/>
      <c r="AS915" s="71"/>
    </row>
    <row r="916" spans="1:45" x14ac:dyDescent="0.2">
      <c r="A916" s="73"/>
      <c r="B916" s="73"/>
      <c r="C916" s="73"/>
      <c r="D916" s="73"/>
      <c r="E916" s="73"/>
      <c r="F916" s="73"/>
      <c r="G916" s="73"/>
      <c r="H916" s="76"/>
      <c r="I916" s="76"/>
      <c r="J916" s="76"/>
      <c r="K916" s="76"/>
      <c r="L916" s="76"/>
      <c r="M916" s="76"/>
      <c r="N916" s="76"/>
      <c r="O916" s="76"/>
      <c r="P916" s="75">
        <f t="shared" si="45"/>
        <v>0</v>
      </c>
      <c r="Q916" s="73"/>
      <c r="R916" s="73"/>
      <c r="S916" s="73"/>
      <c r="T916" s="73"/>
      <c r="U916" s="73"/>
      <c r="V916" s="73"/>
      <c r="W916" s="73"/>
      <c r="X916" s="73"/>
      <c r="Y916" s="74">
        <f t="shared" si="46"/>
        <v>0</v>
      </c>
      <c r="Z916" s="19"/>
      <c r="AA916" s="19"/>
      <c r="AB916" s="19"/>
      <c r="AC916" s="19"/>
      <c r="AD916" s="19"/>
      <c r="AE916" s="19"/>
      <c r="AF916" s="19"/>
      <c r="AG916" s="73"/>
      <c r="AH916" s="74">
        <f t="shared" si="47"/>
        <v>0</v>
      </c>
      <c r="AI916" s="19"/>
      <c r="AJ916" s="73"/>
      <c r="AK916" s="73"/>
      <c r="AL916" s="5"/>
      <c r="AM916" s="5"/>
      <c r="AN916" s="73"/>
      <c r="AO916" s="73"/>
      <c r="AP916" s="73"/>
      <c r="AQ916" s="73"/>
      <c r="AR916" s="72"/>
      <c r="AS916" s="71"/>
    </row>
    <row r="917" spans="1:45" x14ac:dyDescent="0.2">
      <c r="A917" s="73"/>
      <c r="B917" s="73"/>
      <c r="C917" s="73"/>
      <c r="D917" s="73"/>
      <c r="E917" s="73"/>
      <c r="F917" s="73"/>
      <c r="G917" s="73"/>
      <c r="H917" s="76"/>
      <c r="I917" s="76"/>
      <c r="J917" s="76"/>
      <c r="K917" s="76"/>
      <c r="L917" s="76"/>
      <c r="M917" s="76"/>
      <c r="N917" s="76"/>
      <c r="O917" s="76"/>
      <c r="P917" s="75">
        <f t="shared" si="45"/>
        <v>0</v>
      </c>
      <c r="Q917" s="73"/>
      <c r="R917" s="73"/>
      <c r="S917" s="73"/>
      <c r="T917" s="73"/>
      <c r="U917" s="73"/>
      <c r="V917" s="73"/>
      <c r="W917" s="73"/>
      <c r="X917" s="73"/>
      <c r="Y917" s="74">
        <f t="shared" si="46"/>
        <v>0</v>
      </c>
      <c r="Z917" s="19"/>
      <c r="AA917" s="19"/>
      <c r="AB917" s="19"/>
      <c r="AC917" s="19"/>
      <c r="AD917" s="19"/>
      <c r="AE917" s="19"/>
      <c r="AF917" s="19"/>
      <c r="AG917" s="73"/>
      <c r="AH917" s="74">
        <f t="shared" si="47"/>
        <v>0</v>
      </c>
      <c r="AI917" s="19"/>
      <c r="AJ917" s="73"/>
      <c r="AK917" s="73"/>
      <c r="AL917" s="5"/>
      <c r="AM917" s="5"/>
      <c r="AN917" s="73"/>
      <c r="AO917" s="73"/>
      <c r="AP917" s="73"/>
      <c r="AQ917" s="73"/>
      <c r="AR917" s="72"/>
      <c r="AS917" s="71"/>
    </row>
    <row r="918" spans="1:45" x14ac:dyDescent="0.2">
      <c r="A918" s="73"/>
      <c r="B918" s="73"/>
      <c r="C918" s="73"/>
      <c r="D918" s="73"/>
      <c r="E918" s="73"/>
      <c r="F918" s="73"/>
      <c r="G918" s="73"/>
      <c r="H918" s="76"/>
      <c r="I918" s="76"/>
      <c r="J918" s="76"/>
      <c r="K918" s="76"/>
      <c r="L918" s="76"/>
      <c r="M918" s="76"/>
      <c r="N918" s="76"/>
      <c r="O918" s="76"/>
      <c r="P918" s="75">
        <f t="shared" si="45"/>
        <v>0</v>
      </c>
      <c r="Q918" s="73"/>
      <c r="R918" s="73"/>
      <c r="S918" s="73"/>
      <c r="T918" s="73"/>
      <c r="U918" s="73"/>
      <c r="V918" s="73"/>
      <c r="W918" s="73"/>
      <c r="X918" s="73"/>
      <c r="Y918" s="74">
        <f t="shared" si="46"/>
        <v>0</v>
      </c>
      <c r="Z918" s="19"/>
      <c r="AA918" s="19"/>
      <c r="AB918" s="19"/>
      <c r="AC918" s="19"/>
      <c r="AD918" s="19"/>
      <c r="AE918" s="19"/>
      <c r="AF918" s="19"/>
      <c r="AG918" s="73"/>
      <c r="AH918" s="74">
        <f t="shared" si="47"/>
        <v>0</v>
      </c>
      <c r="AI918" s="19"/>
      <c r="AJ918" s="73"/>
      <c r="AK918" s="73"/>
      <c r="AL918" s="5"/>
      <c r="AM918" s="5"/>
      <c r="AN918" s="73"/>
      <c r="AO918" s="73"/>
      <c r="AP918" s="73"/>
      <c r="AQ918" s="73"/>
      <c r="AR918" s="72"/>
      <c r="AS918" s="71"/>
    </row>
    <row r="919" spans="1:45" x14ac:dyDescent="0.2">
      <c r="A919" s="73"/>
      <c r="B919" s="73"/>
      <c r="C919" s="73"/>
      <c r="D919" s="73"/>
      <c r="E919" s="73"/>
      <c r="F919" s="73"/>
      <c r="G919" s="73"/>
      <c r="H919" s="76"/>
      <c r="I919" s="76"/>
      <c r="J919" s="76"/>
      <c r="K919" s="76"/>
      <c r="L919" s="76"/>
      <c r="M919" s="76"/>
      <c r="N919" s="76"/>
      <c r="O919" s="76"/>
      <c r="P919" s="75">
        <f t="shared" si="45"/>
        <v>0</v>
      </c>
      <c r="Q919" s="73"/>
      <c r="R919" s="73"/>
      <c r="S919" s="73"/>
      <c r="T919" s="73"/>
      <c r="U919" s="73"/>
      <c r="V919" s="73"/>
      <c r="W919" s="73"/>
      <c r="X919" s="73"/>
      <c r="Y919" s="74">
        <f t="shared" si="46"/>
        <v>0</v>
      </c>
      <c r="Z919" s="19"/>
      <c r="AA919" s="19"/>
      <c r="AB919" s="19"/>
      <c r="AC919" s="19"/>
      <c r="AD919" s="19"/>
      <c r="AE919" s="19"/>
      <c r="AF919" s="19"/>
      <c r="AG919" s="73"/>
      <c r="AH919" s="74">
        <f t="shared" si="47"/>
        <v>0</v>
      </c>
      <c r="AI919" s="19"/>
      <c r="AJ919" s="73"/>
      <c r="AK919" s="73"/>
      <c r="AL919" s="5"/>
      <c r="AM919" s="5"/>
      <c r="AN919" s="73"/>
      <c r="AO919" s="73"/>
      <c r="AP919" s="73"/>
      <c r="AQ919" s="73"/>
      <c r="AR919" s="72"/>
      <c r="AS919" s="71"/>
    </row>
    <row r="920" spans="1:45" x14ac:dyDescent="0.2">
      <c r="A920" s="73"/>
      <c r="B920" s="73"/>
      <c r="C920" s="73"/>
      <c r="D920" s="73"/>
      <c r="E920" s="73"/>
      <c r="F920" s="73"/>
      <c r="G920" s="73"/>
      <c r="H920" s="76"/>
      <c r="I920" s="76"/>
      <c r="J920" s="76"/>
      <c r="K920" s="76"/>
      <c r="L920" s="76"/>
      <c r="M920" s="76"/>
      <c r="N920" s="76"/>
      <c r="O920" s="76"/>
      <c r="P920" s="75">
        <f t="shared" si="45"/>
        <v>0</v>
      </c>
      <c r="Q920" s="73"/>
      <c r="R920" s="73"/>
      <c r="S920" s="73"/>
      <c r="T920" s="73"/>
      <c r="U920" s="73"/>
      <c r="V920" s="73"/>
      <c r="W920" s="73"/>
      <c r="X920" s="73"/>
      <c r="Y920" s="74">
        <f t="shared" si="46"/>
        <v>0</v>
      </c>
      <c r="Z920" s="19"/>
      <c r="AA920" s="19"/>
      <c r="AB920" s="19"/>
      <c r="AC920" s="19"/>
      <c r="AD920" s="19"/>
      <c r="AE920" s="19"/>
      <c r="AF920" s="19"/>
      <c r="AG920" s="73"/>
      <c r="AH920" s="74">
        <f t="shared" si="47"/>
        <v>0</v>
      </c>
      <c r="AI920" s="19"/>
      <c r="AJ920" s="73"/>
      <c r="AK920" s="73"/>
      <c r="AL920" s="5"/>
      <c r="AM920" s="5"/>
      <c r="AN920" s="73"/>
      <c r="AO920" s="73"/>
      <c r="AP920" s="73"/>
      <c r="AQ920" s="73"/>
      <c r="AR920" s="72"/>
      <c r="AS920" s="71"/>
    </row>
    <row r="921" spans="1:45" x14ac:dyDescent="0.2">
      <c r="A921" s="73"/>
      <c r="B921" s="73"/>
      <c r="C921" s="73"/>
      <c r="D921" s="73"/>
      <c r="E921" s="73"/>
      <c r="F921" s="73"/>
      <c r="G921" s="73"/>
      <c r="H921" s="76"/>
      <c r="I921" s="76"/>
      <c r="J921" s="76"/>
      <c r="K921" s="76"/>
      <c r="L921" s="76"/>
      <c r="M921" s="76"/>
      <c r="N921" s="76"/>
      <c r="O921" s="76"/>
      <c r="P921" s="75">
        <f t="shared" si="45"/>
        <v>0</v>
      </c>
      <c r="Q921" s="73"/>
      <c r="R921" s="73"/>
      <c r="S921" s="73"/>
      <c r="T921" s="73"/>
      <c r="U921" s="73"/>
      <c r="V921" s="73"/>
      <c r="W921" s="73"/>
      <c r="X921" s="73"/>
      <c r="Y921" s="74">
        <f t="shared" si="46"/>
        <v>0</v>
      </c>
      <c r="Z921" s="19"/>
      <c r="AA921" s="19"/>
      <c r="AB921" s="19"/>
      <c r="AC921" s="19"/>
      <c r="AD921" s="19"/>
      <c r="AE921" s="19"/>
      <c r="AF921" s="19"/>
      <c r="AG921" s="73"/>
      <c r="AH921" s="74">
        <f t="shared" si="47"/>
        <v>0</v>
      </c>
      <c r="AI921" s="19"/>
      <c r="AJ921" s="73"/>
      <c r="AK921" s="73"/>
      <c r="AL921" s="5"/>
      <c r="AM921" s="5"/>
      <c r="AN921" s="73"/>
      <c r="AO921" s="73"/>
      <c r="AP921" s="73"/>
      <c r="AQ921" s="73"/>
      <c r="AR921" s="72"/>
      <c r="AS921" s="71"/>
    </row>
    <row r="922" spans="1:45" x14ac:dyDescent="0.2">
      <c r="A922" s="73"/>
      <c r="B922" s="73"/>
      <c r="C922" s="73"/>
      <c r="D922" s="73"/>
      <c r="E922" s="73"/>
      <c r="F922" s="73"/>
      <c r="G922" s="73"/>
      <c r="H922" s="76"/>
      <c r="I922" s="76"/>
      <c r="J922" s="76"/>
      <c r="K922" s="76"/>
      <c r="L922" s="76"/>
      <c r="M922" s="76"/>
      <c r="N922" s="76"/>
      <c r="O922" s="76"/>
      <c r="P922" s="75">
        <f t="shared" si="45"/>
        <v>0</v>
      </c>
      <c r="Q922" s="73"/>
      <c r="R922" s="73"/>
      <c r="S922" s="73"/>
      <c r="T922" s="73"/>
      <c r="U922" s="73"/>
      <c r="V922" s="73"/>
      <c r="W922" s="73"/>
      <c r="X922" s="73"/>
      <c r="Y922" s="74">
        <f t="shared" si="46"/>
        <v>0</v>
      </c>
      <c r="Z922" s="19"/>
      <c r="AA922" s="19"/>
      <c r="AB922" s="19"/>
      <c r="AC922" s="19"/>
      <c r="AD922" s="19"/>
      <c r="AE922" s="19"/>
      <c r="AF922" s="19"/>
      <c r="AG922" s="73"/>
      <c r="AH922" s="74">
        <f t="shared" si="47"/>
        <v>0</v>
      </c>
      <c r="AI922" s="19"/>
      <c r="AJ922" s="73"/>
      <c r="AK922" s="73"/>
      <c r="AL922" s="5"/>
      <c r="AM922" s="5"/>
      <c r="AN922" s="73"/>
      <c r="AO922" s="73"/>
      <c r="AP922" s="73"/>
      <c r="AQ922" s="73"/>
      <c r="AR922" s="72"/>
      <c r="AS922" s="71"/>
    </row>
    <row r="923" spans="1:45" x14ac:dyDescent="0.2">
      <c r="A923" s="73"/>
      <c r="B923" s="73"/>
      <c r="C923" s="73"/>
      <c r="D923" s="73"/>
      <c r="E923" s="73"/>
      <c r="F923" s="73"/>
      <c r="G923" s="73"/>
      <c r="H923" s="76"/>
      <c r="I923" s="76"/>
      <c r="J923" s="76"/>
      <c r="K923" s="76"/>
      <c r="L923" s="76"/>
      <c r="M923" s="76"/>
      <c r="N923" s="76"/>
      <c r="O923" s="76"/>
      <c r="P923" s="75">
        <f t="shared" si="45"/>
        <v>0</v>
      </c>
      <c r="Q923" s="73"/>
      <c r="R923" s="73"/>
      <c r="S923" s="73"/>
      <c r="T923" s="73"/>
      <c r="U923" s="73"/>
      <c r="V923" s="73"/>
      <c r="W923" s="73"/>
      <c r="X923" s="73"/>
      <c r="Y923" s="74">
        <f t="shared" si="46"/>
        <v>0</v>
      </c>
      <c r="Z923" s="19"/>
      <c r="AA923" s="19"/>
      <c r="AB923" s="19"/>
      <c r="AC923" s="19"/>
      <c r="AD923" s="19"/>
      <c r="AE923" s="19"/>
      <c r="AF923" s="19"/>
      <c r="AG923" s="73"/>
      <c r="AH923" s="74">
        <f t="shared" si="47"/>
        <v>0</v>
      </c>
      <c r="AI923" s="19"/>
      <c r="AJ923" s="73"/>
      <c r="AK923" s="73"/>
      <c r="AL923" s="5"/>
      <c r="AM923" s="5"/>
      <c r="AN923" s="73"/>
      <c r="AO923" s="73"/>
      <c r="AP923" s="73"/>
      <c r="AQ923" s="73"/>
      <c r="AR923" s="72"/>
      <c r="AS923" s="71"/>
    </row>
    <row r="924" spans="1:45" x14ac:dyDescent="0.2">
      <c r="A924" s="73"/>
      <c r="B924" s="73"/>
      <c r="C924" s="73"/>
      <c r="D924" s="73"/>
      <c r="E924" s="73"/>
      <c r="F924" s="73"/>
      <c r="G924" s="73"/>
      <c r="H924" s="76"/>
      <c r="I924" s="76"/>
      <c r="J924" s="76"/>
      <c r="K924" s="76"/>
      <c r="L924" s="76"/>
      <c r="M924" s="76"/>
      <c r="N924" s="76"/>
      <c r="O924" s="76"/>
      <c r="P924" s="75">
        <f t="shared" si="45"/>
        <v>0</v>
      </c>
      <c r="Q924" s="73"/>
      <c r="R924" s="73"/>
      <c r="S924" s="73"/>
      <c r="T924" s="73"/>
      <c r="U924" s="73"/>
      <c r="V924" s="73"/>
      <c r="W924" s="73"/>
      <c r="X924" s="73"/>
      <c r="Y924" s="74">
        <f t="shared" si="46"/>
        <v>0</v>
      </c>
      <c r="Z924" s="19"/>
      <c r="AA924" s="19"/>
      <c r="AB924" s="19"/>
      <c r="AC924" s="19"/>
      <c r="AD924" s="19"/>
      <c r="AE924" s="19"/>
      <c r="AF924" s="19"/>
      <c r="AG924" s="73"/>
      <c r="AH924" s="74">
        <f t="shared" si="47"/>
        <v>0</v>
      </c>
      <c r="AI924" s="19"/>
      <c r="AJ924" s="73"/>
      <c r="AK924" s="73"/>
      <c r="AL924" s="5"/>
      <c r="AM924" s="5"/>
      <c r="AN924" s="73"/>
      <c r="AO924" s="73"/>
      <c r="AP924" s="73"/>
      <c r="AQ924" s="73"/>
      <c r="AR924" s="72"/>
      <c r="AS924" s="71"/>
    </row>
    <row r="925" spans="1:45" x14ac:dyDescent="0.2">
      <c r="A925" s="73"/>
      <c r="B925" s="73"/>
      <c r="C925" s="73"/>
      <c r="D925" s="73"/>
      <c r="E925" s="73"/>
      <c r="F925" s="73"/>
      <c r="G925" s="73"/>
      <c r="H925" s="76"/>
      <c r="I925" s="76"/>
      <c r="J925" s="76"/>
      <c r="K925" s="76"/>
      <c r="L925" s="76"/>
      <c r="M925" s="76"/>
      <c r="N925" s="76"/>
      <c r="O925" s="76"/>
      <c r="P925" s="75">
        <f t="shared" si="45"/>
        <v>0</v>
      </c>
      <c r="Q925" s="73"/>
      <c r="R925" s="73"/>
      <c r="S925" s="73"/>
      <c r="T925" s="73"/>
      <c r="U925" s="73"/>
      <c r="V925" s="73"/>
      <c r="W925" s="73"/>
      <c r="X925" s="73"/>
      <c r="Y925" s="74">
        <f t="shared" si="46"/>
        <v>0</v>
      </c>
      <c r="Z925" s="19"/>
      <c r="AA925" s="19"/>
      <c r="AB925" s="19"/>
      <c r="AC925" s="19"/>
      <c r="AD925" s="19"/>
      <c r="AE925" s="19"/>
      <c r="AF925" s="19"/>
      <c r="AG925" s="73"/>
      <c r="AH925" s="74">
        <f t="shared" si="47"/>
        <v>0</v>
      </c>
      <c r="AI925" s="19"/>
      <c r="AJ925" s="73"/>
      <c r="AK925" s="73"/>
      <c r="AL925" s="5"/>
      <c r="AM925" s="5"/>
      <c r="AN925" s="73"/>
      <c r="AO925" s="73"/>
      <c r="AP925" s="73"/>
      <c r="AQ925" s="73"/>
      <c r="AR925" s="72"/>
      <c r="AS925" s="71"/>
    </row>
    <row r="926" spans="1:45" x14ac:dyDescent="0.2">
      <c r="A926" s="73"/>
      <c r="B926" s="73"/>
      <c r="C926" s="73"/>
      <c r="D926" s="73"/>
      <c r="E926" s="73"/>
      <c r="F926" s="73"/>
      <c r="G926" s="73"/>
      <c r="H926" s="76"/>
      <c r="I926" s="76"/>
      <c r="J926" s="76"/>
      <c r="K926" s="76"/>
      <c r="L926" s="76"/>
      <c r="M926" s="76"/>
      <c r="N926" s="76"/>
      <c r="O926" s="76"/>
      <c r="P926" s="75">
        <f t="shared" si="45"/>
        <v>0</v>
      </c>
      <c r="Q926" s="73"/>
      <c r="R926" s="73"/>
      <c r="S926" s="73"/>
      <c r="T926" s="73"/>
      <c r="U926" s="73"/>
      <c r="V926" s="73"/>
      <c r="W926" s="73"/>
      <c r="X926" s="73"/>
      <c r="Y926" s="74">
        <f t="shared" si="46"/>
        <v>0</v>
      </c>
      <c r="Z926" s="19"/>
      <c r="AA926" s="19"/>
      <c r="AB926" s="19"/>
      <c r="AC926" s="19"/>
      <c r="AD926" s="19"/>
      <c r="AE926" s="19"/>
      <c r="AF926" s="19"/>
      <c r="AG926" s="73"/>
      <c r="AH926" s="74">
        <f t="shared" si="47"/>
        <v>0</v>
      </c>
      <c r="AI926" s="19"/>
      <c r="AJ926" s="73"/>
      <c r="AK926" s="73"/>
      <c r="AL926" s="5"/>
      <c r="AM926" s="5"/>
      <c r="AN926" s="73"/>
      <c r="AO926" s="73"/>
      <c r="AP926" s="73"/>
      <c r="AQ926" s="73"/>
      <c r="AR926" s="72"/>
      <c r="AS926" s="71"/>
    </row>
    <row r="927" spans="1:45" x14ac:dyDescent="0.2">
      <c r="A927" s="73"/>
      <c r="B927" s="73"/>
      <c r="C927" s="73"/>
      <c r="D927" s="73"/>
      <c r="E927" s="73"/>
      <c r="F927" s="73"/>
      <c r="G927" s="73"/>
      <c r="H927" s="76"/>
      <c r="I927" s="76"/>
      <c r="J927" s="76"/>
      <c r="K927" s="76"/>
      <c r="L927" s="76"/>
      <c r="M927" s="76"/>
      <c r="N927" s="76"/>
      <c r="O927" s="76"/>
      <c r="P927" s="75">
        <f t="shared" si="45"/>
        <v>0</v>
      </c>
      <c r="Q927" s="73"/>
      <c r="R927" s="73"/>
      <c r="S927" s="73"/>
      <c r="T927" s="73"/>
      <c r="U927" s="73"/>
      <c r="V927" s="73"/>
      <c r="W927" s="73"/>
      <c r="X927" s="73"/>
      <c r="Y927" s="74">
        <f t="shared" si="46"/>
        <v>0</v>
      </c>
      <c r="Z927" s="19"/>
      <c r="AA927" s="19"/>
      <c r="AB927" s="19"/>
      <c r="AC927" s="19"/>
      <c r="AD927" s="19"/>
      <c r="AE927" s="19"/>
      <c r="AF927" s="19"/>
      <c r="AG927" s="73"/>
      <c r="AH927" s="74">
        <f t="shared" si="47"/>
        <v>0</v>
      </c>
      <c r="AI927" s="19"/>
      <c r="AJ927" s="73"/>
      <c r="AK927" s="73"/>
      <c r="AL927" s="5"/>
      <c r="AM927" s="5"/>
      <c r="AN927" s="73"/>
      <c r="AO927" s="73"/>
      <c r="AP927" s="73"/>
      <c r="AQ927" s="73"/>
      <c r="AR927" s="72"/>
      <c r="AS927" s="71"/>
    </row>
    <row r="928" spans="1:45" x14ac:dyDescent="0.2">
      <c r="A928" s="73"/>
      <c r="B928" s="73"/>
      <c r="C928" s="73"/>
      <c r="D928" s="73"/>
      <c r="E928" s="73"/>
      <c r="F928" s="73"/>
      <c r="G928" s="73"/>
      <c r="H928" s="76"/>
      <c r="I928" s="76"/>
      <c r="J928" s="76"/>
      <c r="K928" s="76"/>
      <c r="L928" s="76"/>
      <c r="M928" s="76"/>
      <c r="N928" s="76"/>
      <c r="O928" s="76"/>
      <c r="P928" s="75">
        <f t="shared" si="45"/>
        <v>0</v>
      </c>
      <c r="Q928" s="73"/>
      <c r="R928" s="73"/>
      <c r="S928" s="73"/>
      <c r="T928" s="73"/>
      <c r="U928" s="73"/>
      <c r="V928" s="73"/>
      <c r="W928" s="73"/>
      <c r="X928" s="73"/>
      <c r="Y928" s="74">
        <f t="shared" si="46"/>
        <v>0</v>
      </c>
      <c r="Z928" s="19"/>
      <c r="AA928" s="19"/>
      <c r="AB928" s="19"/>
      <c r="AC928" s="19"/>
      <c r="AD928" s="19"/>
      <c r="AE928" s="19"/>
      <c r="AF928" s="19"/>
      <c r="AG928" s="73"/>
      <c r="AH928" s="74">
        <f t="shared" si="47"/>
        <v>0</v>
      </c>
      <c r="AI928" s="19"/>
      <c r="AJ928" s="73"/>
      <c r="AK928" s="73"/>
      <c r="AL928" s="5"/>
      <c r="AM928" s="5"/>
      <c r="AN928" s="73"/>
      <c r="AO928" s="73"/>
      <c r="AP928" s="73"/>
      <c r="AQ928" s="73"/>
      <c r="AR928" s="72"/>
      <c r="AS928" s="71"/>
    </row>
    <row r="929" spans="1:45" x14ac:dyDescent="0.2">
      <c r="A929" s="73"/>
      <c r="B929" s="73"/>
      <c r="C929" s="73"/>
      <c r="D929" s="73"/>
      <c r="E929" s="73"/>
      <c r="F929" s="73"/>
      <c r="G929" s="73"/>
      <c r="H929" s="76"/>
      <c r="I929" s="76"/>
      <c r="J929" s="76"/>
      <c r="K929" s="76"/>
      <c r="L929" s="76"/>
      <c r="M929" s="76"/>
      <c r="N929" s="76"/>
      <c r="O929" s="76"/>
      <c r="P929" s="75">
        <f t="shared" si="45"/>
        <v>0</v>
      </c>
      <c r="Q929" s="73"/>
      <c r="R929" s="73"/>
      <c r="S929" s="73"/>
      <c r="T929" s="73"/>
      <c r="U929" s="73"/>
      <c r="V929" s="73"/>
      <c r="W929" s="73"/>
      <c r="X929" s="73"/>
      <c r="Y929" s="74">
        <f t="shared" si="46"/>
        <v>0</v>
      </c>
      <c r="Z929" s="19"/>
      <c r="AA929" s="19"/>
      <c r="AB929" s="19"/>
      <c r="AC929" s="19"/>
      <c r="AD929" s="19"/>
      <c r="AE929" s="19"/>
      <c r="AF929" s="19"/>
      <c r="AG929" s="73"/>
      <c r="AH929" s="74">
        <f t="shared" si="47"/>
        <v>0</v>
      </c>
      <c r="AI929" s="19"/>
      <c r="AJ929" s="73"/>
      <c r="AK929" s="73"/>
      <c r="AL929" s="5"/>
      <c r="AM929" s="5"/>
      <c r="AN929" s="73"/>
      <c r="AO929" s="73"/>
      <c r="AP929" s="73"/>
      <c r="AQ929" s="73"/>
      <c r="AR929" s="72"/>
      <c r="AS929" s="71"/>
    </row>
    <row r="930" spans="1:45" x14ac:dyDescent="0.2">
      <c r="A930" s="73"/>
      <c r="B930" s="73"/>
      <c r="C930" s="73"/>
      <c r="D930" s="73"/>
      <c r="E930" s="73"/>
      <c r="F930" s="73"/>
      <c r="G930" s="73"/>
      <c r="H930" s="76"/>
      <c r="I930" s="76"/>
      <c r="J930" s="76"/>
      <c r="K930" s="76"/>
      <c r="L930" s="76"/>
      <c r="M930" s="76"/>
      <c r="N930" s="76"/>
      <c r="O930" s="76"/>
      <c r="P930" s="75">
        <f t="shared" si="45"/>
        <v>0</v>
      </c>
      <c r="Q930" s="73"/>
      <c r="R930" s="73"/>
      <c r="S930" s="73"/>
      <c r="T930" s="73"/>
      <c r="U930" s="73"/>
      <c r="V930" s="73"/>
      <c r="W930" s="73"/>
      <c r="X930" s="73"/>
      <c r="Y930" s="74">
        <f t="shared" si="46"/>
        <v>0</v>
      </c>
      <c r="Z930" s="19"/>
      <c r="AA930" s="19"/>
      <c r="AB930" s="19"/>
      <c r="AC930" s="19"/>
      <c r="AD930" s="19"/>
      <c r="AE930" s="19"/>
      <c r="AF930" s="19"/>
      <c r="AG930" s="73"/>
      <c r="AH930" s="74">
        <f t="shared" si="47"/>
        <v>0</v>
      </c>
      <c r="AI930" s="19"/>
      <c r="AJ930" s="73"/>
      <c r="AK930" s="73"/>
      <c r="AL930" s="5"/>
      <c r="AM930" s="5"/>
      <c r="AN930" s="73"/>
      <c r="AO930" s="73"/>
      <c r="AP930" s="73"/>
      <c r="AQ930" s="73"/>
      <c r="AR930" s="72"/>
      <c r="AS930" s="71"/>
    </row>
    <row r="931" spans="1:45" x14ac:dyDescent="0.2">
      <c r="A931" s="73"/>
      <c r="B931" s="73"/>
      <c r="C931" s="73"/>
      <c r="D931" s="73"/>
      <c r="E931" s="73"/>
      <c r="F931" s="73"/>
      <c r="G931" s="73"/>
      <c r="H931" s="76"/>
      <c r="I931" s="76"/>
      <c r="J931" s="76"/>
      <c r="K931" s="76"/>
      <c r="L931" s="76"/>
      <c r="M931" s="76"/>
      <c r="N931" s="76"/>
      <c r="O931" s="76"/>
      <c r="P931" s="75">
        <f t="shared" si="45"/>
        <v>0</v>
      </c>
      <c r="Q931" s="73"/>
      <c r="R931" s="73"/>
      <c r="S931" s="73"/>
      <c r="T931" s="73"/>
      <c r="U931" s="73"/>
      <c r="V931" s="73"/>
      <c r="W931" s="73"/>
      <c r="X931" s="73"/>
      <c r="Y931" s="74">
        <f t="shared" si="46"/>
        <v>0</v>
      </c>
      <c r="Z931" s="19"/>
      <c r="AA931" s="19"/>
      <c r="AB931" s="19"/>
      <c r="AC931" s="19"/>
      <c r="AD931" s="19"/>
      <c r="AE931" s="19"/>
      <c r="AF931" s="19"/>
      <c r="AG931" s="73"/>
      <c r="AH931" s="74">
        <f t="shared" si="47"/>
        <v>0</v>
      </c>
      <c r="AI931" s="19"/>
      <c r="AJ931" s="73"/>
      <c r="AK931" s="73"/>
      <c r="AL931" s="5"/>
      <c r="AM931" s="5"/>
      <c r="AN931" s="73"/>
      <c r="AO931" s="73"/>
      <c r="AP931" s="73"/>
      <c r="AQ931" s="73"/>
      <c r="AR931" s="72"/>
      <c r="AS931" s="71"/>
    </row>
    <row r="932" spans="1:45" x14ac:dyDescent="0.2">
      <c r="A932" s="73"/>
      <c r="B932" s="73"/>
      <c r="C932" s="73"/>
      <c r="D932" s="73"/>
      <c r="E932" s="73"/>
      <c r="F932" s="73"/>
      <c r="G932" s="73"/>
      <c r="H932" s="76"/>
      <c r="I932" s="76"/>
      <c r="J932" s="76"/>
      <c r="K932" s="76"/>
      <c r="L932" s="76"/>
      <c r="M932" s="76"/>
      <c r="N932" s="76"/>
      <c r="O932" s="76"/>
      <c r="P932" s="75">
        <f t="shared" si="45"/>
        <v>0</v>
      </c>
      <c r="Q932" s="73"/>
      <c r="R932" s="73"/>
      <c r="S932" s="73"/>
      <c r="T932" s="73"/>
      <c r="U932" s="73"/>
      <c r="V932" s="73"/>
      <c r="W932" s="73"/>
      <c r="X932" s="73"/>
      <c r="Y932" s="74">
        <f t="shared" si="46"/>
        <v>0</v>
      </c>
      <c r="Z932" s="19"/>
      <c r="AA932" s="19"/>
      <c r="AB932" s="19"/>
      <c r="AC932" s="19"/>
      <c r="AD932" s="19"/>
      <c r="AE932" s="19"/>
      <c r="AF932" s="19"/>
      <c r="AG932" s="73"/>
      <c r="AH932" s="74">
        <f t="shared" si="47"/>
        <v>0</v>
      </c>
      <c r="AI932" s="19"/>
      <c r="AJ932" s="73"/>
      <c r="AK932" s="73"/>
      <c r="AL932" s="5"/>
      <c r="AM932" s="5"/>
      <c r="AN932" s="73"/>
      <c r="AO932" s="73"/>
      <c r="AP932" s="73"/>
      <c r="AQ932" s="73"/>
      <c r="AR932" s="72"/>
      <c r="AS932" s="71"/>
    </row>
    <row r="933" spans="1:45" x14ac:dyDescent="0.2">
      <c r="A933" s="73"/>
      <c r="B933" s="73"/>
      <c r="C933" s="73"/>
      <c r="D933" s="73"/>
      <c r="E933" s="73"/>
      <c r="F933" s="73"/>
      <c r="G933" s="73"/>
      <c r="H933" s="76"/>
      <c r="I933" s="76"/>
      <c r="J933" s="76"/>
      <c r="K933" s="76"/>
      <c r="L933" s="76"/>
      <c r="M933" s="76"/>
      <c r="N933" s="76"/>
      <c r="O933" s="76"/>
      <c r="P933" s="75">
        <f t="shared" si="45"/>
        <v>0</v>
      </c>
      <c r="Q933" s="73"/>
      <c r="R933" s="73"/>
      <c r="S933" s="73"/>
      <c r="T933" s="73"/>
      <c r="U933" s="73"/>
      <c r="V933" s="73"/>
      <c r="W933" s="73"/>
      <c r="X933" s="73"/>
      <c r="Y933" s="74">
        <f t="shared" si="46"/>
        <v>0</v>
      </c>
      <c r="Z933" s="19"/>
      <c r="AA933" s="19"/>
      <c r="AB933" s="19"/>
      <c r="AC933" s="19"/>
      <c r="AD933" s="19"/>
      <c r="AE933" s="19"/>
      <c r="AF933" s="19"/>
      <c r="AG933" s="73"/>
      <c r="AH933" s="74">
        <f t="shared" si="47"/>
        <v>0</v>
      </c>
      <c r="AI933" s="19"/>
      <c r="AJ933" s="73"/>
      <c r="AK933" s="73"/>
      <c r="AL933" s="5"/>
      <c r="AM933" s="5"/>
      <c r="AN933" s="73"/>
      <c r="AO933" s="73"/>
      <c r="AP933" s="73"/>
      <c r="AQ933" s="73"/>
      <c r="AR933" s="72"/>
      <c r="AS933" s="71"/>
    </row>
    <row r="934" spans="1:45" x14ac:dyDescent="0.2">
      <c r="A934" s="73"/>
      <c r="B934" s="73"/>
      <c r="C934" s="73"/>
      <c r="D934" s="73"/>
      <c r="E934" s="73"/>
      <c r="F934" s="73"/>
      <c r="G934" s="73"/>
      <c r="H934" s="76"/>
      <c r="I934" s="76"/>
      <c r="J934" s="76"/>
      <c r="K934" s="76"/>
      <c r="L934" s="76"/>
      <c r="M934" s="76"/>
      <c r="N934" s="76"/>
      <c r="O934" s="76"/>
      <c r="P934" s="75">
        <f t="shared" si="45"/>
        <v>0</v>
      </c>
      <c r="Q934" s="73"/>
      <c r="R934" s="73"/>
      <c r="S934" s="73"/>
      <c r="T934" s="73"/>
      <c r="U934" s="73"/>
      <c r="V934" s="73"/>
      <c r="W934" s="73"/>
      <c r="X934" s="73"/>
      <c r="Y934" s="74">
        <f t="shared" si="46"/>
        <v>0</v>
      </c>
      <c r="Z934" s="19"/>
      <c r="AA934" s="19"/>
      <c r="AB934" s="19"/>
      <c r="AC934" s="19"/>
      <c r="AD934" s="19"/>
      <c r="AE934" s="19"/>
      <c r="AF934" s="19"/>
      <c r="AG934" s="73"/>
      <c r="AH934" s="74">
        <f t="shared" si="47"/>
        <v>0</v>
      </c>
      <c r="AI934" s="19"/>
      <c r="AJ934" s="73"/>
      <c r="AK934" s="73"/>
      <c r="AL934" s="5"/>
      <c r="AM934" s="5"/>
      <c r="AN934" s="73"/>
      <c r="AO934" s="73"/>
      <c r="AP934" s="73"/>
      <c r="AQ934" s="73"/>
      <c r="AR934" s="72"/>
      <c r="AS934" s="71"/>
    </row>
    <row r="935" spans="1:45" x14ac:dyDescent="0.2">
      <c r="A935" s="73"/>
      <c r="B935" s="73"/>
      <c r="C935" s="73"/>
      <c r="D935" s="73"/>
      <c r="E935" s="73"/>
      <c r="F935" s="73"/>
      <c r="G935" s="73"/>
      <c r="H935" s="76"/>
      <c r="I935" s="76"/>
      <c r="J935" s="76"/>
      <c r="K935" s="76"/>
      <c r="L935" s="76"/>
      <c r="M935" s="76"/>
      <c r="N935" s="76"/>
      <c r="O935" s="76"/>
      <c r="P935" s="75">
        <f t="shared" si="45"/>
        <v>0</v>
      </c>
      <c r="Q935" s="73"/>
      <c r="R935" s="73"/>
      <c r="S935" s="73"/>
      <c r="T935" s="73"/>
      <c r="U935" s="73"/>
      <c r="V935" s="73"/>
      <c r="W935" s="73"/>
      <c r="X935" s="73"/>
      <c r="Y935" s="74">
        <f t="shared" si="46"/>
        <v>0</v>
      </c>
      <c r="Z935" s="19"/>
      <c r="AA935" s="19"/>
      <c r="AB935" s="19"/>
      <c r="AC935" s="19"/>
      <c r="AD935" s="19"/>
      <c r="AE935" s="19"/>
      <c r="AF935" s="19"/>
      <c r="AG935" s="73"/>
      <c r="AH935" s="74">
        <f t="shared" si="47"/>
        <v>0</v>
      </c>
      <c r="AI935" s="19"/>
      <c r="AJ935" s="73"/>
      <c r="AK935" s="73"/>
      <c r="AL935" s="5"/>
      <c r="AM935" s="5"/>
      <c r="AN935" s="73"/>
      <c r="AO935" s="73"/>
      <c r="AP935" s="73"/>
      <c r="AQ935" s="73"/>
      <c r="AR935" s="72"/>
      <c r="AS935" s="71"/>
    </row>
    <row r="936" spans="1:45" x14ac:dyDescent="0.2">
      <c r="A936" s="73"/>
      <c r="B936" s="73"/>
      <c r="C936" s="73"/>
      <c r="D936" s="73"/>
      <c r="E936" s="73"/>
      <c r="F936" s="73"/>
      <c r="G936" s="73"/>
      <c r="H936" s="76"/>
      <c r="I936" s="76"/>
      <c r="J936" s="76"/>
      <c r="K936" s="76"/>
      <c r="L936" s="76"/>
      <c r="M936" s="76"/>
      <c r="N936" s="76"/>
      <c r="O936" s="76"/>
      <c r="P936" s="75">
        <f t="shared" si="45"/>
        <v>0</v>
      </c>
      <c r="Q936" s="73"/>
      <c r="R936" s="73"/>
      <c r="S936" s="73"/>
      <c r="T936" s="73"/>
      <c r="U936" s="73"/>
      <c r="V936" s="73"/>
      <c r="W936" s="73"/>
      <c r="X936" s="73"/>
      <c r="Y936" s="74">
        <f t="shared" si="46"/>
        <v>0</v>
      </c>
      <c r="Z936" s="19"/>
      <c r="AA936" s="19"/>
      <c r="AB936" s="19"/>
      <c r="AC936" s="19"/>
      <c r="AD936" s="19"/>
      <c r="AE936" s="19"/>
      <c r="AF936" s="19"/>
      <c r="AG936" s="73"/>
      <c r="AH936" s="74">
        <f t="shared" si="47"/>
        <v>0</v>
      </c>
      <c r="AI936" s="19"/>
      <c r="AJ936" s="73"/>
      <c r="AK936" s="73"/>
      <c r="AL936" s="5"/>
      <c r="AM936" s="5"/>
      <c r="AN936" s="73"/>
      <c r="AO936" s="73"/>
      <c r="AP936" s="73"/>
      <c r="AQ936" s="73"/>
      <c r="AR936" s="72"/>
      <c r="AS936" s="71"/>
    </row>
    <row r="937" spans="1:45" x14ac:dyDescent="0.2">
      <c r="A937" s="73"/>
      <c r="B937" s="73"/>
      <c r="C937" s="73"/>
      <c r="D937" s="73"/>
      <c r="E937" s="73"/>
      <c r="F937" s="73"/>
      <c r="G937" s="73"/>
      <c r="H937" s="76"/>
      <c r="I937" s="76"/>
      <c r="J937" s="76"/>
      <c r="K937" s="76"/>
      <c r="L937" s="76"/>
      <c r="M937" s="76"/>
      <c r="N937" s="76"/>
      <c r="O937" s="76"/>
      <c r="P937" s="75">
        <f t="shared" si="45"/>
        <v>0</v>
      </c>
      <c r="Q937" s="73"/>
      <c r="R937" s="73"/>
      <c r="S937" s="73"/>
      <c r="T937" s="73"/>
      <c r="U937" s="73"/>
      <c r="V937" s="73"/>
      <c r="W937" s="73"/>
      <c r="X937" s="73"/>
      <c r="Y937" s="74">
        <f t="shared" si="46"/>
        <v>0</v>
      </c>
      <c r="Z937" s="19"/>
      <c r="AA937" s="19"/>
      <c r="AB937" s="19"/>
      <c r="AC937" s="19"/>
      <c r="AD937" s="19"/>
      <c r="AE937" s="19"/>
      <c r="AF937" s="19"/>
      <c r="AG937" s="73"/>
      <c r="AH937" s="74">
        <f t="shared" si="47"/>
        <v>0</v>
      </c>
      <c r="AI937" s="19"/>
      <c r="AJ937" s="73"/>
      <c r="AK937" s="73"/>
      <c r="AL937" s="5"/>
      <c r="AM937" s="5"/>
      <c r="AN937" s="73"/>
      <c r="AO937" s="73"/>
      <c r="AP937" s="73"/>
      <c r="AQ937" s="73"/>
      <c r="AR937" s="72"/>
      <c r="AS937" s="71"/>
    </row>
    <row r="938" spans="1:45" x14ac:dyDescent="0.2">
      <c r="A938" s="73"/>
      <c r="B938" s="73"/>
      <c r="C938" s="73"/>
      <c r="D938" s="73"/>
      <c r="E938" s="73"/>
      <c r="F938" s="73"/>
      <c r="G938" s="73"/>
      <c r="H938" s="76"/>
      <c r="I938" s="76"/>
      <c r="J938" s="76"/>
      <c r="K938" s="76"/>
      <c r="L938" s="76"/>
      <c r="M938" s="76"/>
      <c r="N938" s="76"/>
      <c r="O938" s="76"/>
      <c r="P938" s="75">
        <f t="shared" si="45"/>
        <v>0</v>
      </c>
      <c r="Q938" s="73"/>
      <c r="R938" s="73"/>
      <c r="S938" s="73"/>
      <c r="T938" s="73"/>
      <c r="U938" s="73"/>
      <c r="V938" s="73"/>
      <c r="W938" s="73"/>
      <c r="X938" s="73"/>
      <c r="Y938" s="74">
        <f t="shared" si="46"/>
        <v>0</v>
      </c>
      <c r="Z938" s="19"/>
      <c r="AA938" s="19"/>
      <c r="AB938" s="19"/>
      <c r="AC938" s="19"/>
      <c r="AD938" s="19"/>
      <c r="AE938" s="19"/>
      <c r="AF938" s="19"/>
      <c r="AG938" s="73"/>
      <c r="AH938" s="74">
        <f t="shared" si="47"/>
        <v>0</v>
      </c>
      <c r="AI938" s="19"/>
      <c r="AJ938" s="73"/>
      <c r="AK938" s="73"/>
      <c r="AL938" s="5"/>
      <c r="AM938" s="5"/>
      <c r="AN938" s="73"/>
      <c r="AO938" s="73"/>
      <c r="AP938" s="73"/>
      <c r="AQ938" s="73"/>
      <c r="AR938" s="72"/>
      <c r="AS938" s="71"/>
    </row>
    <row r="939" spans="1:45" x14ac:dyDescent="0.2">
      <c r="A939" s="73"/>
      <c r="B939" s="73"/>
      <c r="C939" s="73"/>
      <c r="D939" s="73"/>
      <c r="E939" s="73"/>
      <c r="F939" s="73"/>
      <c r="G939" s="73"/>
      <c r="H939" s="76"/>
      <c r="I939" s="76"/>
      <c r="J939" s="76"/>
      <c r="K939" s="76"/>
      <c r="L939" s="76"/>
      <c r="M939" s="76"/>
      <c r="N939" s="76"/>
      <c r="O939" s="76"/>
      <c r="P939" s="75">
        <f t="shared" si="45"/>
        <v>0</v>
      </c>
      <c r="Q939" s="73"/>
      <c r="R939" s="73"/>
      <c r="S939" s="73"/>
      <c r="T939" s="73"/>
      <c r="U939" s="73"/>
      <c r="V939" s="73"/>
      <c r="W939" s="73"/>
      <c r="X939" s="73"/>
      <c r="Y939" s="74">
        <f t="shared" si="46"/>
        <v>0</v>
      </c>
      <c r="Z939" s="19"/>
      <c r="AA939" s="19"/>
      <c r="AB939" s="19"/>
      <c r="AC939" s="19"/>
      <c r="AD939" s="19"/>
      <c r="AE939" s="19"/>
      <c r="AF939" s="19"/>
      <c r="AG939" s="73"/>
      <c r="AH939" s="74">
        <f t="shared" si="47"/>
        <v>0</v>
      </c>
      <c r="AI939" s="19"/>
      <c r="AJ939" s="73"/>
      <c r="AK939" s="73"/>
      <c r="AL939" s="5"/>
      <c r="AM939" s="5"/>
      <c r="AN939" s="73"/>
      <c r="AO939" s="73"/>
      <c r="AP939" s="73"/>
      <c r="AQ939" s="73"/>
      <c r="AR939" s="72"/>
      <c r="AS939" s="71"/>
    </row>
    <row r="940" spans="1:45" x14ac:dyDescent="0.2">
      <c r="A940" s="73"/>
      <c r="B940" s="73"/>
      <c r="C940" s="73"/>
      <c r="D940" s="73"/>
      <c r="E940" s="73"/>
      <c r="F940" s="73"/>
      <c r="G940" s="73"/>
      <c r="H940" s="76"/>
      <c r="I940" s="76"/>
      <c r="J940" s="76"/>
      <c r="K940" s="76"/>
      <c r="L940" s="76"/>
      <c r="M940" s="76"/>
      <c r="N940" s="76"/>
      <c r="O940" s="76"/>
      <c r="P940" s="75">
        <f t="shared" si="45"/>
        <v>0</v>
      </c>
      <c r="Q940" s="73"/>
      <c r="R940" s="73"/>
      <c r="S940" s="73"/>
      <c r="T940" s="73"/>
      <c r="U940" s="73"/>
      <c r="V940" s="73"/>
      <c r="W940" s="73"/>
      <c r="X940" s="73"/>
      <c r="Y940" s="74">
        <f t="shared" si="46"/>
        <v>0</v>
      </c>
      <c r="Z940" s="19"/>
      <c r="AA940" s="19"/>
      <c r="AB940" s="19"/>
      <c r="AC940" s="19"/>
      <c r="AD940" s="19"/>
      <c r="AE940" s="19"/>
      <c r="AF940" s="19"/>
      <c r="AG940" s="73"/>
      <c r="AH940" s="74">
        <f t="shared" si="47"/>
        <v>0</v>
      </c>
      <c r="AI940" s="19"/>
      <c r="AJ940" s="73"/>
      <c r="AK940" s="73"/>
      <c r="AL940" s="5"/>
      <c r="AM940" s="5"/>
      <c r="AN940" s="73"/>
      <c r="AO940" s="73"/>
      <c r="AP940" s="73"/>
      <c r="AQ940" s="73"/>
      <c r="AR940" s="72"/>
      <c r="AS940" s="71"/>
    </row>
    <row r="941" spans="1:45" x14ac:dyDescent="0.2">
      <c r="A941" s="73"/>
      <c r="B941" s="73"/>
      <c r="C941" s="73"/>
      <c r="D941" s="73"/>
      <c r="E941" s="73"/>
      <c r="F941" s="73"/>
      <c r="G941" s="73"/>
      <c r="H941" s="76"/>
      <c r="I941" s="76"/>
      <c r="J941" s="76"/>
      <c r="K941" s="76"/>
      <c r="L941" s="76"/>
      <c r="M941" s="76"/>
      <c r="N941" s="76"/>
      <c r="O941" s="76"/>
      <c r="P941" s="75">
        <f t="shared" si="45"/>
        <v>0</v>
      </c>
      <c r="Q941" s="73"/>
      <c r="R941" s="73"/>
      <c r="S941" s="73"/>
      <c r="T941" s="73"/>
      <c r="U941" s="73"/>
      <c r="V941" s="73"/>
      <c r="W941" s="73"/>
      <c r="X941" s="73"/>
      <c r="Y941" s="74">
        <f t="shared" si="46"/>
        <v>0</v>
      </c>
      <c r="Z941" s="19"/>
      <c r="AA941" s="19"/>
      <c r="AB941" s="19"/>
      <c r="AC941" s="19"/>
      <c r="AD941" s="19"/>
      <c r="AE941" s="19"/>
      <c r="AF941" s="19"/>
      <c r="AG941" s="73"/>
      <c r="AH941" s="74">
        <f t="shared" si="47"/>
        <v>0</v>
      </c>
      <c r="AI941" s="19"/>
      <c r="AJ941" s="73"/>
      <c r="AK941" s="73"/>
      <c r="AL941" s="5"/>
      <c r="AM941" s="5"/>
      <c r="AN941" s="73"/>
      <c r="AO941" s="73"/>
      <c r="AP941" s="73"/>
      <c r="AQ941" s="73"/>
      <c r="AR941" s="72"/>
      <c r="AS941" s="71"/>
    </row>
    <row r="942" spans="1:45" x14ac:dyDescent="0.2">
      <c r="A942" s="73"/>
      <c r="B942" s="73"/>
      <c r="C942" s="73"/>
      <c r="D942" s="73"/>
      <c r="E942" s="73"/>
      <c r="F942" s="73"/>
      <c r="G942" s="73"/>
      <c r="H942" s="76"/>
      <c r="I942" s="76"/>
      <c r="J942" s="76"/>
      <c r="K942" s="76"/>
      <c r="L942" s="76"/>
      <c r="M942" s="76"/>
      <c r="N942" s="76"/>
      <c r="O942" s="76"/>
      <c r="P942" s="75">
        <f t="shared" si="45"/>
        <v>0</v>
      </c>
      <c r="Q942" s="73"/>
      <c r="R942" s="73"/>
      <c r="S942" s="73"/>
      <c r="T942" s="73"/>
      <c r="U942" s="73"/>
      <c r="V942" s="73"/>
      <c r="W942" s="73"/>
      <c r="X942" s="73"/>
      <c r="Y942" s="74">
        <f t="shared" si="46"/>
        <v>0</v>
      </c>
      <c r="Z942" s="19"/>
      <c r="AA942" s="19"/>
      <c r="AB942" s="19"/>
      <c r="AC942" s="19"/>
      <c r="AD942" s="19"/>
      <c r="AE942" s="19"/>
      <c r="AF942" s="19"/>
      <c r="AG942" s="73"/>
      <c r="AH942" s="74">
        <f t="shared" si="47"/>
        <v>0</v>
      </c>
      <c r="AI942" s="19"/>
      <c r="AJ942" s="73"/>
      <c r="AK942" s="73"/>
      <c r="AL942" s="5"/>
      <c r="AM942" s="5"/>
      <c r="AN942" s="73"/>
      <c r="AO942" s="73"/>
      <c r="AP942" s="73"/>
      <c r="AQ942" s="73"/>
      <c r="AR942" s="72"/>
      <c r="AS942" s="71"/>
    </row>
    <row r="943" spans="1:45" x14ac:dyDescent="0.2">
      <c r="A943" s="73"/>
      <c r="B943" s="73"/>
      <c r="C943" s="73"/>
      <c r="D943" s="73"/>
      <c r="E943" s="73"/>
      <c r="F943" s="73"/>
      <c r="G943" s="73"/>
      <c r="H943" s="76"/>
      <c r="I943" s="76"/>
      <c r="J943" s="76"/>
      <c r="K943" s="76"/>
      <c r="L943" s="76"/>
      <c r="M943" s="76"/>
      <c r="N943" s="76"/>
      <c r="O943" s="76"/>
      <c r="P943" s="75">
        <f t="shared" si="45"/>
        <v>0</v>
      </c>
      <c r="Q943" s="73"/>
      <c r="R943" s="73"/>
      <c r="S943" s="73"/>
      <c r="T943" s="73"/>
      <c r="U943" s="73"/>
      <c r="V943" s="73"/>
      <c r="W943" s="73"/>
      <c r="X943" s="73"/>
      <c r="Y943" s="74">
        <f t="shared" si="46"/>
        <v>0</v>
      </c>
      <c r="Z943" s="19"/>
      <c r="AA943" s="19"/>
      <c r="AB943" s="19"/>
      <c r="AC943" s="19"/>
      <c r="AD943" s="19"/>
      <c r="AE943" s="19"/>
      <c r="AF943" s="19"/>
      <c r="AG943" s="73"/>
      <c r="AH943" s="74">
        <f t="shared" si="47"/>
        <v>0</v>
      </c>
      <c r="AI943" s="19"/>
      <c r="AJ943" s="73"/>
      <c r="AK943" s="73"/>
      <c r="AL943" s="5"/>
      <c r="AM943" s="5"/>
      <c r="AN943" s="73"/>
      <c r="AO943" s="73"/>
      <c r="AP943" s="73"/>
      <c r="AQ943" s="73"/>
      <c r="AR943" s="72"/>
      <c r="AS943" s="71"/>
    </row>
    <row r="944" spans="1:45" x14ac:dyDescent="0.2">
      <c r="A944" s="73"/>
      <c r="B944" s="73"/>
      <c r="C944" s="73"/>
      <c r="D944" s="73"/>
      <c r="E944" s="73"/>
      <c r="F944" s="73"/>
      <c r="G944" s="73"/>
      <c r="H944" s="76"/>
      <c r="I944" s="76"/>
      <c r="J944" s="76"/>
      <c r="K944" s="76"/>
      <c r="L944" s="76"/>
      <c r="M944" s="76"/>
      <c r="N944" s="76"/>
      <c r="O944" s="76"/>
      <c r="P944" s="75">
        <f t="shared" si="45"/>
        <v>0</v>
      </c>
      <c r="Q944" s="73"/>
      <c r="R944" s="73"/>
      <c r="S944" s="73"/>
      <c r="T944" s="73"/>
      <c r="U944" s="73"/>
      <c r="V944" s="73"/>
      <c r="W944" s="73"/>
      <c r="X944" s="73"/>
      <c r="Y944" s="74">
        <f t="shared" si="46"/>
        <v>0</v>
      </c>
      <c r="Z944" s="19"/>
      <c r="AA944" s="19"/>
      <c r="AB944" s="19"/>
      <c r="AC944" s="19"/>
      <c r="AD944" s="19"/>
      <c r="AE944" s="19"/>
      <c r="AF944" s="19"/>
      <c r="AG944" s="73"/>
      <c r="AH944" s="74">
        <f t="shared" si="47"/>
        <v>0</v>
      </c>
      <c r="AI944" s="19"/>
      <c r="AJ944" s="73"/>
      <c r="AK944" s="73"/>
      <c r="AL944" s="5"/>
      <c r="AM944" s="5"/>
      <c r="AN944" s="73"/>
      <c r="AO944" s="73"/>
      <c r="AP944" s="73"/>
      <c r="AQ944" s="73"/>
      <c r="AR944" s="72"/>
      <c r="AS944" s="71"/>
    </row>
    <row r="945" spans="1:45" x14ac:dyDescent="0.2">
      <c r="A945" s="73"/>
      <c r="B945" s="73"/>
      <c r="C945" s="73"/>
      <c r="D945" s="73"/>
      <c r="E945" s="73"/>
      <c r="F945" s="73"/>
      <c r="G945" s="73"/>
      <c r="H945" s="76"/>
      <c r="I945" s="76"/>
      <c r="J945" s="76"/>
      <c r="K945" s="76"/>
      <c r="L945" s="76"/>
      <c r="M945" s="76"/>
      <c r="N945" s="76"/>
      <c r="O945" s="76"/>
      <c r="P945" s="75">
        <f t="shared" si="45"/>
        <v>0</v>
      </c>
      <c r="Q945" s="73"/>
      <c r="R945" s="73"/>
      <c r="S945" s="73"/>
      <c r="T945" s="73"/>
      <c r="U945" s="73"/>
      <c r="V945" s="73"/>
      <c r="W945" s="73"/>
      <c r="X945" s="73"/>
      <c r="Y945" s="74">
        <f t="shared" si="46"/>
        <v>0</v>
      </c>
      <c r="Z945" s="19"/>
      <c r="AA945" s="19"/>
      <c r="AB945" s="19"/>
      <c r="AC945" s="19"/>
      <c r="AD945" s="19"/>
      <c r="AE945" s="19"/>
      <c r="AF945" s="19"/>
      <c r="AG945" s="73"/>
      <c r="AH945" s="74">
        <f t="shared" si="47"/>
        <v>0</v>
      </c>
      <c r="AI945" s="19"/>
      <c r="AJ945" s="73"/>
      <c r="AK945" s="73"/>
      <c r="AL945" s="5"/>
      <c r="AM945" s="5"/>
      <c r="AN945" s="73"/>
      <c r="AO945" s="73"/>
      <c r="AP945" s="73"/>
      <c r="AQ945" s="73"/>
      <c r="AR945" s="72"/>
      <c r="AS945" s="71"/>
    </row>
    <row r="946" spans="1:45" x14ac:dyDescent="0.2">
      <c r="A946" s="73"/>
      <c r="B946" s="73"/>
      <c r="C946" s="73"/>
      <c r="D946" s="73"/>
      <c r="E946" s="73"/>
      <c r="F946" s="73"/>
      <c r="G946" s="73"/>
      <c r="H946" s="76"/>
      <c r="I946" s="76"/>
      <c r="J946" s="76"/>
      <c r="K946" s="76"/>
      <c r="L946" s="76"/>
      <c r="M946" s="76"/>
      <c r="N946" s="76"/>
      <c r="O946" s="76"/>
      <c r="P946" s="75">
        <f t="shared" si="45"/>
        <v>0</v>
      </c>
      <c r="Q946" s="73"/>
      <c r="R946" s="73"/>
      <c r="S946" s="73"/>
      <c r="T946" s="73"/>
      <c r="U946" s="73"/>
      <c r="V946" s="73"/>
      <c r="W946" s="73"/>
      <c r="X946" s="73"/>
      <c r="Y946" s="74">
        <f t="shared" si="46"/>
        <v>0</v>
      </c>
      <c r="Z946" s="19"/>
      <c r="AA946" s="19"/>
      <c r="AB946" s="19"/>
      <c r="AC946" s="19"/>
      <c r="AD946" s="19"/>
      <c r="AE946" s="19"/>
      <c r="AF946" s="19"/>
      <c r="AG946" s="73"/>
      <c r="AH946" s="74">
        <f t="shared" si="47"/>
        <v>0</v>
      </c>
      <c r="AI946" s="19"/>
      <c r="AJ946" s="73"/>
      <c r="AK946" s="73"/>
      <c r="AL946" s="5"/>
      <c r="AM946" s="5"/>
      <c r="AN946" s="73"/>
      <c r="AO946" s="73"/>
      <c r="AP946" s="73"/>
      <c r="AQ946" s="73"/>
      <c r="AR946" s="72"/>
      <c r="AS946" s="71"/>
    </row>
    <row r="947" spans="1:45" x14ac:dyDescent="0.2">
      <c r="A947" s="73"/>
      <c r="B947" s="73"/>
      <c r="C947" s="73"/>
      <c r="D947" s="73"/>
      <c r="E947" s="73"/>
      <c r="F947" s="73"/>
      <c r="G947" s="73"/>
      <c r="H947" s="76"/>
      <c r="I947" s="76"/>
      <c r="J947" s="76"/>
      <c r="K947" s="76"/>
      <c r="L947" s="76"/>
      <c r="M947" s="76"/>
      <c r="N947" s="76"/>
      <c r="O947" s="76"/>
      <c r="P947" s="75">
        <f t="shared" si="45"/>
        <v>0</v>
      </c>
      <c r="Q947" s="73"/>
      <c r="R947" s="73"/>
      <c r="S947" s="73"/>
      <c r="T947" s="73"/>
      <c r="U947" s="73"/>
      <c r="V947" s="73"/>
      <c r="W947" s="73"/>
      <c r="X947" s="73"/>
      <c r="Y947" s="74">
        <f t="shared" si="46"/>
        <v>0</v>
      </c>
      <c r="Z947" s="19"/>
      <c r="AA947" s="19"/>
      <c r="AB947" s="19"/>
      <c r="AC947" s="19"/>
      <c r="AD947" s="19"/>
      <c r="AE947" s="19"/>
      <c r="AF947" s="19"/>
      <c r="AG947" s="73"/>
      <c r="AH947" s="74">
        <f t="shared" si="47"/>
        <v>0</v>
      </c>
      <c r="AI947" s="19"/>
      <c r="AJ947" s="73"/>
      <c r="AK947" s="73"/>
      <c r="AL947" s="5"/>
      <c r="AM947" s="5"/>
      <c r="AN947" s="73"/>
      <c r="AO947" s="73"/>
      <c r="AP947" s="73"/>
      <c r="AQ947" s="73"/>
      <c r="AR947" s="72"/>
      <c r="AS947" s="71"/>
    </row>
    <row r="948" spans="1:45" x14ac:dyDescent="0.2">
      <c r="A948" s="73"/>
      <c r="B948" s="73"/>
      <c r="C948" s="73"/>
      <c r="D948" s="73"/>
      <c r="E948" s="73"/>
      <c r="F948" s="73"/>
      <c r="G948" s="73"/>
      <c r="H948" s="76"/>
      <c r="I948" s="76"/>
      <c r="J948" s="76"/>
      <c r="K948" s="76"/>
      <c r="L948" s="76"/>
      <c r="M948" s="76"/>
      <c r="N948" s="76"/>
      <c r="O948" s="76"/>
      <c r="P948" s="75">
        <f t="shared" si="45"/>
        <v>0</v>
      </c>
      <c r="Q948" s="73"/>
      <c r="R948" s="73"/>
      <c r="S948" s="73"/>
      <c r="T948" s="73"/>
      <c r="U948" s="73"/>
      <c r="V948" s="73"/>
      <c r="W948" s="73"/>
      <c r="X948" s="73"/>
      <c r="Y948" s="74">
        <f t="shared" si="46"/>
        <v>0</v>
      </c>
      <c r="Z948" s="19"/>
      <c r="AA948" s="19"/>
      <c r="AB948" s="19"/>
      <c r="AC948" s="19"/>
      <c r="AD948" s="19"/>
      <c r="AE948" s="19"/>
      <c r="AF948" s="19"/>
      <c r="AG948" s="73"/>
      <c r="AH948" s="74">
        <f t="shared" si="47"/>
        <v>0</v>
      </c>
      <c r="AI948" s="19"/>
      <c r="AJ948" s="73"/>
      <c r="AK948" s="73"/>
      <c r="AL948" s="5"/>
      <c r="AM948" s="5"/>
      <c r="AN948" s="73"/>
      <c r="AO948" s="73"/>
      <c r="AP948" s="73"/>
      <c r="AQ948" s="73"/>
      <c r="AR948" s="72"/>
      <c r="AS948" s="71"/>
    </row>
    <row r="949" spans="1:45" x14ac:dyDescent="0.2">
      <c r="A949" s="73"/>
      <c r="B949" s="73"/>
      <c r="C949" s="73"/>
      <c r="D949" s="73"/>
      <c r="E949" s="73"/>
      <c r="F949" s="73"/>
      <c r="G949" s="73"/>
      <c r="H949" s="76"/>
      <c r="I949" s="76"/>
      <c r="J949" s="76"/>
      <c r="K949" s="76"/>
      <c r="L949" s="76"/>
      <c r="M949" s="76"/>
      <c r="N949" s="76"/>
      <c r="O949" s="76"/>
      <c r="P949" s="75">
        <f t="shared" si="45"/>
        <v>0</v>
      </c>
      <c r="Q949" s="73"/>
      <c r="R949" s="73"/>
      <c r="S949" s="73"/>
      <c r="T949" s="73"/>
      <c r="U949" s="73"/>
      <c r="V949" s="73"/>
      <c r="W949" s="73"/>
      <c r="X949" s="73"/>
      <c r="Y949" s="74">
        <f t="shared" si="46"/>
        <v>0</v>
      </c>
      <c r="Z949" s="19"/>
      <c r="AA949" s="19"/>
      <c r="AB949" s="19"/>
      <c r="AC949" s="19"/>
      <c r="AD949" s="19"/>
      <c r="AE949" s="19"/>
      <c r="AF949" s="19"/>
      <c r="AG949" s="73"/>
      <c r="AH949" s="74">
        <f t="shared" si="47"/>
        <v>0</v>
      </c>
      <c r="AI949" s="19"/>
      <c r="AJ949" s="73"/>
      <c r="AK949" s="73"/>
      <c r="AL949" s="5"/>
      <c r="AM949" s="5"/>
      <c r="AN949" s="73"/>
      <c r="AO949" s="73"/>
      <c r="AP949" s="73"/>
      <c r="AQ949" s="73"/>
      <c r="AR949" s="72"/>
      <c r="AS949" s="71"/>
    </row>
    <row r="950" spans="1:45" x14ac:dyDescent="0.2">
      <c r="A950" s="73"/>
      <c r="B950" s="73"/>
      <c r="C950" s="73"/>
      <c r="D950" s="73"/>
      <c r="E950" s="73"/>
      <c r="F950" s="73"/>
      <c r="G950" s="73"/>
      <c r="H950" s="76"/>
      <c r="I950" s="76"/>
      <c r="J950" s="76"/>
      <c r="K950" s="76"/>
      <c r="L950" s="76"/>
      <c r="M950" s="76"/>
      <c r="N950" s="76"/>
      <c r="O950" s="76"/>
      <c r="P950" s="75">
        <f t="shared" si="45"/>
        <v>0</v>
      </c>
      <c r="Q950" s="73"/>
      <c r="R950" s="73"/>
      <c r="S950" s="73"/>
      <c r="T950" s="73"/>
      <c r="U950" s="73"/>
      <c r="V950" s="73"/>
      <c r="W950" s="73"/>
      <c r="X950" s="73"/>
      <c r="Y950" s="74">
        <f t="shared" si="46"/>
        <v>0</v>
      </c>
      <c r="Z950" s="19"/>
      <c r="AA950" s="19"/>
      <c r="AB950" s="19"/>
      <c r="AC950" s="19"/>
      <c r="AD950" s="19"/>
      <c r="AE950" s="19"/>
      <c r="AF950" s="19"/>
      <c r="AG950" s="73"/>
      <c r="AH950" s="74">
        <f t="shared" si="47"/>
        <v>0</v>
      </c>
      <c r="AI950" s="19"/>
      <c r="AJ950" s="73"/>
      <c r="AK950" s="73"/>
      <c r="AL950" s="5"/>
      <c r="AM950" s="5"/>
      <c r="AN950" s="73"/>
      <c r="AO950" s="73"/>
      <c r="AP950" s="73"/>
      <c r="AQ950" s="73"/>
      <c r="AR950" s="72"/>
      <c r="AS950" s="71"/>
    </row>
    <row r="951" spans="1:45" x14ac:dyDescent="0.2">
      <c r="A951" s="73"/>
      <c r="B951" s="73"/>
      <c r="C951" s="73"/>
      <c r="D951" s="73"/>
      <c r="E951" s="73"/>
      <c r="F951" s="73"/>
      <c r="G951" s="73"/>
      <c r="H951" s="76"/>
      <c r="I951" s="76"/>
      <c r="J951" s="76"/>
      <c r="K951" s="76"/>
      <c r="L951" s="76"/>
      <c r="M951" s="76"/>
      <c r="N951" s="76"/>
      <c r="O951" s="76"/>
      <c r="P951" s="75">
        <f t="shared" si="45"/>
        <v>0</v>
      </c>
      <c r="Q951" s="73"/>
      <c r="R951" s="73"/>
      <c r="S951" s="73"/>
      <c r="T951" s="73"/>
      <c r="U951" s="73"/>
      <c r="V951" s="73"/>
      <c r="W951" s="73"/>
      <c r="X951" s="73"/>
      <c r="Y951" s="74">
        <f t="shared" si="46"/>
        <v>0</v>
      </c>
      <c r="Z951" s="19"/>
      <c r="AA951" s="19"/>
      <c r="AB951" s="19"/>
      <c r="AC951" s="19"/>
      <c r="AD951" s="19"/>
      <c r="AE951" s="19"/>
      <c r="AF951" s="19"/>
      <c r="AG951" s="73"/>
      <c r="AH951" s="74">
        <f t="shared" si="47"/>
        <v>0</v>
      </c>
      <c r="AI951" s="19"/>
      <c r="AJ951" s="73"/>
      <c r="AK951" s="73"/>
      <c r="AL951" s="5"/>
      <c r="AM951" s="5"/>
      <c r="AN951" s="73"/>
      <c r="AO951" s="73"/>
      <c r="AP951" s="73"/>
      <c r="AQ951" s="73"/>
      <c r="AR951" s="72"/>
      <c r="AS951" s="71"/>
    </row>
    <row r="952" spans="1:45" x14ac:dyDescent="0.2">
      <c r="A952" s="73"/>
      <c r="B952" s="73"/>
      <c r="C952" s="73"/>
      <c r="D952" s="73"/>
      <c r="E952" s="73"/>
      <c r="F952" s="73"/>
      <c r="G952" s="73"/>
      <c r="H952" s="76"/>
      <c r="I952" s="76"/>
      <c r="J952" s="76"/>
      <c r="K952" s="76"/>
      <c r="L952" s="76"/>
      <c r="M952" s="76"/>
      <c r="N952" s="76"/>
      <c r="O952" s="76"/>
      <c r="P952" s="75">
        <f t="shared" si="45"/>
        <v>0</v>
      </c>
      <c r="Q952" s="73"/>
      <c r="R952" s="73"/>
      <c r="S952" s="73"/>
      <c r="T952" s="73"/>
      <c r="U952" s="73"/>
      <c r="V952" s="73"/>
      <c r="W952" s="73"/>
      <c r="X952" s="73"/>
      <c r="Y952" s="74">
        <f t="shared" si="46"/>
        <v>0</v>
      </c>
      <c r="Z952" s="19"/>
      <c r="AA952" s="19"/>
      <c r="AB952" s="19"/>
      <c r="AC952" s="19"/>
      <c r="AD952" s="19"/>
      <c r="AE952" s="19"/>
      <c r="AF952" s="19"/>
      <c r="AG952" s="73"/>
      <c r="AH952" s="74">
        <f t="shared" si="47"/>
        <v>0</v>
      </c>
      <c r="AI952" s="19"/>
      <c r="AJ952" s="73"/>
      <c r="AK952" s="73"/>
      <c r="AL952" s="5"/>
      <c r="AM952" s="5"/>
      <c r="AN952" s="73"/>
      <c r="AO952" s="73"/>
      <c r="AP952" s="73"/>
      <c r="AQ952" s="73"/>
      <c r="AR952" s="72"/>
      <c r="AS952" s="71"/>
    </row>
    <row r="953" spans="1:45" x14ac:dyDescent="0.2">
      <c r="A953" s="73"/>
      <c r="B953" s="73"/>
      <c r="C953" s="73"/>
      <c r="D953" s="73"/>
      <c r="E953" s="73"/>
      <c r="F953" s="73"/>
      <c r="G953" s="73"/>
      <c r="H953" s="76"/>
      <c r="I953" s="76"/>
      <c r="J953" s="76"/>
      <c r="K953" s="76"/>
      <c r="L953" s="76"/>
      <c r="M953" s="76"/>
      <c r="N953" s="76"/>
      <c r="O953" s="76"/>
      <c r="P953" s="75">
        <f t="shared" si="45"/>
        <v>0</v>
      </c>
      <c r="Q953" s="73"/>
      <c r="R953" s="73"/>
      <c r="S953" s="73"/>
      <c r="T953" s="73"/>
      <c r="U953" s="73"/>
      <c r="V953" s="73"/>
      <c r="W953" s="73"/>
      <c r="X953" s="73"/>
      <c r="Y953" s="74">
        <f t="shared" si="46"/>
        <v>0</v>
      </c>
      <c r="Z953" s="19"/>
      <c r="AA953" s="19"/>
      <c r="AB953" s="19"/>
      <c r="AC953" s="19"/>
      <c r="AD953" s="19"/>
      <c r="AE953" s="19"/>
      <c r="AF953" s="19"/>
      <c r="AG953" s="73"/>
      <c r="AH953" s="74">
        <f t="shared" si="47"/>
        <v>0</v>
      </c>
      <c r="AI953" s="19"/>
      <c r="AJ953" s="73"/>
      <c r="AK953" s="73"/>
      <c r="AL953" s="5"/>
      <c r="AM953" s="5"/>
      <c r="AN953" s="73"/>
      <c r="AO953" s="73"/>
      <c r="AP953" s="73"/>
      <c r="AQ953" s="73"/>
      <c r="AR953" s="72"/>
      <c r="AS953" s="71"/>
    </row>
    <row r="954" spans="1:45" x14ac:dyDescent="0.2">
      <c r="A954" s="73"/>
      <c r="B954" s="73"/>
      <c r="C954" s="73"/>
      <c r="D954" s="73"/>
      <c r="E954" s="73"/>
      <c r="F954" s="73"/>
      <c r="G954" s="73"/>
      <c r="H954" s="76"/>
      <c r="I954" s="76"/>
      <c r="J954" s="76"/>
      <c r="K954" s="76"/>
      <c r="L954" s="76"/>
      <c r="M954" s="76"/>
      <c r="N954" s="76"/>
      <c r="O954" s="76"/>
      <c r="P954" s="75">
        <f t="shared" si="45"/>
        <v>0</v>
      </c>
      <c r="Q954" s="73"/>
      <c r="R954" s="73"/>
      <c r="S954" s="73"/>
      <c r="T954" s="73"/>
      <c r="U954" s="73"/>
      <c r="V954" s="73"/>
      <c r="W954" s="73"/>
      <c r="X954" s="73"/>
      <c r="Y954" s="74">
        <f t="shared" si="46"/>
        <v>0</v>
      </c>
      <c r="Z954" s="19"/>
      <c r="AA954" s="19"/>
      <c r="AB954" s="19"/>
      <c r="AC954" s="19"/>
      <c r="AD954" s="19"/>
      <c r="AE954" s="19"/>
      <c r="AF954" s="19"/>
      <c r="AG954" s="73"/>
      <c r="AH954" s="74">
        <f t="shared" si="47"/>
        <v>0</v>
      </c>
      <c r="AI954" s="19"/>
      <c r="AJ954" s="73"/>
      <c r="AK954" s="73"/>
      <c r="AL954" s="5"/>
      <c r="AM954" s="5"/>
      <c r="AN954" s="73"/>
      <c r="AO954" s="73"/>
      <c r="AP954" s="73"/>
      <c r="AQ954" s="73"/>
      <c r="AR954" s="72"/>
      <c r="AS954" s="71"/>
    </row>
    <row r="955" spans="1:45" x14ac:dyDescent="0.2">
      <c r="A955" s="73"/>
      <c r="B955" s="73"/>
      <c r="C955" s="73"/>
      <c r="D955" s="73"/>
      <c r="E955" s="73"/>
      <c r="F955" s="73"/>
      <c r="G955" s="73"/>
      <c r="H955" s="76"/>
      <c r="I955" s="76"/>
      <c r="J955" s="76"/>
      <c r="K955" s="76"/>
      <c r="L955" s="76"/>
      <c r="M955" s="76"/>
      <c r="N955" s="76"/>
      <c r="O955" s="76"/>
      <c r="P955" s="75">
        <f t="shared" si="45"/>
        <v>0</v>
      </c>
      <c r="Q955" s="73"/>
      <c r="R955" s="73"/>
      <c r="S955" s="73"/>
      <c r="T955" s="73"/>
      <c r="U955" s="73"/>
      <c r="V955" s="73"/>
      <c r="W955" s="73"/>
      <c r="X955" s="73"/>
      <c r="Y955" s="74">
        <f t="shared" si="46"/>
        <v>0</v>
      </c>
      <c r="Z955" s="19"/>
      <c r="AA955" s="19"/>
      <c r="AB955" s="19"/>
      <c r="AC955" s="19"/>
      <c r="AD955" s="19"/>
      <c r="AE955" s="19"/>
      <c r="AF955" s="19"/>
      <c r="AG955" s="73"/>
      <c r="AH955" s="74">
        <f t="shared" si="47"/>
        <v>0</v>
      </c>
      <c r="AI955" s="19"/>
      <c r="AJ955" s="73"/>
      <c r="AK955" s="73"/>
      <c r="AL955" s="5"/>
      <c r="AM955" s="5"/>
      <c r="AN955" s="73"/>
      <c r="AO955" s="73"/>
      <c r="AP955" s="73"/>
      <c r="AQ955" s="73"/>
      <c r="AR955" s="72"/>
      <c r="AS955" s="71"/>
    </row>
    <row r="956" spans="1:45" x14ac:dyDescent="0.2">
      <c r="A956" s="73"/>
      <c r="B956" s="73"/>
      <c r="C956" s="73"/>
      <c r="D956" s="73"/>
      <c r="E956" s="73"/>
      <c r="F956" s="73"/>
      <c r="G956" s="73"/>
      <c r="H956" s="76"/>
      <c r="I956" s="76"/>
      <c r="J956" s="76"/>
      <c r="K956" s="76"/>
      <c r="L956" s="76"/>
      <c r="M956" s="76"/>
      <c r="N956" s="76"/>
      <c r="O956" s="76"/>
      <c r="P956" s="75">
        <f t="shared" si="45"/>
        <v>0</v>
      </c>
      <c r="Q956" s="73"/>
      <c r="R956" s="73"/>
      <c r="S956" s="73"/>
      <c r="T956" s="73"/>
      <c r="U956" s="73"/>
      <c r="V956" s="73"/>
      <c r="W956" s="73"/>
      <c r="X956" s="73"/>
      <c r="Y956" s="74">
        <f t="shared" si="46"/>
        <v>0</v>
      </c>
      <c r="Z956" s="19"/>
      <c r="AA956" s="19"/>
      <c r="AB956" s="19"/>
      <c r="AC956" s="19"/>
      <c r="AD956" s="19"/>
      <c r="AE956" s="19"/>
      <c r="AF956" s="19"/>
      <c r="AG956" s="73"/>
      <c r="AH956" s="74">
        <f t="shared" si="47"/>
        <v>0</v>
      </c>
      <c r="AI956" s="19"/>
      <c r="AJ956" s="73"/>
      <c r="AK956" s="73"/>
      <c r="AL956" s="5"/>
      <c r="AM956" s="5"/>
      <c r="AN956" s="73"/>
      <c r="AO956" s="73"/>
      <c r="AP956" s="73"/>
      <c r="AQ956" s="73"/>
      <c r="AR956" s="72"/>
      <c r="AS956" s="71"/>
    </row>
    <row r="957" spans="1:45" x14ac:dyDescent="0.2">
      <c r="A957" s="73"/>
      <c r="B957" s="73"/>
      <c r="C957" s="73"/>
      <c r="D957" s="73"/>
      <c r="E957" s="73"/>
      <c r="F957" s="73"/>
      <c r="G957" s="73"/>
      <c r="H957" s="76"/>
      <c r="I957" s="76"/>
      <c r="J957" s="76"/>
      <c r="K957" s="76"/>
      <c r="L957" s="76"/>
      <c r="M957" s="76"/>
      <c r="N957" s="76"/>
      <c r="O957" s="76"/>
      <c r="P957" s="75">
        <f t="shared" si="45"/>
        <v>0</v>
      </c>
      <c r="Q957" s="73"/>
      <c r="R957" s="73"/>
      <c r="S957" s="73"/>
      <c r="T957" s="73"/>
      <c r="U957" s="73"/>
      <c r="V957" s="73"/>
      <c r="W957" s="73"/>
      <c r="X957" s="73"/>
      <c r="Y957" s="74">
        <f t="shared" si="46"/>
        <v>0</v>
      </c>
      <c r="Z957" s="19"/>
      <c r="AA957" s="19"/>
      <c r="AB957" s="19"/>
      <c r="AC957" s="19"/>
      <c r="AD957" s="19"/>
      <c r="AE957" s="19"/>
      <c r="AF957" s="19"/>
      <c r="AG957" s="73"/>
      <c r="AH957" s="74">
        <f t="shared" si="47"/>
        <v>0</v>
      </c>
      <c r="AI957" s="19"/>
      <c r="AJ957" s="73"/>
      <c r="AK957" s="73"/>
      <c r="AL957" s="5"/>
      <c r="AM957" s="5"/>
      <c r="AN957" s="73"/>
      <c r="AO957" s="73"/>
      <c r="AP957" s="73"/>
      <c r="AQ957" s="73"/>
      <c r="AR957" s="72"/>
      <c r="AS957" s="71"/>
    </row>
    <row r="958" spans="1:45" x14ac:dyDescent="0.2">
      <c r="A958" s="73"/>
      <c r="B958" s="73"/>
      <c r="C958" s="73"/>
      <c r="D958" s="73"/>
      <c r="E958" s="73"/>
      <c r="F958" s="73"/>
      <c r="G958" s="73"/>
      <c r="H958" s="76"/>
      <c r="I958" s="76"/>
      <c r="J958" s="76"/>
      <c r="K958" s="76"/>
      <c r="L958" s="76"/>
      <c r="M958" s="76"/>
      <c r="N958" s="76"/>
      <c r="O958" s="76"/>
      <c r="P958" s="75">
        <f t="shared" si="45"/>
        <v>0</v>
      </c>
      <c r="Q958" s="73"/>
      <c r="R958" s="73"/>
      <c r="S958" s="73"/>
      <c r="T958" s="73"/>
      <c r="U958" s="73"/>
      <c r="V958" s="73"/>
      <c r="W958" s="73"/>
      <c r="X958" s="73"/>
      <c r="Y958" s="74">
        <f t="shared" si="46"/>
        <v>0</v>
      </c>
      <c r="Z958" s="19"/>
      <c r="AA958" s="19"/>
      <c r="AB958" s="19"/>
      <c r="AC958" s="19"/>
      <c r="AD958" s="19"/>
      <c r="AE958" s="19"/>
      <c r="AF958" s="19"/>
      <c r="AG958" s="73"/>
      <c r="AH958" s="74">
        <f t="shared" si="47"/>
        <v>0</v>
      </c>
      <c r="AI958" s="19"/>
      <c r="AJ958" s="73"/>
      <c r="AK958" s="73"/>
      <c r="AL958" s="5"/>
      <c r="AM958" s="5"/>
      <c r="AN958" s="73"/>
      <c r="AO958" s="73"/>
      <c r="AP958" s="73"/>
      <c r="AQ958" s="73"/>
      <c r="AR958" s="72"/>
      <c r="AS958" s="71"/>
    </row>
    <row r="959" spans="1:45" x14ac:dyDescent="0.2">
      <c r="A959" s="73"/>
      <c r="B959" s="73"/>
      <c r="C959" s="73"/>
      <c r="D959" s="73"/>
      <c r="E959" s="73"/>
      <c r="F959" s="73"/>
      <c r="G959" s="73"/>
      <c r="H959" s="76"/>
      <c r="I959" s="76"/>
      <c r="J959" s="76"/>
      <c r="K959" s="76"/>
      <c r="L959" s="76"/>
      <c r="M959" s="76"/>
      <c r="N959" s="76"/>
      <c r="O959" s="76"/>
      <c r="P959" s="75">
        <f t="shared" si="45"/>
        <v>0</v>
      </c>
      <c r="Q959" s="73"/>
      <c r="R959" s="73"/>
      <c r="S959" s="73"/>
      <c r="T959" s="73"/>
      <c r="U959" s="73"/>
      <c r="V959" s="73"/>
      <c r="W959" s="73"/>
      <c r="X959" s="73"/>
      <c r="Y959" s="74">
        <f t="shared" si="46"/>
        <v>0</v>
      </c>
      <c r="Z959" s="19"/>
      <c r="AA959" s="19"/>
      <c r="AB959" s="19"/>
      <c r="AC959" s="19"/>
      <c r="AD959" s="19"/>
      <c r="AE959" s="19"/>
      <c r="AF959" s="19"/>
      <c r="AG959" s="73"/>
      <c r="AH959" s="74">
        <f t="shared" si="47"/>
        <v>0</v>
      </c>
      <c r="AI959" s="19"/>
      <c r="AJ959" s="73"/>
      <c r="AK959" s="73"/>
      <c r="AL959" s="5"/>
      <c r="AM959" s="5"/>
      <c r="AN959" s="73"/>
      <c r="AO959" s="73"/>
      <c r="AP959" s="73"/>
      <c r="AQ959" s="73"/>
      <c r="AR959" s="72"/>
      <c r="AS959" s="71"/>
    </row>
    <row r="960" spans="1:45" x14ac:dyDescent="0.2">
      <c r="A960" s="73"/>
      <c r="B960" s="73"/>
      <c r="C960" s="73"/>
      <c r="D960" s="73"/>
      <c r="E960" s="73"/>
      <c r="F960" s="73"/>
      <c r="G960" s="73"/>
      <c r="H960" s="76"/>
      <c r="I960" s="76"/>
      <c r="J960" s="76"/>
      <c r="K960" s="76"/>
      <c r="L960" s="76"/>
      <c r="M960" s="76"/>
      <c r="N960" s="76"/>
      <c r="O960" s="76"/>
      <c r="P960" s="75">
        <f t="shared" si="45"/>
        <v>0</v>
      </c>
      <c r="Q960" s="73"/>
      <c r="R960" s="73"/>
      <c r="S960" s="73"/>
      <c r="T960" s="73"/>
      <c r="U960" s="73"/>
      <c r="V960" s="73"/>
      <c r="W960" s="73"/>
      <c r="X960" s="73"/>
      <c r="Y960" s="74">
        <f t="shared" si="46"/>
        <v>0</v>
      </c>
      <c r="Z960" s="19"/>
      <c r="AA960" s="19"/>
      <c r="AB960" s="19"/>
      <c r="AC960" s="19"/>
      <c r="AD960" s="19"/>
      <c r="AE960" s="19"/>
      <c r="AF960" s="19"/>
      <c r="AG960" s="73"/>
      <c r="AH960" s="74">
        <f t="shared" si="47"/>
        <v>0</v>
      </c>
      <c r="AI960" s="19"/>
      <c r="AJ960" s="73"/>
      <c r="AK960" s="73"/>
      <c r="AL960" s="5"/>
      <c r="AM960" s="5"/>
      <c r="AN960" s="73"/>
      <c r="AO960" s="73"/>
      <c r="AP960" s="73"/>
      <c r="AQ960" s="73"/>
      <c r="AR960" s="72"/>
      <c r="AS960" s="71"/>
    </row>
    <row r="961" spans="1:45" x14ac:dyDescent="0.2">
      <c r="A961" s="73"/>
      <c r="B961" s="73"/>
      <c r="C961" s="73"/>
      <c r="D961" s="73"/>
      <c r="E961" s="73"/>
      <c r="F961" s="73"/>
      <c r="G961" s="73"/>
      <c r="H961" s="76"/>
      <c r="I961" s="76"/>
      <c r="J961" s="76"/>
      <c r="K961" s="76"/>
      <c r="L961" s="76"/>
      <c r="M961" s="76"/>
      <c r="N961" s="76"/>
      <c r="O961" s="76"/>
      <c r="P961" s="75">
        <f t="shared" si="45"/>
        <v>0</v>
      </c>
      <c r="Q961" s="73"/>
      <c r="R961" s="73"/>
      <c r="S961" s="73"/>
      <c r="T961" s="73"/>
      <c r="U961" s="73"/>
      <c r="V961" s="73"/>
      <c r="W961" s="73"/>
      <c r="X961" s="73"/>
      <c r="Y961" s="74">
        <f t="shared" si="46"/>
        <v>0</v>
      </c>
      <c r="Z961" s="19"/>
      <c r="AA961" s="19"/>
      <c r="AB961" s="19"/>
      <c r="AC961" s="19"/>
      <c r="AD961" s="19"/>
      <c r="AE961" s="19"/>
      <c r="AF961" s="19"/>
      <c r="AG961" s="73"/>
      <c r="AH961" s="74">
        <f t="shared" si="47"/>
        <v>0</v>
      </c>
      <c r="AI961" s="19"/>
      <c r="AJ961" s="73"/>
      <c r="AK961" s="73"/>
      <c r="AL961" s="5"/>
      <c r="AM961" s="5"/>
      <c r="AN961" s="73"/>
      <c r="AO961" s="73"/>
      <c r="AP961" s="73"/>
      <c r="AQ961" s="73"/>
      <c r="AR961" s="72"/>
      <c r="AS961" s="71"/>
    </row>
    <row r="962" spans="1:45" x14ac:dyDescent="0.2">
      <c r="A962" s="73"/>
      <c r="B962" s="73"/>
      <c r="C962" s="73"/>
      <c r="D962" s="73"/>
      <c r="E962" s="73"/>
      <c r="F962" s="73"/>
      <c r="G962" s="73"/>
      <c r="H962" s="76"/>
      <c r="I962" s="76"/>
      <c r="J962" s="76"/>
      <c r="K962" s="76"/>
      <c r="L962" s="76"/>
      <c r="M962" s="76"/>
      <c r="N962" s="76"/>
      <c r="O962" s="76"/>
      <c r="P962" s="75">
        <f t="shared" si="45"/>
        <v>0</v>
      </c>
      <c r="Q962" s="73"/>
      <c r="R962" s="73"/>
      <c r="S962" s="73"/>
      <c r="T962" s="73"/>
      <c r="U962" s="73"/>
      <c r="V962" s="73"/>
      <c r="W962" s="73"/>
      <c r="X962" s="73"/>
      <c r="Y962" s="74">
        <f t="shared" si="46"/>
        <v>0</v>
      </c>
      <c r="Z962" s="19"/>
      <c r="AA962" s="19"/>
      <c r="AB962" s="19"/>
      <c r="AC962" s="19"/>
      <c r="AD962" s="19"/>
      <c r="AE962" s="19"/>
      <c r="AF962" s="19"/>
      <c r="AG962" s="73"/>
      <c r="AH962" s="74">
        <f t="shared" si="47"/>
        <v>0</v>
      </c>
      <c r="AI962" s="19"/>
      <c r="AJ962" s="73"/>
      <c r="AK962" s="73"/>
      <c r="AL962" s="5"/>
      <c r="AM962" s="5"/>
      <c r="AN962" s="73"/>
      <c r="AO962" s="73"/>
      <c r="AP962" s="73"/>
      <c r="AQ962" s="73"/>
      <c r="AR962" s="72"/>
      <c r="AS962" s="71"/>
    </row>
    <row r="963" spans="1:45" x14ac:dyDescent="0.2">
      <c r="A963" s="73"/>
      <c r="B963" s="73"/>
      <c r="C963" s="73"/>
      <c r="D963" s="73"/>
      <c r="E963" s="73"/>
      <c r="F963" s="73"/>
      <c r="G963" s="73"/>
      <c r="H963" s="76"/>
      <c r="I963" s="76"/>
      <c r="J963" s="76"/>
      <c r="K963" s="76"/>
      <c r="L963" s="76"/>
      <c r="M963" s="76"/>
      <c r="N963" s="76"/>
      <c r="O963" s="76"/>
      <c r="P963" s="75">
        <f t="shared" si="45"/>
        <v>0</v>
      </c>
      <c r="Q963" s="73"/>
      <c r="R963" s="73"/>
      <c r="S963" s="73"/>
      <c r="T963" s="73"/>
      <c r="U963" s="73"/>
      <c r="V963" s="73"/>
      <c r="W963" s="73"/>
      <c r="X963" s="73"/>
      <c r="Y963" s="74">
        <f t="shared" si="46"/>
        <v>0</v>
      </c>
      <c r="Z963" s="19"/>
      <c r="AA963" s="19"/>
      <c r="AB963" s="19"/>
      <c r="AC963" s="19"/>
      <c r="AD963" s="19"/>
      <c r="AE963" s="19"/>
      <c r="AF963" s="19"/>
      <c r="AG963" s="73"/>
      <c r="AH963" s="74">
        <f t="shared" si="47"/>
        <v>0</v>
      </c>
      <c r="AI963" s="19"/>
      <c r="AJ963" s="73"/>
      <c r="AK963" s="73"/>
      <c r="AL963" s="5"/>
      <c r="AM963" s="5"/>
      <c r="AN963" s="73"/>
      <c r="AO963" s="73"/>
      <c r="AP963" s="73"/>
      <c r="AQ963" s="73"/>
      <c r="AR963" s="72"/>
      <c r="AS963" s="71"/>
    </row>
    <row r="964" spans="1:45" x14ac:dyDescent="0.2">
      <c r="A964" s="73"/>
      <c r="B964" s="73"/>
      <c r="C964" s="73"/>
      <c r="D964" s="73"/>
      <c r="E964" s="73"/>
      <c r="F964" s="73"/>
      <c r="G964" s="73"/>
      <c r="H964" s="76"/>
      <c r="I964" s="76"/>
      <c r="J964" s="76"/>
      <c r="K964" s="76"/>
      <c r="L964" s="76"/>
      <c r="M964" s="76"/>
      <c r="N964" s="76"/>
      <c r="O964" s="76"/>
      <c r="P964" s="75">
        <f t="shared" si="45"/>
        <v>0</v>
      </c>
      <c r="Q964" s="73"/>
      <c r="R964" s="73"/>
      <c r="S964" s="73"/>
      <c r="T964" s="73"/>
      <c r="U964" s="73"/>
      <c r="V964" s="73"/>
      <c r="W964" s="73"/>
      <c r="X964" s="73"/>
      <c r="Y964" s="74">
        <f t="shared" si="46"/>
        <v>0</v>
      </c>
      <c r="Z964" s="19"/>
      <c r="AA964" s="19"/>
      <c r="AB964" s="19"/>
      <c r="AC964" s="19"/>
      <c r="AD964" s="19"/>
      <c r="AE964" s="19"/>
      <c r="AF964" s="19"/>
      <c r="AG964" s="73"/>
      <c r="AH964" s="74">
        <f t="shared" si="47"/>
        <v>0</v>
      </c>
      <c r="AI964" s="19"/>
      <c r="AJ964" s="73"/>
      <c r="AK964" s="73"/>
      <c r="AL964" s="5"/>
      <c r="AM964" s="5"/>
      <c r="AN964" s="73"/>
      <c r="AO964" s="73"/>
      <c r="AP964" s="73"/>
      <c r="AQ964" s="73"/>
      <c r="AR964" s="72"/>
      <c r="AS964" s="71"/>
    </row>
    <row r="965" spans="1:45" x14ac:dyDescent="0.2">
      <c r="A965" s="73"/>
      <c r="B965" s="73"/>
      <c r="C965" s="73"/>
      <c r="D965" s="73"/>
      <c r="E965" s="73"/>
      <c r="F965" s="73"/>
      <c r="G965" s="73"/>
      <c r="H965" s="76"/>
      <c r="I965" s="76"/>
      <c r="J965" s="76"/>
      <c r="K965" s="76"/>
      <c r="L965" s="76"/>
      <c r="M965" s="76"/>
      <c r="N965" s="76"/>
      <c r="O965" s="76"/>
      <c r="P965" s="75">
        <f t="shared" si="45"/>
        <v>0</v>
      </c>
      <c r="Q965" s="73"/>
      <c r="R965" s="73"/>
      <c r="S965" s="73"/>
      <c r="T965" s="73"/>
      <c r="U965" s="73"/>
      <c r="V965" s="73"/>
      <c r="W965" s="73"/>
      <c r="X965" s="73"/>
      <c r="Y965" s="74">
        <f t="shared" si="46"/>
        <v>0</v>
      </c>
      <c r="Z965" s="19"/>
      <c r="AA965" s="19"/>
      <c r="AB965" s="19"/>
      <c r="AC965" s="19"/>
      <c r="AD965" s="19"/>
      <c r="AE965" s="19"/>
      <c r="AF965" s="19"/>
      <c r="AG965" s="73"/>
      <c r="AH965" s="74">
        <f t="shared" si="47"/>
        <v>0</v>
      </c>
      <c r="AI965" s="19"/>
      <c r="AJ965" s="73"/>
      <c r="AK965" s="73"/>
      <c r="AL965" s="5"/>
      <c r="AM965" s="5"/>
      <c r="AN965" s="73"/>
      <c r="AO965" s="73"/>
      <c r="AP965" s="73"/>
      <c r="AQ965" s="73"/>
      <c r="AR965" s="72"/>
      <c r="AS965" s="71"/>
    </row>
    <row r="966" spans="1:45" x14ac:dyDescent="0.2">
      <c r="A966" s="73"/>
      <c r="B966" s="73"/>
      <c r="C966" s="73"/>
      <c r="D966" s="73"/>
      <c r="E966" s="73"/>
      <c r="F966" s="73"/>
      <c r="G966" s="73"/>
      <c r="H966" s="76"/>
      <c r="I966" s="76"/>
      <c r="J966" s="76"/>
      <c r="K966" s="76"/>
      <c r="L966" s="76"/>
      <c r="M966" s="76"/>
      <c r="N966" s="76"/>
      <c r="O966" s="76"/>
      <c r="P966" s="75">
        <f t="shared" si="45"/>
        <v>0</v>
      </c>
      <c r="Q966" s="73"/>
      <c r="R966" s="73"/>
      <c r="S966" s="73"/>
      <c r="T966" s="73"/>
      <c r="U966" s="73"/>
      <c r="V966" s="73"/>
      <c r="W966" s="73"/>
      <c r="X966" s="73"/>
      <c r="Y966" s="74">
        <f t="shared" si="46"/>
        <v>0</v>
      </c>
      <c r="Z966" s="19"/>
      <c r="AA966" s="19"/>
      <c r="AB966" s="19"/>
      <c r="AC966" s="19"/>
      <c r="AD966" s="19"/>
      <c r="AE966" s="19"/>
      <c r="AF966" s="19"/>
      <c r="AG966" s="73"/>
      <c r="AH966" s="74">
        <f t="shared" si="47"/>
        <v>0</v>
      </c>
      <c r="AI966" s="19"/>
      <c r="AJ966" s="73"/>
      <c r="AK966" s="73"/>
      <c r="AL966" s="5"/>
      <c r="AM966" s="5"/>
      <c r="AN966" s="73"/>
      <c r="AO966" s="73"/>
      <c r="AP966" s="73"/>
      <c r="AQ966" s="73"/>
      <c r="AR966" s="72"/>
      <c r="AS966" s="71"/>
    </row>
    <row r="967" spans="1:45" x14ac:dyDescent="0.2">
      <c r="A967" s="73"/>
      <c r="B967" s="73"/>
      <c r="C967" s="73"/>
      <c r="D967" s="73"/>
      <c r="E967" s="73"/>
      <c r="F967" s="73"/>
      <c r="G967" s="73"/>
      <c r="H967" s="76"/>
      <c r="I967" s="76"/>
      <c r="J967" s="76"/>
      <c r="K967" s="76"/>
      <c r="L967" s="76"/>
      <c r="M967" s="76"/>
      <c r="N967" s="76"/>
      <c r="O967" s="76"/>
      <c r="P967" s="75">
        <f t="shared" si="45"/>
        <v>0</v>
      </c>
      <c r="Q967" s="73"/>
      <c r="R967" s="73"/>
      <c r="S967" s="73"/>
      <c r="T967" s="73"/>
      <c r="U967" s="73"/>
      <c r="V967" s="73"/>
      <c r="W967" s="73"/>
      <c r="X967" s="73"/>
      <c r="Y967" s="74">
        <f t="shared" si="46"/>
        <v>0</v>
      </c>
      <c r="Z967" s="19"/>
      <c r="AA967" s="19"/>
      <c r="AB967" s="19"/>
      <c r="AC967" s="19"/>
      <c r="AD967" s="19"/>
      <c r="AE967" s="19"/>
      <c r="AF967" s="19"/>
      <c r="AG967" s="73"/>
      <c r="AH967" s="74">
        <f t="shared" si="47"/>
        <v>0</v>
      </c>
      <c r="AI967" s="19"/>
      <c r="AJ967" s="73"/>
      <c r="AK967" s="73"/>
      <c r="AL967" s="5"/>
      <c r="AM967" s="5"/>
      <c r="AN967" s="73"/>
      <c r="AO967" s="73"/>
      <c r="AP967" s="73"/>
      <c r="AQ967" s="73"/>
      <c r="AR967" s="72"/>
      <c r="AS967" s="71"/>
    </row>
    <row r="968" spans="1:45" x14ac:dyDescent="0.2">
      <c r="A968" s="73"/>
      <c r="B968" s="73"/>
      <c r="C968" s="73"/>
      <c r="D968" s="73"/>
      <c r="E968" s="73"/>
      <c r="F968" s="73"/>
      <c r="G968" s="73"/>
      <c r="H968" s="76"/>
      <c r="I968" s="76"/>
      <c r="J968" s="76"/>
      <c r="K968" s="76"/>
      <c r="L968" s="76"/>
      <c r="M968" s="76"/>
      <c r="N968" s="76"/>
      <c r="O968" s="76"/>
      <c r="P968" s="75">
        <f t="shared" si="45"/>
        <v>0</v>
      </c>
      <c r="Q968" s="73"/>
      <c r="R968" s="73"/>
      <c r="S968" s="73"/>
      <c r="T968" s="73"/>
      <c r="U968" s="73"/>
      <c r="V968" s="73"/>
      <c r="W968" s="73"/>
      <c r="X968" s="73"/>
      <c r="Y968" s="74">
        <f t="shared" si="46"/>
        <v>0</v>
      </c>
      <c r="Z968" s="19"/>
      <c r="AA968" s="19"/>
      <c r="AB968" s="19"/>
      <c r="AC968" s="19"/>
      <c r="AD968" s="19"/>
      <c r="AE968" s="19"/>
      <c r="AF968" s="19"/>
      <c r="AG968" s="73"/>
      <c r="AH968" s="74">
        <f t="shared" si="47"/>
        <v>0</v>
      </c>
      <c r="AI968" s="19"/>
      <c r="AJ968" s="73"/>
      <c r="AK968" s="73"/>
      <c r="AL968" s="5"/>
      <c r="AM968" s="5"/>
      <c r="AN968" s="73"/>
      <c r="AO968" s="73"/>
      <c r="AP968" s="73"/>
      <c r="AQ968" s="73"/>
      <c r="AR968" s="72"/>
      <c r="AS968" s="71"/>
    </row>
    <row r="969" spans="1:45" x14ac:dyDescent="0.2">
      <c r="A969" s="73"/>
      <c r="B969" s="73"/>
      <c r="C969" s="73"/>
      <c r="D969" s="73"/>
      <c r="E969" s="73"/>
      <c r="F969" s="73"/>
      <c r="G969" s="73"/>
      <c r="H969" s="76"/>
      <c r="I969" s="76"/>
      <c r="J969" s="76"/>
      <c r="K969" s="76"/>
      <c r="L969" s="76"/>
      <c r="M969" s="76"/>
      <c r="N969" s="76"/>
      <c r="O969" s="76"/>
      <c r="P969" s="75">
        <f t="shared" si="45"/>
        <v>0</v>
      </c>
      <c r="Q969" s="73"/>
      <c r="R969" s="73"/>
      <c r="S969" s="73"/>
      <c r="T969" s="73"/>
      <c r="U969" s="73"/>
      <c r="V969" s="73"/>
      <c r="W969" s="73"/>
      <c r="X969" s="73"/>
      <c r="Y969" s="74">
        <f t="shared" si="46"/>
        <v>0</v>
      </c>
      <c r="Z969" s="19"/>
      <c r="AA969" s="19"/>
      <c r="AB969" s="19"/>
      <c r="AC969" s="19"/>
      <c r="AD969" s="19"/>
      <c r="AE969" s="19"/>
      <c r="AF969" s="19"/>
      <c r="AG969" s="73"/>
      <c r="AH969" s="74">
        <f t="shared" si="47"/>
        <v>0</v>
      </c>
      <c r="AI969" s="19"/>
      <c r="AJ969" s="73"/>
      <c r="AK969" s="73"/>
      <c r="AL969" s="5"/>
      <c r="AM969" s="5"/>
      <c r="AN969" s="73"/>
      <c r="AO969" s="73"/>
      <c r="AP969" s="73"/>
      <c r="AQ969" s="73"/>
      <c r="AR969" s="72"/>
      <c r="AS969" s="71"/>
    </row>
    <row r="970" spans="1:45" x14ac:dyDescent="0.2">
      <c r="A970" s="73"/>
      <c r="B970" s="73"/>
      <c r="C970" s="73"/>
      <c r="D970" s="73"/>
      <c r="E970" s="73"/>
      <c r="F970" s="73"/>
      <c r="G970" s="73"/>
      <c r="H970" s="76"/>
      <c r="I970" s="76"/>
      <c r="J970" s="76"/>
      <c r="K970" s="76"/>
      <c r="L970" s="76"/>
      <c r="M970" s="76"/>
      <c r="N970" s="76"/>
      <c r="O970" s="76"/>
      <c r="P970" s="75">
        <f t="shared" si="45"/>
        <v>0</v>
      </c>
      <c r="Q970" s="73"/>
      <c r="R970" s="73"/>
      <c r="S970" s="73"/>
      <c r="T970" s="73"/>
      <c r="U970" s="73"/>
      <c r="V970" s="73"/>
      <c r="W970" s="73"/>
      <c r="X970" s="73"/>
      <c r="Y970" s="74">
        <f t="shared" si="46"/>
        <v>0</v>
      </c>
      <c r="Z970" s="19"/>
      <c r="AA970" s="19"/>
      <c r="AB970" s="19"/>
      <c r="AC970" s="19"/>
      <c r="AD970" s="19"/>
      <c r="AE970" s="19"/>
      <c r="AF970" s="19"/>
      <c r="AG970" s="73"/>
      <c r="AH970" s="74">
        <f t="shared" si="47"/>
        <v>0</v>
      </c>
      <c r="AI970" s="19"/>
      <c r="AJ970" s="73"/>
      <c r="AK970" s="73"/>
      <c r="AL970" s="5"/>
      <c r="AM970" s="5"/>
      <c r="AN970" s="73"/>
      <c r="AO970" s="73"/>
      <c r="AP970" s="73"/>
      <c r="AQ970" s="73"/>
      <c r="AR970" s="72"/>
      <c r="AS970" s="71"/>
    </row>
    <row r="971" spans="1:45" x14ac:dyDescent="0.2">
      <c r="A971" s="73"/>
      <c r="B971" s="73"/>
      <c r="C971" s="73"/>
      <c r="D971" s="73"/>
      <c r="E971" s="73"/>
      <c r="F971" s="73"/>
      <c r="G971" s="73"/>
      <c r="H971" s="76"/>
      <c r="I971" s="76"/>
      <c r="J971" s="76"/>
      <c r="K971" s="76"/>
      <c r="L971" s="76"/>
      <c r="M971" s="76"/>
      <c r="N971" s="76"/>
      <c r="O971" s="76"/>
      <c r="P971" s="75">
        <f t="shared" si="45"/>
        <v>0</v>
      </c>
      <c r="Q971" s="73"/>
      <c r="R971" s="73"/>
      <c r="S971" s="73"/>
      <c r="T971" s="73"/>
      <c r="U971" s="73"/>
      <c r="V971" s="73"/>
      <c r="W971" s="73"/>
      <c r="X971" s="73"/>
      <c r="Y971" s="74">
        <f t="shared" si="46"/>
        <v>0</v>
      </c>
      <c r="Z971" s="19"/>
      <c r="AA971" s="19"/>
      <c r="AB971" s="19"/>
      <c r="AC971" s="19"/>
      <c r="AD971" s="19"/>
      <c r="AE971" s="19"/>
      <c r="AF971" s="19"/>
      <c r="AG971" s="73"/>
      <c r="AH971" s="74">
        <f t="shared" si="47"/>
        <v>0</v>
      </c>
      <c r="AI971" s="19"/>
      <c r="AJ971" s="73"/>
      <c r="AK971" s="73"/>
      <c r="AL971" s="5"/>
      <c r="AM971" s="5"/>
      <c r="AN971" s="73"/>
      <c r="AO971" s="73"/>
      <c r="AP971" s="73"/>
      <c r="AQ971" s="73"/>
      <c r="AR971" s="72"/>
      <c r="AS971" s="71"/>
    </row>
    <row r="972" spans="1:45" x14ac:dyDescent="0.2">
      <c r="A972" s="73"/>
      <c r="B972" s="73"/>
      <c r="C972" s="73"/>
      <c r="D972" s="73"/>
      <c r="E972" s="73"/>
      <c r="F972" s="73"/>
      <c r="G972" s="73"/>
      <c r="H972" s="76"/>
      <c r="I972" s="76"/>
      <c r="J972" s="76"/>
      <c r="K972" s="76"/>
      <c r="L972" s="76"/>
      <c r="M972" s="76"/>
      <c r="N972" s="76"/>
      <c r="O972" s="76"/>
      <c r="P972" s="75">
        <f t="shared" si="45"/>
        <v>0</v>
      </c>
      <c r="Q972" s="73"/>
      <c r="R972" s="73"/>
      <c r="S972" s="73"/>
      <c r="T972" s="73"/>
      <c r="U972" s="73"/>
      <c r="V972" s="73"/>
      <c r="W972" s="73"/>
      <c r="X972" s="73"/>
      <c r="Y972" s="74">
        <f t="shared" si="46"/>
        <v>0</v>
      </c>
      <c r="Z972" s="19"/>
      <c r="AA972" s="19"/>
      <c r="AB972" s="19"/>
      <c r="AC972" s="19"/>
      <c r="AD972" s="19"/>
      <c r="AE972" s="19"/>
      <c r="AF972" s="19"/>
      <c r="AG972" s="73"/>
      <c r="AH972" s="74">
        <f t="shared" si="47"/>
        <v>0</v>
      </c>
      <c r="AI972" s="19"/>
      <c r="AJ972" s="73"/>
      <c r="AK972" s="73"/>
      <c r="AL972" s="5"/>
      <c r="AM972" s="5"/>
      <c r="AN972" s="73"/>
      <c r="AO972" s="73"/>
      <c r="AP972" s="73"/>
      <c r="AQ972" s="73"/>
      <c r="AR972" s="72"/>
      <c r="AS972" s="71"/>
    </row>
    <row r="973" spans="1:45" x14ac:dyDescent="0.2">
      <c r="A973" s="73"/>
      <c r="B973" s="73"/>
      <c r="C973" s="73"/>
      <c r="D973" s="73"/>
      <c r="E973" s="73"/>
      <c r="F973" s="73"/>
      <c r="G973" s="73"/>
      <c r="H973" s="76"/>
      <c r="I973" s="76"/>
      <c r="J973" s="76"/>
      <c r="K973" s="76"/>
      <c r="L973" s="76"/>
      <c r="M973" s="76"/>
      <c r="N973" s="76"/>
      <c r="O973" s="76"/>
      <c r="P973" s="75">
        <f t="shared" ref="P973:P1000" si="48">SUM(H973:N973)</f>
        <v>0</v>
      </c>
      <c r="Q973" s="73"/>
      <c r="R973" s="73"/>
      <c r="S973" s="73"/>
      <c r="T973" s="73"/>
      <c r="U973" s="73"/>
      <c r="V973" s="73"/>
      <c r="W973" s="73"/>
      <c r="X973" s="73"/>
      <c r="Y973" s="74">
        <f t="shared" ref="Y973:Y1000" si="49">SUM(Q973:W973)</f>
        <v>0</v>
      </c>
      <c r="Z973" s="19"/>
      <c r="AA973" s="19"/>
      <c r="AB973" s="19"/>
      <c r="AC973" s="19"/>
      <c r="AD973" s="19"/>
      <c r="AE973" s="19"/>
      <c r="AF973" s="19"/>
      <c r="AG973" s="73"/>
      <c r="AH973" s="74">
        <f t="shared" ref="AH973:AH1000" si="50">SUM(Z973:AF973)</f>
        <v>0</v>
      </c>
      <c r="AI973" s="19"/>
      <c r="AJ973" s="73"/>
      <c r="AK973" s="73"/>
      <c r="AL973" s="5"/>
      <c r="AM973" s="5"/>
      <c r="AN973" s="73"/>
      <c r="AO973" s="73"/>
      <c r="AP973" s="73"/>
      <c r="AQ973" s="73"/>
      <c r="AR973" s="72"/>
      <c r="AS973" s="71"/>
    </row>
    <row r="974" spans="1:45" x14ac:dyDescent="0.2">
      <c r="A974" s="73"/>
      <c r="B974" s="73"/>
      <c r="C974" s="73"/>
      <c r="D974" s="73"/>
      <c r="E974" s="73"/>
      <c r="F974" s="73"/>
      <c r="G974" s="73"/>
      <c r="H974" s="76"/>
      <c r="I974" s="76"/>
      <c r="J974" s="76"/>
      <c r="K974" s="76"/>
      <c r="L974" s="76"/>
      <c r="M974" s="76"/>
      <c r="N974" s="76"/>
      <c r="O974" s="76"/>
      <c r="P974" s="75">
        <f t="shared" si="48"/>
        <v>0</v>
      </c>
      <c r="Q974" s="73"/>
      <c r="R974" s="73"/>
      <c r="S974" s="73"/>
      <c r="T974" s="73"/>
      <c r="U974" s="73"/>
      <c r="V974" s="73"/>
      <c r="W974" s="73"/>
      <c r="X974" s="73"/>
      <c r="Y974" s="74">
        <f t="shared" si="49"/>
        <v>0</v>
      </c>
      <c r="Z974" s="19"/>
      <c r="AA974" s="19"/>
      <c r="AB974" s="19"/>
      <c r="AC974" s="19"/>
      <c r="AD974" s="19"/>
      <c r="AE974" s="19"/>
      <c r="AF974" s="19"/>
      <c r="AG974" s="73"/>
      <c r="AH974" s="74">
        <f t="shared" si="50"/>
        <v>0</v>
      </c>
      <c r="AI974" s="19"/>
      <c r="AJ974" s="73"/>
      <c r="AK974" s="73"/>
      <c r="AL974" s="5"/>
      <c r="AM974" s="5"/>
      <c r="AN974" s="73"/>
      <c r="AO974" s="73"/>
      <c r="AP974" s="73"/>
      <c r="AQ974" s="73"/>
      <c r="AR974" s="72"/>
      <c r="AS974" s="71"/>
    </row>
    <row r="975" spans="1:45" x14ac:dyDescent="0.2">
      <c r="A975" s="73"/>
      <c r="B975" s="73"/>
      <c r="C975" s="73"/>
      <c r="D975" s="73"/>
      <c r="E975" s="73"/>
      <c r="F975" s="73"/>
      <c r="G975" s="73"/>
      <c r="H975" s="76"/>
      <c r="I975" s="76"/>
      <c r="J975" s="76"/>
      <c r="K975" s="76"/>
      <c r="L975" s="76"/>
      <c r="M975" s="76"/>
      <c r="N975" s="76"/>
      <c r="O975" s="76"/>
      <c r="P975" s="75">
        <f t="shared" si="48"/>
        <v>0</v>
      </c>
      <c r="Q975" s="73"/>
      <c r="R975" s="73"/>
      <c r="S975" s="73"/>
      <c r="T975" s="73"/>
      <c r="U975" s="73"/>
      <c r="V975" s="73"/>
      <c r="W975" s="73"/>
      <c r="X975" s="73"/>
      <c r="Y975" s="74">
        <f t="shared" si="49"/>
        <v>0</v>
      </c>
      <c r="Z975" s="19"/>
      <c r="AA975" s="19"/>
      <c r="AB975" s="19"/>
      <c r="AC975" s="19"/>
      <c r="AD975" s="19"/>
      <c r="AE975" s="19"/>
      <c r="AF975" s="19"/>
      <c r="AG975" s="73"/>
      <c r="AH975" s="74">
        <f t="shared" si="50"/>
        <v>0</v>
      </c>
      <c r="AI975" s="19"/>
      <c r="AJ975" s="73"/>
      <c r="AK975" s="73"/>
      <c r="AL975" s="5"/>
      <c r="AM975" s="5"/>
      <c r="AN975" s="73"/>
      <c r="AO975" s="73"/>
      <c r="AP975" s="73"/>
      <c r="AQ975" s="73"/>
      <c r="AR975" s="72"/>
      <c r="AS975" s="71"/>
    </row>
    <row r="976" spans="1:45" x14ac:dyDescent="0.2">
      <c r="A976" s="73"/>
      <c r="B976" s="73"/>
      <c r="C976" s="73"/>
      <c r="D976" s="73"/>
      <c r="E976" s="73"/>
      <c r="F976" s="73"/>
      <c r="G976" s="73"/>
      <c r="H976" s="76"/>
      <c r="I976" s="76"/>
      <c r="J976" s="76"/>
      <c r="K976" s="76"/>
      <c r="L976" s="76"/>
      <c r="M976" s="76"/>
      <c r="N976" s="76"/>
      <c r="O976" s="76"/>
      <c r="P976" s="75">
        <f t="shared" si="48"/>
        <v>0</v>
      </c>
      <c r="Q976" s="73"/>
      <c r="R976" s="73"/>
      <c r="S976" s="73"/>
      <c r="T976" s="73"/>
      <c r="U976" s="73"/>
      <c r="V976" s="73"/>
      <c r="W976" s="73"/>
      <c r="X976" s="73"/>
      <c r="Y976" s="74">
        <f t="shared" si="49"/>
        <v>0</v>
      </c>
      <c r="Z976" s="19"/>
      <c r="AA976" s="19"/>
      <c r="AB976" s="19"/>
      <c r="AC976" s="19"/>
      <c r="AD976" s="19"/>
      <c r="AE976" s="19"/>
      <c r="AF976" s="19"/>
      <c r="AG976" s="73"/>
      <c r="AH976" s="74">
        <f t="shared" si="50"/>
        <v>0</v>
      </c>
      <c r="AI976" s="19"/>
      <c r="AJ976" s="73"/>
      <c r="AK976" s="73"/>
      <c r="AL976" s="5"/>
      <c r="AM976" s="5"/>
      <c r="AN976" s="73"/>
      <c r="AO976" s="73"/>
      <c r="AP976" s="73"/>
      <c r="AQ976" s="73"/>
      <c r="AR976" s="72"/>
      <c r="AS976" s="71"/>
    </row>
    <row r="977" spans="1:45" x14ac:dyDescent="0.2">
      <c r="A977" s="73"/>
      <c r="B977" s="73"/>
      <c r="C977" s="73"/>
      <c r="D977" s="73"/>
      <c r="E977" s="73"/>
      <c r="F977" s="73"/>
      <c r="G977" s="73"/>
      <c r="H977" s="76"/>
      <c r="I977" s="76"/>
      <c r="J977" s="76"/>
      <c r="K977" s="76"/>
      <c r="L977" s="76"/>
      <c r="M977" s="76"/>
      <c r="N977" s="76"/>
      <c r="O977" s="76"/>
      <c r="P977" s="75">
        <f t="shared" si="48"/>
        <v>0</v>
      </c>
      <c r="Q977" s="73"/>
      <c r="R977" s="73"/>
      <c r="S977" s="73"/>
      <c r="T977" s="73"/>
      <c r="U977" s="73"/>
      <c r="V977" s="73"/>
      <c r="W977" s="73"/>
      <c r="X977" s="73"/>
      <c r="Y977" s="74">
        <f t="shared" si="49"/>
        <v>0</v>
      </c>
      <c r="Z977" s="19"/>
      <c r="AA977" s="19"/>
      <c r="AB977" s="19"/>
      <c r="AC977" s="19"/>
      <c r="AD977" s="19"/>
      <c r="AE977" s="19"/>
      <c r="AF977" s="19"/>
      <c r="AG977" s="73"/>
      <c r="AH977" s="74">
        <f t="shared" si="50"/>
        <v>0</v>
      </c>
      <c r="AI977" s="19"/>
      <c r="AJ977" s="73"/>
      <c r="AK977" s="73"/>
      <c r="AL977" s="5"/>
      <c r="AM977" s="5"/>
      <c r="AN977" s="73"/>
      <c r="AO977" s="73"/>
      <c r="AP977" s="73"/>
      <c r="AQ977" s="73"/>
      <c r="AR977" s="72"/>
      <c r="AS977" s="71"/>
    </row>
    <row r="978" spans="1:45" x14ac:dyDescent="0.2">
      <c r="A978" s="73"/>
      <c r="B978" s="73"/>
      <c r="C978" s="73"/>
      <c r="D978" s="73"/>
      <c r="E978" s="73"/>
      <c r="F978" s="73"/>
      <c r="G978" s="73"/>
      <c r="H978" s="76"/>
      <c r="I978" s="76"/>
      <c r="J978" s="76"/>
      <c r="K978" s="76"/>
      <c r="L978" s="76"/>
      <c r="M978" s="76"/>
      <c r="N978" s="76"/>
      <c r="O978" s="76"/>
      <c r="P978" s="75">
        <f t="shared" si="48"/>
        <v>0</v>
      </c>
      <c r="Q978" s="73"/>
      <c r="R978" s="73"/>
      <c r="S978" s="73"/>
      <c r="T978" s="73"/>
      <c r="U978" s="73"/>
      <c r="V978" s="73"/>
      <c r="W978" s="73"/>
      <c r="X978" s="73"/>
      <c r="Y978" s="74">
        <f t="shared" si="49"/>
        <v>0</v>
      </c>
      <c r="Z978" s="19"/>
      <c r="AA978" s="19"/>
      <c r="AB978" s="19"/>
      <c r="AC978" s="19"/>
      <c r="AD978" s="19"/>
      <c r="AE978" s="19"/>
      <c r="AF978" s="19"/>
      <c r="AG978" s="73"/>
      <c r="AH978" s="74">
        <f t="shared" si="50"/>
        <v>0</v>
      </c>
      <c r="AI978" s="19"/>
      <c r="AJ978" s="73"/>
      <c r="AK978" s="73"/>
      <c r="AL978" s="5"/>
      <c r="AM978" s="5"/>
      <c r="AN978" s="73"/>
      <c r="AO978" s="73"/>
      <c r="AP978" s="73"/>
      <c r="AQ978" s="73"/>
      <c r="AR978" s="72"/>
      <c r="AS978" s="71"/>
    </row>
    <row r="979" spans="1:45" x14ac:dyDescent="0.2">
      <c r="A979" s="73"/>
      <c r="B979" s="73"/>
      <c r="C979" s="73"/>
      <c r="D979" s="73"/>
      <c r="E979" s="73"/>
      <c r="F979" s="73"/>
      <c r="G979" s="73"/>
      <c r="H979" s="76"/>
      <c r="I979" s="76"/>
      <c r="J979" s="76"/>
      <c r="K979" s="76"/>
      <c r="L979" s="76"/>
      <c r="M979" s="76"/>
      <c r="N979" s="76"/>
      <c r="O979" s="76"/>
      <c r="P979" s="75">
        <f t="shared" si="48"/>
        <v>0</v>
      </c>
      <c r="Q979" s="73"/>
      <c r="R979" s="73"/>
      <c r="S979" s="73"/>
      <c r="T979" s="73"/>
      <c r="U979" s="73"/>
      <c r="V979" s="73"/>
      <c r="W979" s="73"/>
      <c r="X979" s="73"/>
      <c r="Y979" s="74">
        <f t="shared" si="49"/>
        <v>0</v>
      </c>
      <c r="Z979" s="19"/>
      <c r="AA979" s="19"/>
      <c r="AB979" s="19"/>
      <c r="AC979" s="19"/>
      <c r="AD979" s="19"/>
      <c r="AE979" s="19"/>
      <c r="AF979" s="19"/>
      <c r="AG979" s="73"/>
      <c r="AH979" s="74">
        <f t="shared" si="50"/>
        <v>0</v>
      </c>
      <c r="AI979" s="19"/>
      <c r="AJ979" s="73"/>
      <c r="AK979" s="73"/>
      <c r="AL979" s="5"/>
      <c r="AM979" s="5"/>
      <c r="AN979" s="73"/>
      <c r="AO979" s="73"/>
      <c r="AP979" s="73"/>
      <c r="AQ979" s="73"/>
      <c r="AR979" s="72"/>
      <c r="AS979" s="71"/>
    </row>
    <row r="980" spans="1:45" x14ac:dyDescent="0.2">
      <c r="A980" s="73"/>
      <c r="B980" s="73"/>
      <c r="C980" s="73"/>
      <c r="D980" s="73"/>
      <c r="E980" s="73"/>
      <c r="F980" s="73"/>
      <c r="G980" s="73"/>
      <c r="H980" s="76"/>
      <c r="I980" s="76"/>
      <c r="J980" s="76"/>
      <c r="K980" s="76"/>
      <c r="L980" s="76"/>
      <c r="M980" s="76"/>
      <c r="N980" s="76"/>
      <c r="O980" s="76"/>
      <c r="P980" s="75">
        <f t="shared" si="48"/>
        <v>0</v>
      </c>
      <c r="Q980" s="73"/>
      <c r="R980" s="73"/>
      <c r="S980" s="73"/>
      <c r="T980" s="73"/>
      <c r="U980" s="73"/>
      <c r="V980" s="73"/>
      <c r="W980" s="73"/>
      <c r="X980" s="73"/>
      <c r="Y980" s="74">
        <f t="shared" si="49"/>
        <v>0</v>
      </c>
      <c r="Z980" s="19"/>
      <c r="AA980" s="19"/>
      <c r="AB980" s="19"/>
      <c r="AC980" s="19"/>
      <c r="AD980" s="19"/>
      <c r="AE980" s="19"/>
      <c r="AF980" s="19"/>
      <c r="AG980" s="73"/>
      <c r="AH980" s="74">
        <f t="shared" si="50"/>
        <v>0</v>
      </c>
      <c r="AI980" s="19"/>
      <c r="AJ980" s="73"/>
      <c r="AK980" s="73"/>
      <c r="AL980" s="5"/>
      <c r="AM980" s="5"/>
      <c r="AN980" s="73"/>
      <c r="AO980" s="73"/>
      <c r="AP980" s="73"/>
      <c r="AQ980" s="73"/>
      <c r="AR980" s="72"/>
      <c r="AS980" s="71"/>
    </row>
    <row r="981" spans="1:45" x14ac:dyDescent="0.2">
      <c r="A981" s="73"/>
      <c r="B981" s="73"/>
      <c r="C981" s="73"/>
      <c r="D981" s="73"/>
      <c r="E981" s="73"/>
      <c r="F981" s="73"/>
      <c r="G981" s="73"/>
      <c r="H981" s="76"/>
      <c r="I981" s="76"/>
      <c r="J981" s="76"/>
      <c r="K981" s="76"/>
      <c r="L981" s="76"/>
      <c r="M981" s="76"/>
      <c r="N981" s="76"/>
      <c r="O981" s="76"/>
      <c r="P981" s="75">
        <f t="shared" si="48"/>
        <v>0</v>
      </c>
      <c r="Q981" s="73"/>
      <c r="R981" s="73"/>
      <c r="S981" s="73"/>
      <c r="T981" s="73"/>
      <c r="U981" s="73"/>
      <c r="V981" s="73"/>
      <c r="W981" s="73"/>
      <c r="X981" s="73"/>
      <c r="Y981" s="74">
        <f t="shared" si="49"/>
        <v>0</v>
      </c>
      <c r="Z981" s="19"/>
      <c r="AA981" s="19"/>
      <c r="AB981" s="19"/>
      <c r="AC981" s="19"/>
      <c r="AD981" s="19"/>
      <c r="AE981" s="19"/>
      <c r="AF981" s="19"/>
      <c r="AG981" s="73"/>
      <c r="AH981" s="74">
        <f t="shared" si="50"/>
        <v>0</v>
      </c>
      <c r="AI981" s="19"/>
      <c r="AJ981" s="73"/>
      <c r="AK981" s="73"/>
      <c r="AL981" s="5"/>
      <c r="AM981" s="5"/>
      <c r="AN981" s="73"/>
      <c r="AO981" s="73"/>
      <c r="AP981" s="73"/>
      <c r="AQ981" s="73"/>
      <c r="AR981" s="72"/>
      <c r="AS981" s="71"/>
    </row>
    <row r="982" spans="1:45" x14ac:dyDescent="0.2">
      <c r="A982" s="73"/>
      <c r="B982" s="73"/>
      <c r="C982" s="73"/>
      <c r="D982" s="73"/>
      <c r="E982" s="73"/>
      <c r="F982" s="73"/>
      <c r="G982" s="73"/>
      <c r="H982" s="76"/>
      <c r="I982" s="76"/>
      <c r="J982" s="76"/>
      <c r="K982" s="76"/>
      <c r="L982" s="76"/>
      <c r="M982" s="76"/>
      <c r="N982" s="76"/>
      <c r="O982" s="76"/>
      <c r="P982" s="75">
        <f t="shared" si="48"/>
        <v>0</v>
      </c>
      <c r="Q982" s="73"/>
      <c r="R982" s="73"/>
      <c r="S982" s="73"/>
      <c r="T982" s="73"/>
      <c r="U982" s="73"/>
      <c r="V982" s="73"/>
      <c r="W982" s="73"/>
      <c r="X982" s="73"/>
      <c r="Y982" s="74">
        <f t="shared" si="49"/>
        <v>0</v>
      </c>
      <c r="Z982" s="19"/>
      <c r="AA982" s="19"/>
      <c r="AB982" s="19"/>
      <c r="AC982" s="19"/>
      <c r="AD982" s="19"/>
      <c r="AE982" s="19"/>
      <c r="AF982" s="19"/>
      <c r="AG982" s="73"/>
      <c r="AH982" s="74">
        <f t="shared" si="50"/>
        <v>0</v>
      </c>
      <c r="AI982" s="19"/>
      <c r="AJ982" s="73"/>
      <c r="AK982" s="73"/>
      <c r="AL982" s="5"/>
      <c r="AM982" s="5"/>
      <c r="AN982" s="73"/>
      <c r="AO982" s="73"/>
      <c r="AP982" s="73"/>
      <c r="AQ982" s="73"/>
      <c r="AR982" s="72"/>
      <c r="AS982" s="71"/>
    </row>
    <row r="983" spans="1:45" x14ac:dyDescent="0.2">
      <c r="A983" s="73"/>
      <c r="B983" s="73"/>
      <c r="C983" s="73"/>
      <c r="D983" s="73"/>
      <c r="E983" s="73"/>
      <c r="F983" s="73"/>
      <c r="G983" s="73"/>
      <c r="H983" s="76"/>
      <c r="I983" s="76"/>
      <c r="J983" s="76"/>
      <c r="K983" s="76"/>
      <c r="L983" s="76"/>
      <c r="M983" s="76"/>
      <c r="N983" s="76"/>
      <c r="O983" s="76"/>
      <c r="P983" s="75">
        <f t="shared" si="48"/>
        <v>0</v>
      </c>
      <c r="Q983" s="73"/>
      <c r="R983" s="73"/>
      <c r="S983" s="73"/>
      <c r="T983" s="73"/>
      <c r="U983" s="73"/>
      <c r="V983" s="73"/>
      <c r="W983" s="73"/>
      <c r="X983" s="73"/>
      <c r="Y983" s="74">
        <f t="shared" si="49"/>
        <v>0</v>
      </c>
      <c r="Z983" s="19"/>
      <c r="AA983" s="19"/>
      <c r="AB983" s="19"/>
      <c r="AC983" s="19"/>
      <c r="AD983" s="19"/>
      <c r="AE983" s="19"/>
      <c r="AF983" s="19"/>
      <c r="AG983" s="73"/>
      <c r="AH983" s="74">
        <f t="shared" si="50"/>
        <v>0</v>
      </c>
      <c r="AI983" s="19"/>
      <c r="AJ983" s="73"/>
      <c r="AK983" s="73"/>
      <c r="AL983" s="5"/>
      <c r="AM983" s="5"/>
      <c r="AN983" s="73"/>
      <c r="AO983" s="73"/>
      <c r="AP983" s="73"/>
      <c r="AQ983" s="73"/>
      <c r="AR983" s="72"/>
      <c r="AS983" s="71"/>
    </row>
    <row r="984" spans="1:45" x14ac:dyDescent="0.2">
      <c r="A984" s="73"/>
      <c r="B984" s="73"/>
      <c r="C984" s="73"/>
      <c r="D984" s="73"/>
      <c r="E984" s="73"/>
      <c r="F984" s="73"/>
      <c r="G984" s="73"/>
      <c r="H984" s="76"/>
      <c r="I984" s="76"/>
      <c r="J984" s="76"/>
      <c r="K984" s="76"/>
      <c r="L984" s="76"/>
      <c r="M984" s="76"/>
      <c r="N984" s="76"/>
      <c r="O984" s="76"/>
      <c r="P984" s="75">
        <f t="shared" si="48"/>
        <v>0</v>
      </c>
      <c r="Q984" s="73"/>
      <c r="R984" s="73"/>
      <c r="S984" s="73"/>
      <c r="T984" s="73"/>
      <c r="U984" s="73"/>
      <c r="V984" s="73"/>
      <c r="W984" s="73"/>
      <c r="X984" s="73"/>
      <c r="Y984" s="74">
        <f t="shared" si="49"/>
        <v>0</v>
      </c>
      <c r="Z984" s="19"/>
      <c r="AA984" s="19"/>
      <c r="AB984" s="19"/>
      <c r="AC984" s="19"/>
      <c r="AD984" s="19"/>
      <c r="AE984" s="19"/>
      <c r="AF984" s="19"/>
      <c r="AG984" s="73"/>
      <c r="AH984" s="74">
        <f t="shared" si="50"/>
        <v>0</v>
      </c>
      <c r="AI984" s="19"/>
      <c r="AJ984" s="73"/>
      <c r="AK984" s="73"/>
      <c r="AL984" s="5"/>
      <c r="AM984" s="5"/>
      <c r="AN984" s="73"/>
      <c r="AO984" s="73"/>
      <c r="AP984" s="73"/>
      <c r="AQ984" s="73"/>
      <c r="AR984" s="72"/>
      <c r="AS984" s="71"/>
    </row>
    <row r="985" spans="1:45" x14ac:dyDescent="0.2">
      <c r="A985" s="73"/>
      <c r="B985" s="73"/>
      <c r="C985" s="73"/>
      <c r="D985" s="73"/>
      <c r="E985" s="73"/>
      <c r="F985" s="73"/>
      <c r="G985" s="73"/>
      <c r="H985" s="76"/>
      <c r="I985" s="76"/>
      <c r="J985" s="76"/>
      <c r="K985" s="76"/>
      <c r="L985" s="76"/>
      <c r="M985" s="76"/>
      <c r="N985" s="76"/>
      <c r="O985" s="76"/>
      <c r="P985" s="75">
        <f t="shared" si="48"/>
        <v>0</v>
      </c>
      <c r="Q985" s="73"/>
      <c r="R985" s="73"/>
      <c r="S985" s="73"/>
      <c r="T985" s="73"/>
      <c r="U985" s="73"/>
      <c r="V985" s="73"/>
      <c r="W985" s="73"/>
      <c r="X985" s="73"/>
      <c r="Y985" s="74">
        <f t="shared" si="49"/>
        <v>0</v>
      </c>
      <c r="Z985" s="19"/>
      <c r="AA985" s="19"/>
      <c r="AB985" s="19"/>
      <c r="AC985" s="19"/>
      <c r="AD985" s="19"/>
      <c r="AE985" s="19"/>
      <c r="AF985" s="19"/>
      <c r="AG985" s="73"/>
      <c r="AH985" s="74">
        <f t="shared" si="50"/>
        <v>0</v>
      </c>
      <c r="AI985" s="19"/>
      <c r="AJ985" s="73"/>
      <c r="AK985" s="73"/>
      <c r="AL985" s="5"/>
      <c r="AM985" s="5"/>
      <c r="AN985" s="73"/>
      <c r="AO985" s="73"/>
      <c r="AP985" s="73"/>
      <c r="AQ985" s="73"/>
      <c r="AR985" s="72"/>
      <c r="AS985" s="71"/>
    </row>
    <row r="986" spans="1:45" x14ac:dyDescent="0.2">
      <c r="A986" s="73"/>
      <c r="B986" s="73"/>
      <c r="C986" s="73"/>
      <c r="D986" s="73"/>
      <c r="E986" s="73"/>
      <c r="F986" s="73"/>
      <c r="G986" s="73"/>
      <c r="H986" s="76"/>
      <c r="I986" s="76"/>
      <c r="J986" s="76"/>
      <c r="K986" s="76"/>
      <c r="L986" s="76"/>
      <c r="M986" s="76"/>
      <c r="N986" s="76"/>
      <c r="O986" s="76"/>
      <c r="P986" s="75">
        <f t="shared" si="48"/>
        <v>0</v>
      </c>
      <c r="Q986" s="73"/>
      <c r="R986" s="73"/>
      <c r="S986" s="73"/>
      <c r="T986" s="73"/>
      <c r="U986" s="73"/>
      <c r="V986" s="73"/>
      <c r="W986" s="73"/>
      <c r="X986" s="73"/>
      <c r="Y986" s="74">
        <f t="shared" si="49"/>
        <v>0</v>
      </c>
      <c r="Z986" s="19"/>
      <c r="AA986" s="19"/>
      <c r="AB986" s="19"/>
      <c r="AC986" s="19"/>
      <c r="AD986" s="19"/>
      <c r="AE986" s="19"/>
      <c r="AF986" s="19"/>
      <c r="AG986" s="73"/>
      <c r="AH986" s="74">
        <f t="shared" si="50"/>
        <v>0</v>
      </c>
      <c r="AI986" s="19"/>
      <c r="AJ986" s="73"/>
      <c r="AK986" s="73"/>
      <c r="AL986" s="5"/>
      <c r="AM986" s="5"/>
      <c r="AN986" s="73"/>
      <c r="AO986" s="73"/>
      <c r="AP986" s="73"/>
      <c r="AQ986" s="73"/>
      <c r="AR986" s="72"/>
      <c r="AS986" s="71"/>
    </row>
    <row r="987" spans="1:45" x14ac:dyDescent="0.2">
      <c r="A987" s="73"/>
      <c r="B987" s="73"/>
      <c r="C987" s="73"/>
      <c r="D987" s="73"/>
      <c r="E987" s="73"/>
      <c r="F987" s="73"/>
      <c r="G987" s="73"/>
      <c r="H987" s="76"/>
      <c r="I987" s="76"/>
      <c r="J987" s="76"/>
      <c r="K987" s="76"/>
      <c r="L987" s="76"/>
      <c r="M987" s="76"/>
      <c r="N987" s="76"/>
      <c r="O987" s="76"/>
      <c r="P987" s="75">
        <f t="shared" si="48"/>
        <v>0</v>
      </c>
      <c r="Q987" s="73"/>
      <c r="R987" s="73"/>
      <c r="S987" s="73"/>
      <c r="T987" s="73"/>
      <c r="U987" s="73"/>
      <c r="V987" s="73"/>
      <c r="W987" s="73"/>
      <c r="X987" s="73"/>
      <c r="Y987" s="74">
        <f t="shared" si="49"/>
        <v>0</v>
      </c>
      <c r="Z987" s="19"/>
      <c r="AA987" s="19"/>
      <c r="AB987" s="19"/>
      <c r="AC987" s="19"/>
      <c r="AD987" s="19"/>
      <c r="AE987" s="19"/>
      <c r="AF987" s="19"/>
      <c r="AG987" s="73"/>
      <c r="AH987" s="74">
        <f t="shared" si="50"/>
        <v>0</v>
      </c>
      <c r="AI987" s="19"/>
      <c r="AJ987" s="73"/>
      <c r="AK987" s="73"/>
      <c r="AL987" s="5"/>
      <c r="AM987" s="5"/>
      <c r="AN987" s="73"/>
      <c r="AO987" s="73"/>
      <c r="AP987" s="73"/>
      <c r="AQ987" s="73"/>
      <c r="AR987" s="72"/>
      <c r="AS987" s="71"/>
    </row>
    <row r="988" spans="1:45" x14ac:dyDescent="0.2">
      <c r="A988" s="73"/>
      <c r="B988" s="73"/>
      <c r="C988" s="73"/>
      <c r="D988" s="73"/>
      <c r="E988" s="73"/>
      <c r="F988" s="73"/>
      <c r="G988" s="73"/>
      <c r="H988" s="76"/>
      <c r="I988" s="76"/>
      <c r="J988" s="76"/>
      <c r="K988" s="76"/>
      <c r="L988" s="76"/>
      <c r="M988" s="76"/>
      <c r="N988" s="76"/>
      <c r="O988" s="76"/>
      <c r="P988" s="75">
        <f t="shared" si="48"/>
        <v>0</v>
      </c>
      <c r="Q988" s="73"/>
      <c r="R988" s="73"/>
      <c r="S988" s="73"/>
      <c r="T988" s="73"/>
      <c r="U988" s="73"/>
      <c r="V988" s="73"/>
      <c r="W988" s="73"/>
      <c r="X988" s="73"/>
      <c r="Y988" s="74">
        <f t="shared" si="49"/>
        <v>0</v>
      </c>
      <c r="Z988" s="19"/>
      <c r="AA988" s="19"/>
      <c r="AB988" s="19"/>
      <c r="AC988" s="19"/>
      <c r="AD988" s="19"/>
      <c r="AE988" s="19"/>
      <c r="AF988" s="19"/>
      <c r="AG988" s="73"/>
      <c r="AH988" s="74">
        <f t="shared" si="50"/>
        <v>0</v>
      </c>
      <c r="AI988" s="19"/>
      <c r="AJ988" s="73"/>
      <c r="AK988" s="73"/>
      <c r="AL988" s="5"/>
      <c r="AM988" s="5"/>
      <c r="AN988" s="73"/>
      <c r="AO988" s="73"/>
      <c r="AP988" s="73"/>
      <c r="AQ988" s="73"/>
      <c r="AR988" s="72"/>
      <c r="AS988" s="71"/>
    </row>
    <row r="989" spans="1:45" x14ac:dyDescent="0.2">
      <c r="A989" s="73"/>
      <c r="B989" s="73"/>
      <c r="C989" s="73"/>
      <c r="D989" s="73"/>
      <c r="E989" s="73"/>
      <c r="F989" s="73"/>
      <c r="G989" s="73"/>
      <c r="H989" s="76"/>
      <c r="I989" s="76"/>
      <c r="J989" s="76"/>
      <c r="K989" s="76"/>
      <c r="L989" s="76"/>
      <c r="M989" s="76"/>
      <c r="N989" s="76"/>
      <c r="O989" s="76"/>
      <c r="P989" s="75">
        <f t="shared" si="48"/>
        <v>0</v>
      </c>
      <c r="Q989" s="73"/>
      <c r="R989" s="73"/>
      <c r="S989" s="73"/>
      <c r="T989" s="73"/>
      <c r="U989" s="73"/>
      <c r="V989" s="73"/>
      <c r="W989" s="73"/>
      <c r="X989" s="73"/>
      <c r="Y989" s="74">
        <f t="shared" si="49"/>
        <v>0</v>
      </c>
      <c r="Z989" s="19"/>
      <c r="AA989" s="19"/>
      <c r="AB989" s="19"/>
      <c r="AC989" s="19"/>
      <c r="AD989" s="19"/>
      <c r="AE989" s="19"/>
      <c r="AF989" s="19"/>
      <c r="AG989" s="73"/>
      <c r="AH989" s="74">
        <f t="shared" si="50"/>
        <v>0</v>
      </c>
      <c r="AI989" s="19"/>
      <c r="AJ989" s="73"/>
      <c r="AK989" s="73"/>
      <c r="AL989" s="5"/>
      <c r="AM989" s="5"/>
      <c r="AN989" s="73"/>
      <c r="AO989" s="73"/>
      <c r="AP989" s="73"/>
      <c r="AQ989" s="73"/>
      <c r="AR989" s="72"/>
      <c r="AS989" s="71"/>
    </row>
    <row r="990" spans="1:45" x14ac:dyDescent="0.2">
      <c r="A990" s="73"/>
      <c r="B990" s="73"/>
      <c r="C990" s="73"/>
      <c r="D990" s="73"/>
      <c r="E990" s="73"/>
      <c r="F990" s="73"/>
      <c r="G990" s="73"/>
      <c r="H990" s="76"/>
      <c r="I990" s="76"/>
      <c r="J990" s="76"/>
      <c r="K990" s="76"/>
      <c r="L990" s="76"/>
      <c r="M990" s="76"/>
      <c r="N990" s="76"/>
      <c r="O990" s="76"/>
      <c r="P990" s="75">
        <f t="shared" si="48"/>
        <v>0</v>
      </c>
      <c r="Q990" s="73"/>
      <c r="R990" s="73"/>
      <c r="S990" s="73"/>
      <c r="T990" s="73"/>
      <c r="U990" s="73"/>
      <c r="V990" s="73"/>
      <c r="W990" s="73"/>
      <c r="X990" s="73"/>
      <c r="Y990" s="74">
        <f t="shared" si="49"/>
        <v>0</v>
      </c>
      <c r="Z990" s="19"/>
      <c r="AA990" s="19"/>
      <c r="AB990" s="19"/>
      <c r="AC990" s="19"/>
      <c r="AD990" s="19"/>
      <c r="AE990" s="19"/>
      <c r="AF990" s="19"/>
      <c r="AG990" s="73"/>
      <c r="AH990" s="74">
        <f t="shared" si="50"/>
        <v>0</v>
      </c>
      <c r="AI990" s="19"/>
      <c r="AJ990" s="73"/>
      <c r="AK990" s="73"/>
      <c r="AL990" s="5"/>
      <c r="AM990" s="5"/>
      <c r="AN990" s="73"/>
      <c r="AO990" s="73"/>
      <c r="AP990" s="73"/>
      <c r="AQ990" s="73"/>
      <c r="AR990" s="72"/>
      <c r="AS990" s="71"/>
    </row>
    <row r="991" spans="1:45" x14ac:dyDescent="0.2">
      <c r="A991" s="73"/>
      <c r="B991" s="73"/>
      <c r="C991" s="73"/>
      <c r="D991" s="73"/>
      <c r="E991" s="73"/>
      <c r="F991" s="73"/>
      <c r="G991" s="73"/>
      <c r="H991" s="76"/>
      <c r="I991" s="76"/>
      <c r="J991" s="76"/>
      <c r="K991" s="76"/>
      <c r="L991" s="76"/>
      <c r="M991" s="76"/>
      <c r="N991" s="76"/>
      <c r="O991" s="76"/>
      <c r="P991" s="75">
        <f t="shared" si="48"/>
        <v>0</v>
      </c>
      <c r="Q991" s="73"/>
      <c r="R991" s="73"/>
      <c r="S991" s="73"/>
      <c r="T991" s="73"/>
      <c r="U991" s="73"/>
      <c r="V991" s="73"/>
      <c r="W991" s="73"/>
      <c r="X991" s="73"/>
      <c r="Y991" s="74">
        <f t="shared" si="49"/>
        <v>0</v>
      </c>
      <c r="Z991" s="19"/>
      <c r="AA991" s="19"/>
      <c r="AB991" s="19"/>
      <c r="AC991" s="19"/>
      <c r="AD991" s="19"/>
      <c r="AE991" s="19"/>
      <c r="AF991" s="19"/>
      <c r="AG991" s="73"/>
      <c r="AH991" s="74">
        <f t="shared" si="50"/>
        <v>0</v>
      </c>
      <c r="AI991" s="19"/>
      <c r="AJ991" s="73"/>
      <c r="AK991" s="73"/>
      <c r="AL991" s="5"/>
      <c r="AM991" s="5"/>
      <c r="AN991" s="73"/>
      <c r="AO991" s="73"/>
      <c r="AP991" s="73"/>
      <c r="AQ991" s="73"/>
      <c r="AR991" s="72"/>
      <c r="AS991" s="71"/>
    </row>
    <row r="992" spans="1:45" x14ac:dyDescent="0.2">
      <c r="A992" s="73"/>
      <c r="B992" s="73"/>
      <c r="C992" s="73"/>
      <c r="D992" s="73"/>
      <c r="E992" s="73"/>
      <c r="F992" s="73"/>
      <c r="G992" s="73"/>
      <c r="H992" s="76"/>
      <c r="I992" s="76"/>
      <c r="J992" s="76"/>
      <c r="K992" s="76"/>
      <c r="L992" s="76"/>
      <c r="M992" s="76"/>
      <c r="N992" s="76"/>
      <c r="O992" s="76"/>
      <c r="P992" s="75">
        <f t="shared" si="48"/>
        <v>0</v>
      </c>
      <c r="Q992" s="73"/>
      <c r="R992" s="73"/>
      <c r="S992" s="73"/>
      <c r="T992" s="73"/>
      <c r="U992" s="73"/>
      <c r="V992" s="73"/>
      <c r="W992" s="73"/>
      <c r="X992" s="73"/>
      <c r="Y992" s="74">
        <f t="shared" si="49"/>
        <v>0</v>
      </c>
      <c r="Z992" s="19"/>
      <c r="AA992" s="19"/>
      <c r="AB992" s="19"/>
      <c r="AC992" s="19"/>
      <c r="AD992" s="19"/>
      <c r="AE992" s="19"/>
      <c r="AF992" s="19"/>
      <c r="AG992" s="73"/>
      <c r="AH992" s="74">
        <f t="shared" si="50"/>
        <v>0</v>
      </c>
      <c r="AI992" s="19"/>
      <c r="AJ992" s="73"/>
      <c r="AK992" s="73"/>
      <c r="AL992" s="5"/>
      <c r="AM992" s="5"/>
      <c r="AN992" s="73"/>
      <c r="AO992" s="73"/>
      <c r="AP992" s="73"/>
      <c r="AQ992" s="73"/>
      <c r="AR992" s="72"/>
      <c r="AS992" s="71"/>
    </row>
    <row r="993" spans="1:45" x14ac:dyDescent="0.2">
      <c r="A993" s="73"/>
      <c r="B993" s="73"/>
      <c r="C993" s="73"/>
      <c r="D993" s="73"/>
      <c r="E993" s="73"/>
      <c r="F993" s="73"/>
      <c r="G993" s="73"/>
      <c r="H993" s="76"/>
      <c r="I993" s="76"/>
      <c r="J993" s="76"/>
      <c r="K993" s="76"/>
      <c r="L993" s="76"/>
      <c r="M993" s="76"/>
      <c r="N993" s="76"/>
      <c r="O993" s="76"/>
      <c r="P993" s="75">
        <f t="shared" si="48"/>
        <v>0</v>
      </c>
      <c r="Q993" s="73"/>
      <c r="R993" s="73"/>
      <c r="S993" s="73"/>
      <c r="T993" s="73"/>
      <c r="U993" s="73"/>
      <c r="V993" s="73"/>
      <c r="W993" s="73"/>
      <c r="X993" s="73"/>
      <c r="Y993" s="74">
        <f t="shared" si="49"/>
        <v>0</v>
      </c>
      <c r="Z993" s="19"/>
      <c r="AA993" s="19"/>
      <c r="AB993" s="19"/>
      <c r="AC993" s="19"/>
      <c r="AD993" s="19"/>
      <c r="AE993" s="19"/>
      <c r="AF993" s="19"/>
      <c r="AG993" s="73"/>
      <c r="AH993" s="74">
        <f t="shared" si="50"/>
        <v>0</v>
      </c>
      <c r="AI993" s="19"/>
      <c r="AJ993" s="73"/>
      <c r="AK993" s="73"/>
      <c r="AL993" s="5"/>
      <c r="AM993" s="5"/>
      <c r="AN993" s="73"/>
      <c r="AO993" s="73"/>
      <c r="AP993" s="73"/>
      <c r="AQ993" s="73"/>
      <c r="AR993" s="72"/>
      <c r="AS993" s="71"/>
    </row>
    <row r="994" spans="1:45" x14ac:dyDescent="0.2">
      <c r="A994" s="73"/>
      <c r="B994" s="73"/>
      <c r="C994" s="73"/>
      <c r="D994" s="73"/>
      <c r="E994" s="73"/>
      <c r="F994" s="73"/>
      <c r="G994" s="73"/>
      <c r="H994" s="76"/>
      <c r="I994" s="76"/>
      <c r="J994" s="76"/>
      <c r="K994" s="76"/>
      <c r="L994" s="76"/>
      <c r="M994" s="76"/>
      <c r="N994" s="76"/>
      <c r="O994" s="76"/>
      <c r="P994" s="75">
        <f t="shared" si="48"/>
        <v>0</v>
      </c>
      <c r="Q994" s="73"/>
      <c r="R994" s="73"/>
      <c r="S994" s="73"/>
      <c r="T994" s="73"/>
      <c r="U994" s="73"/>
      <c r="V994" s="73"/>
      <c r="W994" s="73"/>
      <c r="X994" s="73"/>
      <c r="Y994" s="74">
        <f t="shared" si="49"/>
        <v>0</v>
      </c>
      <c r="Z994" s="19"/>
      <c r="AA994" s="19"/>
      <c r="AB994" s="19"/>
      <c r="AC994" s="19"/>
      <c r="AD994" s="19"/>
      <c r="AE994" s="19"/>
      <c r="AF994" s="19"/>
      <c r="AG994" s="73"/>
      <c r="AH994" s="74">
        <f t="shared" si="50"/>
        <v>0</v>
      </c>
      <c r="AI994" s="19"/>
      <c r="AJ994" s="73"/>
      <c r="AK994" s="73"/>
      <c r="AL994" s="5"/>
      <c r="AM994" s="5"/>
      <c r="AN994" s="73"/>
      <c r="AO994" s="73"/>
      <c r="AP994" s="73"/>
      <c r="AQ994" s="73"/>
      <c r="AR994" s="72"/>
      <c r="AS994" s="71"/>
    </row>
    <row r="995" spans="1:45" x14ac:dyDescent="0.2">
      <c r="A995" s="73"/>
      <c r="B995" s="73"/>
      <c r="C995" s="73"/>
      <c r="D995" s="73"/>
      <c r="E995" s="73"/>
      <c r="F995" s="73"/>
      <c r="G995" s="73"/>
      <c r="H995" s="76"/>
      <c r="I995" s="76"/>
      <c r="J995" s="76"/>
      <c r="K995" s="76"/>
      <c r="L995" s="76"/>
      <c r="M995" s="76"/>
      <c r="N995" s="76"/>
      <c r="O995" s="76"/>
      <c r="P995" s="75">
        <f t="shared" si="48"/>
        <v>0</v>
      </c>
      <c r="Q995" s="73"/>
      <c r="R995" s="73"/>
      <c r="S995" s="73"/>
      <c r="T995" s="73"/>
      <c r="U995" s="73"/>
      <c r="V995" s="73"/>
      <c r="W995" s="73"/>
      <c r="X995" s="73"/>
      <c r="Y995" s="74">
        <f t="shared" si="49"/>
        <v>0</v>
      </c>
      <c r="Z995" s="19"/>
      <c r="AA995" s="19"/>
      <c r="AB995" s="19"/>
      <c r="AC995" s="19"/>
      <c r="AD995" s="19"/>
      <c r="AE995" s="19"/>
      <c r="AF995" s="19"/>
      <c r="AG995" s="73"/>
      <c r="AH995" s="74">
        <f t="shared" si="50"/>
        <v>0</v>
      </c>
      <c r="AI995" s="19"/>
      <c r="AJ995" s="73"/>
      <c r="AK995" s="73"/>
      <c r="AL995" s="5"/>
      <c r="AM995" s="5"/>
      <c r="AN995" s="73"/>
      <c r="AO995" s="73"/>
      <c r="AP995" s="73"/>
      <c r="AQ995" s="73"/>
      <c r="AR995" s="72"/>
      <c r="AS995" s="71"/>
    </row>
    <row r="996" spans="1:45" x14ac:dyDescent="0.2">
      <c r="A996" s="73"/>
      <c r="B996" s="73"/>
      <c r="C996" s="73"/>
      <c r="D996" s="73"/>
      <c r="E996" s="73"/>
      <c r="F996" s="73"/>
      <c r="G996" s="73"/>
      <c r="H996" s="76"/>
      <c r="I996" s="76"/>
      <c r="J996" s="76"/>
      <c r="K996" s="76"/>
      <c r="L996" s="76"/>
      <c r="M996" s="76"/>
      <c r="N996" s="76"/>
      <c r="O996" s="76"/>
      <c r="P996" s="75">
        <f t="shared" si="48"/>
        <v>0</v>
      </c>
      <c r="Q996" s="73"/>
      <c r="R996" s="73"/>
      <c r="S996" s="73"/>
      <c r="T996" s="73"/>
      <c r="U996" s="73"/>
      <c r="V996" s="73"/>
      <c r="W996" s="73"/>
      <c r="X996" s="73"/>
      <c r="Y996" s="74">
        <f t="shared" si="49"/>
        <v>0</v>
      </c>
      <c r="Z996" s="19"/>
      <c r="AA996" s="19"/>
      <c r="AB996" s="19"/>
      <c r="AC996" s="19"/>
      <c r="AD996" s="19"/>
      <c r="AE996" s="19"/>
      <c r="AF996" s="19"/>
      <c r="AG996" s="73"/>
      <c r="AH996" s="74">
        <f t="shared" si="50"/>
        <v>0</v>
      </c>
      <c r="AI996" s="19"/>
      <c r="AJ996" s="73"/>
      <c r="AK996" s="73"/>
      <c r="AL996" s="5"/>
      <c r="AM996" s="5"/>
      <c r="AN996" s="73"/>
      <c r="AO996" s="73"/>
      <c r="AP996" s="73"/>
      <c r="AQ996" s="73"/>
      <c r="AR996" s="72"/>
      <c r="AS996" s="71"/>
    </row>
    <row r="997" spans="1:45" x14ac:dyDescent="0.2">
      <c r="A997" s="73"/>
      <c r="B997" s="73"/>
      <c r="C997" s="73"/>
      <c r="D997" s="73"/>
      <c r="E997" s="73"/>
      <c r="F997" s="73"/>
      <c r="G997" s="73"/>
      <c r="H997" s="76"/>
      <c r="I997" s="76"/>
      <c r="J997" s="76"/>
      <c r="K997" s="76"/>
      <c r="L997" s="76"/>
      <c r="M997" s="76"/>
      <c r="N997" s="76"/>
      <c r="O997" s="76"/>
      <c r="P997" s="75">
        <f t="shared" si="48"/>
        <v>0</v>
      </c>
      <c r="Q997" s="73"/>
      <c r="R997" s="73"/>
      <c r="S997" s="73"/>
      <c r="T997" s="73"/>
      <c r="U997" s="73"/>
      <c r="V997" s="73"/>
      <c r="W997" s="73"/>
      <c r="X997" s="73"/>
      <c r="Y997" s="74">
        <f t="shared" si="49"/>
        <v>0</v>
      </c>
      <c r="Z997" s="19"/>
      <c r="AA997" s="19"/>
      <c r="AB997" s="19"/>
      <c r="AC997" s="19"/>
      <c r="AD997" s="19"/>
      <c r="AE997" s="19"/>
      <c r="AF997" s="19"/>
      <c r="AG997" s="73"/>
      <c r="AH997" s="74">
        <f t="shared" si="50"/>
        <v>0</v>
      </c>
      <c r="AI997" s="19"/>
      <c r="AJ997" s="73"/>
      <c r="AK997" s="73"/>
      <c r="AL997" s="5"/>
      <c r="AM997" s="5"/>
      <c r="AN997" s="73"/>
      <c r="AO997" s="73"/>
      <c r="AP997" s="73"/>
      <c r="AQ997" s="73"/>
      <c r="AR997" s="72"/>
      <c r="AS997" s="71"/>
    </row>
    <row r="998" spans="1:45" x14ac:dyDescent="0.2">
      <c r="A998" s="73"/>
      <c r="B998" s="73"/>
      <c r="C998" s="73"/>
      <c r="D998" s="73"/>
      <c r="E998" s="73"/>
      <c r="F998" s="73"/>
      <c r="G998" s="73"/>
      <c r="H998" s="76"/>
      <c r="I998" s="76"/>
      <c r="J998" s="76"/>
      <c r="K998" s="76"/>
      <c r="L998" s="76"/>
      <c r="M998" s="76"/>
      <c r="N998" s="76"/>
      <c r="O998" s="76"/>
      <c r="P998" s="75">
        <f t="shared" si="48"/>
        <v>0</v>
      </c>
      <c r="Q998" s="73"/>
      <c r="R998" s="73"/>
      <c r="S998" s="73"/>
      <c r="T998" s="73"/>
      <c r="U998" s="73"/>
      <c r="V998" s="73"/>
      <c r="W998" s="73"/>
      <c r="X998" s="73"/>
      <c r="Y998" s="74">
        <f t="shared" si="49"/>
        <v>0</v>
      </c>
      <c r="Z998" s="19"/>
      <c r="AA998" s="19"/>
      <c r="AB998" s="19"/>
      <c r="AC998" s="19"/>
      <c r="AD998" s="19"/>
      <c r="AE998" s="19"/>
      <c r="AF998" s="19"/>
      <c r="AG998" s="73"/>
      <c r="AH998" s="74">
        <f t="shared" si="50"/>
        <v>0</v>
      </c>
      <c r="AI998" s="19"/>
      <c r="AJ998" s="73"/>
      <c r="AK998" s="73"/>
      <c r="AL998" s="5"/>
      <c r="AM998" s="5"/>
      <c r="AN998" s="73"/>
      <c r="AO998" s="73"/>
      <c r="AP998" s="73"/>
      <c r="AQ998" s="73"/>
      <c r="AR998" s="72"/>
      <c r="AS998" s="71"/>
    </row>
    <row r="999" spans="1:45" x14ac:dyDescent="0.2">
      <c r="A999" s="73"/>
      <c r="B999" s="73"/>
      <c r="C999" s="73"/>
      <c r="D999" s="73"/>
      <c r="E999" s="73"/>
      <c r="F999" s="73"/>
      <c r="G999" s="73"/>
      <c r="H999" s="76"/>
      <c r="I999" s="76"/>
      <c r="J999" s="76"/>
      <c r="K999" s="76"/>
      <c r="L999" s="76"/>
      <c r="M999" s="76"/>
      <c r="N999" s="76"/>
      <c r="O999" s="76"/>
      <c r="P999" s="75">
        <f t="shared" si="48"/>
        <v>0</v>
      </c>
      <c r="Q999" s="73"/>
      <c r="R999" s="73"/>
      <c r="S999" s="73"/>
      <c r="T999" s="73"/>
      <c r="U999" s="73"/>
      <c r="V999" s="73"/>
      <c r="W999" s="73"/>
      <c r="X999" s="73"/>
      <c r="Y999" s="74">
        <f t="shared" si="49"/>
        <v>0</v>
      </c>
      <c r="Z999" s="19"/>
      <c r="AA999" s="19"/>
      <c r="AB999" s="19"/>
      <c r="AC999" s="19"/>
      <c r="AD999" s="19"/>
      <c r="AE999" s="19"/>
      <c r="AF999" s="19"/>
      <c r="AG999" s="73"/>
      <c r="AH999" s="74">
        <f t="shared" si="50"/>
        <v>0</v>
      </c>
      <c r="AI999" s="19"/>
      <c r="AJ999" s="73"/>
      <c r="AK999" s="73"/>
      <c r="AL999" s="5"/>
      <c r="AM999" s="5"/>
      <c r="AN999" s="73"/>
      <c r="AO999" s="73"/>
      <c r="AP999" s="73"/>
      <c r="AQ999" s="73"/>
      <c r="AR999" s="72"/>
      <c r="AS999" s="71"/>
    </row>
    <row r="1000" spans="1:45" x14ac:dyDescent="0.2">
      <c r="A1000" s="73"/>
      <c r="B1000" s="73"/>
      <c r="C1000" s="73"/>
      <c r="D1000" s="73"/>
      <c r="E1000" s="73"/>
      <c r="F1000" s="73"/>
      <c r="G1000" s="73"/>
      <c r="H1000" s="76"/>
      <c r="I1000" s="76"/>
      <c r="J1000" s="76"/>
      <c r="K1000" s="76"/>
      <c r="L1000" s="76"/>
      <c r="M1000" s="76"/>
      <c r="N1000" s="76"/>
      <c r="O1000" s="76"/>
      <c r="P1000" s="75">
        <f t="shared" si="48"/>
        <v>0</v>
      </c>
      <c r="Q1000" s="73"/>
      <c r="R1000" s="73"/>
      <c r="S1000" s="73"/>
      <c r="T1000" s="73"/>
      <c r="U1000" s="73"/>
      <c r="V1000" s="73"/>
      <c r="W1000" s="73"/>
      <c r="X1000" s="73"/>
      <c r="Y1000" s="74">
        <f t="shared" si="49"/>
        <v>0</v>
      </c>
      <c r="Z1000" s="19"/>
      <c r="AA1000" s="19"/>
      <c r="AB1000" s="19"/>
      <c r="AC1000" s="19"/>
      <c r="AD1000" s="19"/>
      <c r="AE1000" s="19"/>
      <c r="AF1000" s="19"/>
      <c r="AG1000" s="73"/>
      <c r="AH1000" s="74">
        <f t="shared" si="50"/>
        <v>0</v>
      </c>
      <c r="AI1000" s="19"/>
      <c r="AJ1000" s="73"/>
      <c r="AK1000" s="73"/>
      <c r="AL1000" s="5"/>
      <c r="AM1000" s="5"/>
      <c r="AN1000" s="73"/>
      <c r="AO1000" s="73"/>
      <c r="AP1000" s="73"/>
      <c r="AQ1000" s="73"/>
      <c r="AR1000" s="72"/>
      <c r="AS1000" s="71"/>
    </row>
  </sheetData>
  <sheetProtection password="DC37" sheet="1" objects="1" scenarios="1"/>
  <mergeCells count="9">
    <mergeCell ref="L4:O4"/>
    <mergeCell ref="AL9:AM9"/>
    <mergeCell ref="AP9:AR9"/>
    <mergeCell ref="A9:E9"/>
    <mergeCell ref="A10:E10"/>
    <mergeCell ref="F9:G9"/>
    <mergeCell ref="H9:O9"/>
    <mergeCell ref="Q9:W9"/>
    <mergeCell ref="Z9:AH9"/>
  </mergeCells>
  <dataValidations count="21">
    <dataValidation allowBlank="1" showInputMessage="1" showErrorMessage="1" error="Please enter O for Ownership and R for Renter" sqref="AR11" xr:uid="{00000000-0002-0000-0200-000000000000}"/>
    <dataValidation allowBlank="1" showInputMessage="1" showErrorMessage="1" errorTitle="Please enter a date" error="Please Enter a Date" sqref="O11" xr:uid="{00000000-0002-0000-0200-000001000000}"/>
    <dataValidation type="whole" allowBlank="1" showInputMessage="1" showErrorMessage="1" error="Please enter a number greater than 0" sqref="Q14:R14 S13:U14" xr:uid="{00000000-0002-0000-0200-000002000000}">
      <formula1>0</formula1>
      <formula2>30000</formula2>
    </dataValidation>
    <dataValidation type="whole" allowBlank="1" showInputMessage="1" showErrorMessage="1" error="Please enter a number greater than 0." sqref="Q13:R13" xr:uid="{00000000-0002-0000-0200-000003000000}">
      <formula1>0</formula1>
      <formula2>30000</formula2>
    </dataValidation>
    <dataValidation allowBlank="1" showInputMessage="1" showErrorMessage="1" error="Please enter Y for Yes or N for No" sqref="AJ12" xr:uid="{00000000-0002-0000-0200-000004000000}"/>
    <dataValidation allowBlank="1" showInputMessage="1" sqref="L4:O4" xr:uid="{00000000-0002-0000-0200-000005000000}"/>
    <dataValidation type="list" allowBlank="1" showInputMessage="1" showErrorMessage="1" error="Please enter the SFA, SFD, 2 to 4, 5+, ADU, or MH" sqref="F14:F15 F17:F500" xr:uid="{00000000-0002-0000-0200-000006000000}">
      <formula1>"SFA,SFD,2 to 4,5+,ADU,MH"</formula1>
    </dataValidation>
    <dataValidation type="date" showInputMessage="1" showErrorMessage="1" errorTitle="Please enter a date" error="Please Enter a Date" sqref="O13" xr:uid="{00000000-0002-0000-0200-000007000000}">
      <formula1>18264</formula1>
      <formula2>54789</formula2>
    </dataValidation>
    <dataValidation type="custom" showInputMessage="1" showErrorMessage="1" error="Please enter the current APN before continuing." sqref="C13:C33" xr:uid="{00000000-0002-0000-0200-000008000000}">
      <formula1>NOT(ISBLANK(B13))</formula1>
    </dataValidation>
    <dataValidation type="list" allowBlank="1" showInputMessage="1" showErrorMessage="1" error="Please enter O for Ownership and R for Renter" sqref="AR13:AR1048576" xr:uid="{00000000-0002-0000-0200-000009000000}">
      <formula1>"R,O"</formula1>
    </dataValidation>
    <dataValidation type="whole" operator="greaterThanOrEqual" allowBlank="1" showInputMessage="1" showErrorMessage="1" error="Please enter a number" sqref="AQ12:AR12 AP11:AP1048576" xr:uid="{00000000-0002-0000-0200-00000A000000}">
      <formula1>0</formula1>
    </dataValidation>
    <dataValidation type="whole" allowBlank="1" showInputMessage="1" showErrorMessage="1" error="Please enter the number of years of affordability protections. Enter 1000 if perpetual affordability. " sqref="AO1:AO1048576" xr:uid="{00000000-0002-0000-0200-00000B000000}">
      <formula1>0</formula1>
      <formula2>1000</formula2>
    </dataValidation>
    <dataValidation type="list" allowBlank="1" showInputMessage="1" showErrorMessage="1" error="Please enter Y for Yes or N for No" sqref="AJ13:AK1048576" xr:uid="{00000000-0002-0000-0200-00000C000000}">
      <formula1>"Y,N"</formula1>
    </dataValidation>
    <dataValidation type="date" allowBlank="1" showInputMessage="1" showErrorMessage="1" error="Please enter a date" sqref="AG13:AG1048576 AG1:AG8 AG10:AG11 X13:X500" xr:uid="{00000000-0002-0000-0200-00000D000000}">
      <formula1>18264</formula1>
      <formula2>54789</formula2>
    </dataValidation>
    <dataValidation type="whole" operator="greaterThanOrEqual" allowBlank="1" showInputMessage="1" showErrorMessage="1" error="Please enter a number." sqref="AI1:AI1048576 I1 T16:W23 I3:I8 L15:N15 R1:W8 K13:N14 AA1:AF8 K16:N1048576 R10:W11 R24:W1048576 V13:W14 U15:W15 Q15:Q1048576 H1:H8 K1:K8 AA12:AH12 H13:J1048576 Z1:Z1048576 AA10:AF11 AA13:AF1048576 H12:P12 R12:Y12 H10:N11 Q1:Q12 R15:S23 J4:J7 L1:N3 L5:N8" xr:uid="{00000000-0002-0000-0200-00000E000000}">
      <formula1>-1000</formula1>
    </dataValidation>
    <dataValidation allowBlank="1" showInputMessage="1" showErrorMessage="1" error="Please enter R for Rental or O for Ownership. Please guess if you do not know. " sqref="G11 G1:G8" xr:uid="{00000000-0002-0000-0200-00000F000000}"/>
    <dataValidation type="list" allowBlank="1" showInputMessage="1" showErrorMessage="1" error="Please enter R for Rental or O for Ownership. Please guess if you do not know. " sqref="G13:G1048576" xr:uid="{00000000-0002-0000-0200-000010000000}">
      <formula1>"R,O"</formula1>
    </dataValidation>
    <dataValidation type="date" allowBlank="1" showInputMessage="1" showErrorMessage="1" errorTitle="Please enter a date" error="Please Enter a Date" sqref="O14:O1048576 O10 O1:O3 O5:O8" xr:uid="{00000000-0002-0000-0200-000011000000}">
      <formula1>18264</formula1>
      <formula2>54789</formula2>
    </dataValidation>
    <dataValidation type="date" allowBlank="1" showInputMessage="1" showErrorMessage="1" sqref="X9:X11 X1:X6" xr:uid="{00000000-0002-0000-0200-000012000000}">
      <formula1>18264</formula1>
      <formula2>54789</formula2>
    </dataValidation>
    <dataValidation type="list" allowBlank="1" showInputMessage="1" showErrorMessage="1" sqref="F501:F1048576 F13 F9" xr:uid="{00000000-0002-0000-0200-000013000000}">
      <formula1>"SFA,SFD,2 to 4,5+,ADU,MH"</formula1>
    </dataValidation>
    <dataValidation type="list" allowBlank="1" showInputMessage="1" showErrorMessage="1" sqref="AQ13:AQ1048576" xr:uid="{00000000-0002-0000-0200-000014000000}">
      <formula1>"Demolished,Destroyed"</formula1>
    </dataValidation>
  </dataValidations>
  <printOptions horizontalCentered="1"/>
  <pageMargins left="0.7" right="0.7" top="0.75" bottom="0.75" header="0.3" footer="0.3"/>
  <pageSetup paperSize="17" scale="55" fitToWidth="0"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15000000}">
          <x14:formula1>
            <xm:f>'C:\MyFiles1\Building_Reg\choim\My Documents\Lina Velasco\Annual element progress report(AEPR)\[Copy of Housing-Element-Annual-Progress-Report-Form-2018.1.xlsm]Deed Rest And Asst Pgm Data'!#REF!</xm:f>
          </x14:formula1>
          <xm:sqref>AM13:AM1000</xm:sqref>
        </x14:dataValidation>
        <x14:dataValidation type="list" allowBlank="1" showErrorMessage="1" xr:uid="{00000000-0002-0000-0200-000016000000}">
          <x14:formula1>
            <xm:f>'C:\MyFiles1\Building_Reg\choim\My Documents\Lina Velasco\Annual element progress report(AEPR)\[Copy of Housing-Element-Annual-Progress-Report-Form-2018.1.xlsm]Deed Rest And Asst Pgm Data'!#REF!</xm:f>
          </x14:formula1>
          <xm:sqref>AL13:AL1000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U27"/>
  <sheetViews>
    <sheetView showZeros="0" zoomScale="90" zoomScaleNormal="90" zoomScaleSheetLayoutView="70" workbookViewId="0">
      <selection activeCell="B29" sqref="B29"/>
    </sheetView>
  </sheetViews>
  <sheetFormatPr defaultColWidth="0" defaultRowHeight="14.25" x14ac:dyDescent="0.2"/>
  <cols>
    <col min="1" max="1" width="18.42578125" style="1" customWidth="1"/>
    <col min="2" max="2" width="19.85546875" style="1" bestFit="1" customWidth="1"/>
    <col min="3" max="3" width="17.140625" style="1" customWidth="1"/>
    <col min="4" max="14" width="15.7109375" style="1" customWidth="1"/>
    <col min="15" max="15" width="1.7109375" style="1" customWidth="1"/>
    <col min="16" max="16384" width="8.85546875" style="1" hidden="1"/>
  </cols>
  <sheetData>
    <row r="1" spans="1:21" s="3" customFormat="1" ht="20.25" customHeight="1" x14ac:dyDescent="0.3">
      <c r="A1" s="393" t="s">
        <v>14</v>
      </c>
      <c r="B1" s="393"/>
      <c r="C1" s="393"/>
      <c r="D1" s="393"/>
      <c r="E1" s="393"/>
      <c r="F1" s="393"/>
      <c r="G1" s="393"/>
      <c r="H1" s="393"/>
      <c r="I1" s="393"/>
      <c r="J1" s="393"/>
      <c r="K1" s="393"/>
      <c r="L1" s="393"/>
      <c r="M1" s="393"/>
      <c r="N1" s="393"/>
      <c r="O1" s="13"/>
      <c r="P1" s="13"/>
      <c r="Q1" s="13"/>
      <c r="R1" s="13"/>
      <c r="S1" s="13"/>
      <c r="T1" s="13"/>
      <c r="U1" s="13"/>
    </row>
    <row r="2" spans="1:21" s="3" customFormat="1" ht="20.25" customHeight="1" x14ac:dyDescent="0.3">
      <c r="A2" s="394" t="s">
        <v>13</v>
      </c>
      <c r="B2" s="394"/>
      <c r="C2" s="394"/>
      <c r="D2" s="394"/>
      <c r="E2" s="394"/>
      <c r="F2" s="394"/>
      <c r="G2" s="394"/>
      <c r="H2" s="394"/>
      <c r="I2" s="394"/>
      <c r="J2" s="394"/>
      <c r="K2" s="394"/>
      <c r="L2" s="394"/>
      <c r="M2" s="394"/>
      <c r="N2" s="394"/>
      <c r="O2" s="12"/>
      <c r="P2" s="12"/>
      <c r="Q2" s="12"/>
      <c r="R2" s="12"/>
      <c r="S2" s="12"/>
      <c r="T2" s="12"/>
      <c r="U2" s="12"/>
    </row>
    <row r="3" spans="1:21" s="3" customFormat="1" ht="24" customHeight="1" thickBot="1" x14ac:dyDescent="0.25">
      <c r="A3" s="377" t="s">
        <v>12</v>
      </c>
      <c r="B3" s="377"/>
      <c r="C3" s="377"/>
      <c r="D3" s="377"/>
      <c r="E3" s="377"/>
      <c r="F3" s="377"/>
      <c r="G3" s="377"/>
      <c r="H3" s="377"/>
      <c r="I3" s="377"/>
      <c r="J3" s="377"/>
      <c r="K3" s="377"/>
      <c r="L3" s="377"/>
      <c r="M3" s="377"/>
      <c r="N3" s="377"/>
      <c r="O3" s="11"/>
      <c r="P3" s="11"/>
      <c r="Q3" s="11"/>
      <c r="R3" s="11"/>
      <c r="S3" s="11"/>
      <c r="T3" s="11"/>
      <c r="U3" s="11"/>
    </row>
    <row r="4" spans="1:21" s="4" customFormat="1" ht="33.75" customHeight="1" x14ac:dyDescent="0.2">
      <c r="A4" s="294" t="s">
        <v>11</v>
      </c>
      <c r="B4" s="10" t="str">
        <f>'[1]Start Here'!B4:D4</f>
        <v>Richmond</v>
      </c>
      <c r="C4" s="9"/>
      <c r="D4" s="6"/>
      <c r="E4" s="6"/>
      <c r="F4" s="6"/>
      <c r="G4" s="6"/>
      <c r="H4" s="6"/>
      <c r="I4" s="390" t="s">
        <v>550</v>
      </c>
      <c r="J4" s="391"/>
      <c r="K4" s="391"/>
      <c r="L4" s="391"/>
      <c r="M4" s="392"/>
    </row>
    <row r="5" spans="1:21" s="4" customFormat="1" ht="22.5" customHeight="1" thickBot="1" x14ac:dyDescent="0.35">
      <c r="A5" s="294" t="s">
        <v>10</v>
      </c>
      <c r="B5" s="8">
        <f>'[1]Start Here'!B5:C5</f>
        <v>2018</v>
      </c>
      <c r="C5" s="7" t="str">
        <f>'[1]Table A'!C5</f>
        <v>(Jan. 1 - Dec. 31)</v>
      </c>
      <c r="D5" s="6"/>
      <c r="E5" s="293"/>
      <c r="F5" s="293"/>
      <c r="G5" s="293"/>
      <c r="H5" s="293"/>
      <c r="I5" s="397" t="s">
        <v>549</v>
      </c>
      <c r="J5" s="398"/>
      <c r="K5" s="398"/>
      <c r="L5" s="398"/>
      <c r="M5" s="399"/>
    </row>
    <row r="7" spans="1:21" ht="18" x14ac:dyDescent="0.25">
      <c r="A7" s="396" t="s">
        <v>548</v>
      </c>
      <c r="B7" s="396"/>
      <c r="C7" s="396"/>
      <c r="D7" s="396"/>
      <c r="E7" s="396"/>
      <c r="F7" s="396"/>
      <c r="G7" s="396"/>
      <c r="H7" s="396"/>
      <c r="I7" s="396"/>
      <c r="J7" s="396"/>
      <c r="K7" s="396"/>
      <c r="L7" s="396"/>
      <c r="M7" s="396"/>
      <c r="N7" s="396"/>
    </row>
    <row r="8" spans="1:21" ht="18" x14ac:dyDescent="0.25">
      <c r="A8" s="396" t="s">
        <v>547</v>
      </c>
      <c r="B8" s="396"/>
      <c r="C8" s="396"/>
      <c r="D8" s="396"/>
      <c r="E8" s="396"/>
      <c r="F8" s="396"/>
      <c r="G8" s="396"/>
      <c r="H8" s="396"/>
      <c r="I8" s="396"/>
      <c r="J8" s="396"/>
      <c r="K8" s="396"/>
      <c r="L8" s="396"/>
      <c r="M8" s="396"/>
      <c r="N8" s="396"/>
    </row>
    <row r="9" spans="1:21" ht="18" x14ac:dyDescent="0.25">
      <c r="A9" s="396" t="s">
        <v>546</v>
      </c>
      <c r="B9" s="396"/>
      <c r="C9" s="396"/>
      <c r="D9" s="396"/>
      <c r="E9" s="396"/>
      <c r="F9" s="396"/>
      <c r="G9" s="396"/>
      <c r="H9" s="396"/>
      <c r="I9" s="396"/>
      <c r="J9" s="396"/>
      <c r="K9" s="396"/>
      <c r="L9" s="396"/>
      <c r="M9" s="396"/>
      <c r="N9" s="396"/>
    </row>
    <row r="10" spans="1:21" x14ac:dyDescent="0.2">
      <c r="A10" s="292"/>
      <c r="B10" s="292"/>
      <c r="C10" s="291">
        <v>1</v>
      </c>
      <c r="D10" s="395">
        <v>2</v>
      </c>
      <c r="E10" s="395"/>
      <c r="F10" s="395"/>
      <c r="G10" s="395"/>
      <c r="H10" s="395"/>
      <c r="I10" s="395"/>
      <c r="J10" s="395"/>
      <c r="K10" s="395"/>
      <c r="L10" s="395"/>
      <c r="M10" s="291">
        <v>3</v>
      </c>
      <c r="N10" s="291">
        <v>4</v>
      </c>
    </row>
    <row r="11" spans="1:21" ht="58.5" customHeight="1" x14ac:dyDescent="0.2">
      <c r="A11" s="389" t="s">
        <v>9</v>
      </c>
      <c r="B11" s="389"/>
      <c r="C11" s="290" t="s">
        <v>545</v>
      </c>
      <c r="D11" s="290">
        <f>VLOOKUP(B4,'[1]Planning Periods'!E2:M540,8,0)</f>
        <v>2015</v>
      </c>
      <c r="E11" s="290">
        <f>IF(ISNUMBER(D11),(IF(VLOOKUP($B$4,'[1]Planning Periods'!$E$2:$M$540,9,0)=D11," ",(D11+1)))," ")</f>
        <v>2016</v>
      </c>
      <c r="F11" s="290">
        <f>IF(ISNUMBER(E11),(IF(VLOOKUP($B$4,'[1]Planning Periods'!$E$2:$M$540,9,0)=E11," ",(E11+1)))," ")</f>
        <v>2017</v>
      </c>
      <c r="G11" s="290">
        <f>IF(ISNUMBER(F11),(IF(VLOOKUP($B$4,'[1]Planning Periods'!$E$2:$M$540,9,0)=F11," ",(F11+1)))," ")</f>
        <v>2018</v>
      </c>
      <c r="H11" s="290">
        <f>IF(ISNUMBER(G11),(IF(VLOOKUP($B$4,'[1]Planning Periods'!$E$2:$M$540,9,0)=G11," ",(G11+1)))," ")</f>
        <v>2019</v>
      </c>
      <c r="I11" s="290">
        <f>IF(ISNUMBER(H11),(IF(VLOOKUP($B$4,'[1]Planning Periods'!$E$2:$M$540,9,0)=H11," ",(H11+1)))," ")</f>
        <v>2020</v>
      </c>
      <c r="J11" s="290">
        <f>IF(ISNUMBER(I11),(IF(VLOOKUP($B$4,'[1]Planning Periods'!$E$2:$M$540,9,0)=I11," ",(I11+1)))," ")</f>
        <v>2021</v>
      </c>
      <c r="K11" s="290">
        <f>IF(ISNUMBER(J11),(IF(VLOOKUP($B$4,'[1]Planning Periods'!$E$2:$M$540,9,0)=J11," ",(J11+1)))," ")</f>
        <v>2022</v>
      </c>
      <c r="L11" s="290">
        <f>IF(ISNUMBER(K11),(IF(VLOOKUP($B$4,'[1]Planning Periods'!$E$2:$M$540,9,0)=K11," ",(K11+1)))," ")</f>
        <v>2023</v>
      </c>
      <c r="M11" s="290" t="s">
        <v>544</v>
      </c>
      <c r="N11" s="289" t="s">
        <v>543</v>
      </c>
    </row>
    <row r="12" spans="1:21" x14ac:dyDescent="0.2">
      <c r="A12" s="387" t="s">
        <v>8</v>
      </c>
      <c r="B12" s="288" t="s">
        <v>5</v>
      </c>
      <c r="C12" s="388">
        <f>VLOOKUP($B$4,'[1]RHNA Allocations'!$C$2:$H$540,2,0)</f>
        <v>438</v>
      </c>
      <c r="D12" s="5">
        <f>IF(D$11=$B$5,'[1]Table A2'!$Q$12+'[1]Table F'!$F$16+'[1]Table F'!$G$16,IF(D$11&lt;$B$5,(VLOOKUP(CONCATENATE($B$4," ",D$11),'[1]RHNA past year values'!$D$2:$V$2433,4,0)),0))</f>
        <v>0</v>
      </c>
      <c r="E12" s="5"/>
      <c r="F12" s="5">
        <f>IF(F$11=$B$5,'[1]Table A2'!$Q$12+'[1]Table F'!$F$16+'[1]Table F'!$G$16,IF(F$11&lt;$B$5,(VLOOKUP(CONCATENATE($B$4," ",F$11),'[1]RHNA past year values'!$D$2:$V$2433,4,0)),0))</f>
        <v>79</v>
      </c>
      <c r="G12" s="5">
        <f>IF(G$11=$B$5,'[1]Table A2'!$Q$12+'[1]Table F'!$F$16+'[1]Table F'!$G$16,IF(G$11&lt;$B$5,(VLOOKUP(CONCATENATE($B$4," ",G$11),'[1]RHNA past year values'!$D$2:$V$2433,4,0)),0))</f>
        <v>187</v>
      </c>
      <c r="H12" s="5">
        <f>IF(H$11=$B$5,'[1]Table A2'!$Q$12+'[1]Table F'!$F$16+'[1]Table F'!$G$16,IF(H$11&lt;$B$5,(VLOOKUP(CONCATENATE($B$4," ",H$11),'[1]RHNA past year values'!$D$2:$V$2433,4,0)),0))</f>
        <v>0</v>
      </c>
      <c r="I12" s="5">
        <f>IF(I$11=$B$5,'[1]Table A2'!$Q$12+'[1]Table F'!$F$16+'[1]Table F'!$G$16,IF(I$11&lt;$B$5,(VLOOKUP(CONCATENATE($B$4," ",I$11),'[1]RHNA past year values'!$D$2:$V$2433,4,0)),0))</f>
        <v>0</v>
      </c>
      <c r="J12" s="5">
        <f>IF(J$11=$B$5,'[1]Table A2'!$Q$12+'[1]Table F'!$F$16+'[1]Table F'!$G$16,IF(J$11&lt;$B$5,(VLOOKUP(CONCATENATE($B$4," ",J$11),'[1]RHNA past year values'!$D$2:$V$2433,4,0)),0))</f>
        <v>0</v>
      </c>
      <c r="K12" s="5">
        <f>IF(K$11=$B$5,'[1]Table A2'!$Q$12+'[1]Table F'!$F$16+'[1]Table F'!$G$16,IF(K$11&lt;$B$5,(VLOOKUP(CONCATENATE($B$4," ",K$11),'[1]RHNA past year values'!$D$2:$V$2433,4,0)),0))</f>
        <v>0</v>
      </c>
      <c r="L12" s="5">
        <f>IF(L$11=$B$5,'[1]Table A2'!$Q$12+'[1]Table F'!$F$16+'[1]Table F'!$G$16,IF(L$11&lt;$B$5,(VLOOKUP(CONCATENATE($B$4," ",L$11),'[1]RHNA past year values'!$D$2:$V$2433,4,0)),0))</f>
        <v>0</v>
      </c>
      <c r="M12" s="383">
        <f>SUM(D12:L12)+SUM(D13:L13)</f>
        <v>266</v>
      </c>
      <c r="N12" s="381">
        <f>MAX(0,C12-M12)</f>
        <v>172</v>
      </c>
    </row>
    <row r="13" spans="1:21" x14ac:dyDescent="0.2">
      <c r="A13" s="387"/>
      <c r="B13" s="288" t="s">
        <v>4</v>
      </c>
      <c r="C13" s="388"/>
      <c r="D13" s="5">
        <f>IF(D$11=$B$5,'[1]Table A2'!$R$12,IF(D$11&lt;$B$5,(VLOOKUP(CONCATENATE($B$4," ",D$11),'[1]RHNA past year values'!$D$2:$V$2433,5,0)),0))</f>
        <v>0</v>
      </c>
      <c r="E13" s="5">
        <f>IF(E$11=$B$5,'[1]Table A2'!$R$12,IF(E$11&lt;$B$5,(VLOOKUP(CONCATENATE($B$4," ",E$11),'[1]RHNA past year values'!$D$2:$V$2433,5,0)),0))</f>
        <v>0</v>
      </c>
      <c r="F13" s="5">
        <f>IF(F$11=$B$5,'[1]Table A2'!$R$12,IF(F$11&lt;$B$5,(VLOOKUP(CONCATENATE($B$4," ",F$11),'[1]RHNA past year values'!$D$2:$V$2433,5,0)),0))</f>
        <v>0</v>
      </c>
      <c r="G13" s="5">
        <f>IF(G$11=$B$5,'[1]Table A2'!$R$12,IF(G$11&lt;$B$5,(VLOOKUP(CONCATENATE($B$4," ",G$11),'[1]RHNA past year values'!$D$2:$V$2433,5,0)),0))</f>
        <v>0</v>
      </c>
      <c r="H13" s="5">
        <f>IF(H$11=$B$5,'[1]Table A2'!$R$12,IF(H$11&lt;$B$5,(VLOOKUP(CONCATENATE($B$4," ",H$11),'[1]RHNA past year values'!$D$2:$V$2433,5,0)),0))</f>
        <v>0</v>
      </c>
      <c r="I13" s="5">
        <f>IF(I$11=$B$5,'[1]Table A2'!$R$12,IF(I$11&lt;$B$5,(VLOOKUP(CONCATENATE($B$4," ",I$11),'[1]RHNA past year values'!$D$2:$V$2433,5,0)),0))</f>
        <v>0</v>
      </c>
      <c r="J13" s="5">
        <f>IF(J$11=$B$5,'[1]Table A2'!$R$12,IF(J$11&lt;$B$5,(VLOOKUP(CONCATENATE($B$4," ",J$11),'[1]RHNA past year values'!$D$2:$V$2433,5,0)),0))</f>
        <v>0</v>
      </c>
      <c r="K13" s="5">
        <f>IF(K$11=$B$5,'[1]Table A2'!$R$12,IF(K$11&lt;$B$5,(VLOOKUP(CONCATENATE($B$4," ",K$11),'[1]RHNA past year values'!$D$2:$V$2433,5,0)),0))</f>
        <v>0</v>
      </c>
      <c r="L13" s="5">
        <f>IF(L$11=$B$5,'[1]Table A2'!$R$12,IF(L$11&lt;$B$5,(VLOOKUP(CONCATENATE($B$4," ",L$11),'[1]RHNA past year values'!$D$2:$V$2433,5,0)),0))</f>
        <v>0</v>
      </c>
      <c r="M13" s="382"/>
      <c r="N13" s="382"/>
    </row>
    <row r="14" spans="1:21" x14ac:dyDescent="0.2">
      <c r="A14" s="387" t="s">
        <v>7</v>
      </c>
      <c r="B14" s="288" t="s">
        <v>5</v>
      </c>
      <c r="C14" s="388">
        <f>VLOOKUP($B$4,'[1]RHNA Allocations'!$C$2:$H$540,3,0)</f>
        <v>305</v>
      </c>
      <c r="D14" s="5">
        <f>IF(D$11=$B$5,'[1]Table A2'!$S$12+'[1]Table F'!$H$16,IF(D$11&lt;$B$5,(VLOOKUP(CONCATENATE($B$4," ",D$11),'[1]RHNA past year values'!$D$2:$V$2433,9,0)),0))</f>
        <v>79</v>
      </c>
      <c r="E14" s="5"/>
      <c r="F14" s="5">
        <f>IF(F$11=$B$5,'[1]Table A2'!$S$12+'[1]Table F'!$H$16,IF(F$11&lt;$B$5,(VLOOKUP(CONCATENATE($B$4," ",F$11),'[1]RHNA past year values'!$D$2:$V$2433,9,0)),0))</f>
        <v>0</v>
      </c>
      <c r="G14" s="5">
        <f>IF(G$11=$B$5,'[1]Table A2'!$S$12+'[1]Table F'!$H$16,IF(G$11&lt;$B$5,(VLOOKUP(CONCATENATE($B$4," ",G$11),'[1]RHNA past year values'!$D$2:$V$2433,9,0)),0))</f>
        <v>81</v>
      </c>
      <c r="H14" s="5">
        <f>IF(H$11=$B$5,'[1]Table A2'!$S$12+'[1]Table F'!$H$16,IF(H$11&lt;$B$5,(VLOOKUP(CONCATENATE($B$4," ",H$11),'[1]RHNA past year values'!$D$2:$V$2433,9,0)),0))</f>
        <v>0</v>
      </c>
      <c r="I14" s="5">
        <f>IF(I$11=$B$5,'[1]Table A2'!$S$12+'[1]Table F'!$H$16,IF(I$11&lt;$B$5,(VLOOKUP(CONCATENATE($B$4," ",I$11),'[1]RHNA past year values'!$D$2:$V$2433,9,0)),0))</f>
        <v>0</v>
      </c>
      <c r="J14" s="5">
        <f>IF(J$11=$B$5,'[1]Table A2'!$S$12+'[1]Table F'!$H$16,IF(J$11&lt;$B$5,(VLOOKUP(CONCATENATE($B$4," ",J$11),'[1]RHNA past year values'!$D$2:$V$2433,9,0)),0))</f>
        <v>0</v>
      </c>
      <c r="K14" s="5">
        <f>IF(K$11=$B$5,'[1]Table A2'!$S$12+'[1]Table F'!$H$16,IF(K$11&lt;$B$5,(VLOOKUP(CONCATENATE($B$4," ",K$11),'[1]RHNA past year values'!$D$2:$V$2433,9,0)),0))</f>
        <v>0</v>
      </c>
      <c r="L14" s="5">
        <f>IF(L$11=$B$5,'[1]Table A2'!$S$12+'[1]Table F'!$H$16,IF(L$11&lt;$B$5,(VLOOKUP(CONCATENATE($B$4," ",L$11),'[1]RHNA past year values'!$D$2:$V$2433,9,0)),0))</f>
        <v>0</v>
      </c>
      <c r="M14" s="383">
        <f>SUM(D14:L14)+SUM(D15:L15)</f>
        <v>160</v>
      </c>
      <c r="N14" s="381">
        <f>MAX(0,C14-M14)</f>
        <v>145</v>
      </c>
    </row>
    <row r="15" spans="1:21" x14ac:dyDescent="0.2">
      <c r="A15" s="387"/>
      <c r="B15" s="288" t="s">
        <v>4</v>
      </c>
      <c r="C15" s="388"/>
      <c r="D15" s="5">
        <f>IF(D$11=$B$5,'[1]Table A2'!$T$12,IF(D$11&lt;$B$5,(VLOOKUP(CONCATENATE($B$4," ",D$11),'[1]RHNA past year values'!$D$2:$V$2433,10,0)),0))</f>
        <v>0</v>
      </c>
      <c r="E15" s="5">
        <f>IF(E$11=$B$5,'[1]Table A2'!$T$12,IF(E$11&lt;$B$5,(VLOOKUP(CONCATENATE($B$4," ",E$11),'[1]RHNA past year values'!$D$2:$V$2433,10,0)),0))</f>
        <v>0</v>
      </c>
      <c r="F15" s="5">
        <f>IF(F$11=$B$5,'[1]Table A2'!$T$12,IF(F$11&lt;$B$5,(VLOOKUP(CONCATENATE($B$4," ",F$11),'[1]RHNA past year values'!$D$2:$V$2433,10,0)),0))</f>
        <v>0</v>
      </c>
      <c r="G15" s="5">
        <f>IF(G$11=$B$5,'[1]Table A2'!$T$12,IF(G$11&lt;$B$5,(VLOOKUP(CONCATENATE($B$4," ",G$11),'[1]RHNA past year values'!$D$2:$V$2433,10,0)),0))</f>
        <v>0</v>
      </c>
      <c r="H15" s="5">
        <f>IF(H$11=$B$5,'[1]Table A2'!$T$12,IF(H$11&lt;$B$5,(VLOOKUP(CONCATENATE($B$4," ",H$11),'[1]RHNA past year values'!$D$2:$V$2433,10,0)),0))</f>
        <v>0</v>
      </c>
      <c r="I15" s="5">
        <f>IF(I$11=$B$5,'[1]Table A2'!$T$12,IF(I$11&lt;$B$5,(VLOOKUP(CONCATENATE($B$4," ",I$11),'[1]RHNA past year values'!$D$2:$V$2433,10,0)),0))</f>
        <v>0</v>
      </c>
      <c r="J15" s="5">
        <f>IF(J$11=$B$5,'[1]Table A2'!$T$12,IF(J$11&lt;$B$5,(VLOOKUP(CONCATENATE($B$4," ",J$11),'[1]RHNA past year values'!$D$2:$V$2433,10,0)),0))</f>
        <v>0</v>
      </c>
      <c r="K15" s="5">
        <f>IF(K$11=$B$5,'[1]Table A2'!$T$12,IF(K$11&lt;$B$5,(VLOOKUP(CONCATENATE($B$4," ",K$11),'[1]RHNA past year values'!$D$2:$V$2433,10,0)),0))</f>
        <v>0</v>
      </c>
      <c r="L15" s="5">
        <f>IF(L$11=$B$5,'[1]Table A2'!$T$12,IF(L$11&lt;$B$5,(VLOOKUP(CONCATENATE($B$4," ",L$11),'[1]RHNA past year values'!$D$2:$V$2433,10,0)),0))</f>
        <v>0</v>
      </c>
      <c r="M15" s="382"/>
      <c r="N15" s="382"/>
    </row>
    <row r="16" spans="1:21" x14ac:dyDescent="0.2">
      <c r="A16" s="387" t="s">
        <v>6</v>
      </c>
      <c r="B16" s="288" t="s">
        <v>5</v>
      </c>
      <c r="C16" s="388">
        <f>VLOOKUP($B$4,'[1]RHNA Allocations'!$C$2:$H$540,4,0)</f>
        <v>410</v>
      </c>
      <c r="D16" s="5">
        <f>IF(D$11=$B$5,'[1]Table A2'!$U$12,0)</f>
        <v>0</v>
      </c>
      <c r="E16" s="5">
        <f>IF(E$11=$B$5,'[1]Table A2'!$U$12,0)</f>
        <v>0</v>
      </c>
      <c r="F16" s="5">
        <f>IF(F$11=$B$5,'[1]Table A2'!$U$12,0)</f>
        <v>0</v>
      </c>
      <c r="G16" s="5">
        <f>IF(G$11=$B$5,'[1]Table A2'!$U$12,0)</f>
        <v>0</v>
      </c>
      <c r="H16" s="5">
        <f>IF(H$11=$B$5,'[1]Table A2'!$U$12,0)</f>
        <v>0</v>
      </c>
      <c r="I16" s="5">
        <f>IF(I$11=$B$5,'[1]Table A2'!$U$12,0)</f>
        <v>0</v>
      </c>
      <c r="J16" s="5">
        <f>IF(J$11=$B$5,'[1]Table A2'!$U$12,0)</f>
        <v>0</v>
      </c>
      <c r="K16" s="5">
        <f>IF(K$11=$B$5,'[1]Table A2'!$U$12,0)</f>
        <v>0</v>
      </c>
      <c r="L16" s="5">
        <f>IF(L$11=$B$5,'[1]Table A2'!$U$12,0)</f>
        <v>0</v>
      </c>
      <c r="M16" s="383">
        <f>SUM(D16:L16)+SUM(D17:L17)</f>
        <v>0</v>
      </c>
      <c r="N16" s="381">
        <f>MAX(0,C16-M16)</f>
        <v>410</v>
      </c>
    </row>
    <row r="17" spans="1:14" x14ac:dyDescent="0.2">
      <c r="A17" s="387"/>
      <c r="B17" s="288" t="s">
        <v>4</v>
      </c>
      <c r="C17" s="388"/>
      <c r="D17" s="5">
        <f>IF(D$11=$B$5,'[1]Table A2'!$V$12,IF(D$11&lt;$B$5,(VLOOKUP(CONCATENATE($B$4," ",D$11),'[1]RHNA past year values'!$D$2:$V$2433,13,0)),0))</f>
        <v>0</v>
      </c>
      <c r="E17" s="5">
        <f>IF(E$11=$B$5,'[1]Table A2'!$V$12,IF(E$11&lt;$B$5,(VLOOKUP(CONCATENATE($B$4," ",E$11),'[1]RHNA past year values'!$D$2:$V$2433,13,0)),0))</f>
        <v>0</v>
      </c>
      <c r="F17" s="5">
        <f>IF(F$11=$B$5,'[1]Table A2'!$V$12,IF(F$11&lt;$B$5,(VLOOKUP(CONCATENATE($B$4," ",F$11),'[1]RHNA past year values'!$D$2:$V$2433,13,0)),0))</f>
        <v>0</v>
      </c>
      <c r="G17" s="5">
        <f>IF(G$11=$B$5,'[1]Table A2'!$V$12,IF(G$11&lt;$B$5,(VLOOKUP(CONCATENATE($B$4," ",G$11),'[1]RHNA past year values'!$D$2:$V$2433,13,0)),0))</f>
        <v>0</v>
      </c>
      <c r="H17" s="5">
        <f>IF(H$11=$B$5,'[1]Table A2'!$V$12,IF(H$11&lt;$B$5,(VLOOKUP(CONCATENATE($B$4," ",H$11),'[1]RHNA past year values'!$D$2:$V$2433,13,0)),0))</f>
        <v>0</v>
      </c>
      <c r="I17" s="5">
        <f>IF(I$11=$B$5,'[1]Table A2'!$V$12,IF(I$11&lt;$B$5,(VLOOKUP(CONCATENATE($B$4," ",I$11),'[1]RHNA past year values'!$D$2:$V$2433,13,0)),0))</f>
        <v>0</v>
      </c>
      <c r="J17" s="5">
        <f>IF(J$11=$B$5,'[1]Table A2'!$V$12,IF(J$11&lt;$B$5,(VLOOKUP(CONCATENATE($B$4," ",J$11),'[1]RHNA past year values'!$D$2:$V$2433,13,0)),0))</f>
        <v>0</v>
      </c>
      <c r="K17" s="5">
        <f>IF(K$11=$B$5,'[1]Table A2'!$V$12,IF(K$11&lt;$B$5,(VLOOKUP(CONCATENATE($B$4," ",K$11),'[1]RHNA past year values'!$D$2:$V$2433,13,0)),0))</f>
        <v>0</v>
      </c>
      <c r="L17" s="5">
        <f>IF(L$11=$B$5,'[1]Table A2'!$V$12,IF(L$11&lt;$B$5,(VLOOKUP(CONCATENATE($B$4," ",L$11),'[1]RHNA past year values'!$D$2:$V$2433,13,0)),0))</f>
        <v>0</v>
      </c>
      <c r="M17" s="382"/>
      <c r="N17" s="382"/>
    </row>
    <row r="18" spans="1:14" ht="15" thickBot="1" x14ac:dyDescent="0.25">
      <c r="A18" s="287" t="s">
        <v>3</v>
      </c>
      <c r="B18" s="286"/>
      <c r="C18" s="285">
        <f>VLOOKUP($B$4,'[1]RHNA Allocations'!$C$2:$H$540,5,0)</f>
        <v>1282</v>
      </c>
      <c r="D18" s="284">
        <f>IF(D$11=$B$5,'[1]Table A2'!$W$12,IF(D$11&lt;$B$5,(VLOOKUP(CONCATENATE($B$4," ",D$11),'[1]RHNA past year values'!$D$2:$V$2433,16,0)),0))</f>
        <v>112</v>
      </c>
      <c r="E18" s="284">
        <f>IF(E$11=$B$5,'[1]Table A2'!$W$12,IF(E$11&lt;$B$5,(VLOOKUP(CONCATENATE($B$4," ",E$11),'[1]RHNA past year values'!$D$2:$V$2433,16,0)),0))</f>
        <v>56</v>
      </c>
      <c r="F18" s="284">
        <f>IF(F$11=$B$5,'[1]Table A2'!$W$12,IF(F$11&lt;$B$5,(VLOOKUP(CONCATENATE($B$4," ",F$11),'[1]RHNA past year values'!$D$2:$V$2433,16,0)),0))</f>
        <v>59</v>
      </c>
      <c r="G18" s="284">
        <f>IF(G$11=$B$5,'[1]Table A2'!$W$12,IF(G$11&lt;$B$5,(VLOOKUP(CONCATENATE($B$4," ",G$11),'[1]RHNA past year values'!$D$2:$V$2433,16,0)),0))</f>
        <v>209</v>
      </c>
      <c r="H18" s="284">
        <f>IF(H$11=$B$5,'[1]Table A2'!$W$12,IF(H$11&lt;$B$5,(VLOOKUP(CONCATENATE($B$4," ",H$11),'[1]RHNA past year values'!$D$2:$V$2433,16,0)),0))</f>
        <v>0</v>
      </c>
      <c r="I18" s="284">
        <f>IF(I$11=$B$5,'[1]Table A2'!$W$12,IF(I$11&lt;$B$5,(VLOOKUP(CONCATENATE($B$4," ",I$11),'[1]RHNA past year values'!$D$2:$V$2433,16,0)),0))</f>
        <v>0</v>
      </c>
      <c r="J18" s="284">
        <f>IF(J$11=$B$5,'[1]Table A2'!$W$12,IF(J$11&lt;$B$5,(VLOOKUP(CONCATENATE($B$4," ",J$11),'[1]RHNA past year values'!$D$2:$V$2433,16,0)),0))</f>
        <v>0</v>
      </c>
      <c r="K18" s="284">
        <f>IF(K$11=$B$5,'[1]Table A2'!$W$12,IF(K$11&lt;$B$5,(VLOOKUP(CONCATENATE($B$4," ",K$11),'[1]RHNA past year values'!$D$2:$V$2433,16,0)),0))</f>
        <v>0</v>
      </c>
      <c r="L18" s="284">
        <f>IF(L$11=$B$5,'[1]Table A2'!$W$12,IF(L$11&lt;$B$5,(VLOOKUP(CONCATENATE($B$4," ",L$11),'[1]RHNA past year values'!$D$2:$V$2433,16,0)),0))</f>
        <v>0</v>
      </c>
      <c r="M18" s="283">
        <f>SUM(D18:L18)</f>
        <v>436</v>
      </c>
      <c r="N18" s="282">
        <f>MAX(0,C18-M18)</f>
        <v>846</v>
      </c>
    </row>
    <row r="19" spans="1:14" ht="15" thickTop="1" x14ac:dyDescent="0.2">
      <c r="A19" s="384" t="s">
        <v>542</v>
      </c>
      <c r="B19" s="385"/>
      <c r="C19" s="281">
        <f>SUM(C12:C18)</f>
        <v>2435</v>
      </c>
      <c r="D19" s="280"/>
      <c r="E19" s="280"/>
      <c r="F19" s="280"/>
      <c r="G19" s="280"/>
      <c r="H19" s="280"/>
      <c r="I19" s="280"/>
      <c r="J19" s="280"/>
      <c r="K19" s="280"/>
      <c r="L19" s="280"/>
      <c r="M19" s="280"/>
      <c r="N19" s="279"/>
    </row>
    <row r="20" spans="1:14" x14ac:dyDescent="0.2">
      <c r="A20" s="386" t="s">
        <v>592</v>
      </c>
      <c r="B20" s="386"/>
      <c r="C20" s="386"/>
      <c r="D20" s="278">
        <f t="shared" ref="D20:N20" si="0">SUM(D12:D18)</f>
        <v>191</v>
      </c>
      <c r="E20" s="278">
        <f t="shared" si="0"/>
        <v>56</v>
      </c>
      <c r="F20" s="278">
        <f t="shared" si="0"/>
        <v>138</v>
      </c>
      <c r="G20" s="278">
        <f t="shared" si="0"/>
        <v>477</v>
      </c>
      <c r="H20" s="278">
        <f t="shared" si="0"/>
        <v>0</v>
      </c>
      <c r="I20" s="278">
        <f t="shared" si="0"/>
        <v>0</v>
      </c>
      <c r="J20" s="278">
        <f t="shared" si="0"/>
        <v>0</v>
      </c>
      <c r="K20" s="278">
        <f t="shared" si="0"/>
        <v>0</v>
      </c>
      <c r="L20" s="278">
        <f t="shared" si="0"/>
        <v>0</v>
      </c>
      <c r="M20" s="278">
        <f t="shared" si="0"/>
        <v>862</v>
      </c>
      <c r="N20" s="278">
        <f t="shared" si="0"/>
        <v>1573</v>
      </c>
    </row>
    <row r="21" spans="1:14" x14ac:dyDescent="0.2">
      <c r="A21" s="277" t="s">
        <v>1</v>
      </c>
      <c r="B21" s="276"/>
      <c r="C21" s="276"/>
      <c r="D21" s="275"/>
      <c r="E21" s="275"/>
      <c r="F21" s="4"/>
      <c r="G21" s="4"/>
      <c r="H21" s="4"/>
      <c r="I21" s="4"/>
      <c r="J21" s="4"/>
      <c r="K21" s="4"/>
      <c r="L21" s="4"/>
      <c r="M21" s="4"/>
      <c r="N21" s="3"/>
    </row>
    <row r="22" spans="1:14" x14ac:dyDescent="0.2">
      <c r="A22" s="2" t="s">
        <v>0</v>
      </c>
    </row>
    <row r="26" spans="1:14" ht="40.35" customHeight="1" x14ac:dyDescent="0.2"/>
    <row r="27" spans="1:14" ht="29.45" customHeight="1" x14ac:dyDescent="0.2"/>
  </sheetData>
  <sheetProtection algorithmName="SHA-512" hashValue="BJBn7TWSSNTt6TrR/gEBu59AiydUvvrpis78FirtJAq73R56hWQIAYXSoNytShfnu1aQBnNa0F6ltkaB8YtDpg==" saltValue="tvmX7BuyWvJmmCexf+oxWQ==" spinCount="100000" sheet="1" objects="1" scenarios="1" formatCells="0"/>
  <mergeCells count="24">
    <mergeCell ref="A11:B11"/>
    <mergeCell ref="A12:A13"/>
    <mergeCell ref="A14:A15"/>
    <mergeCell ref="I4:M4"/>
    <mergeCell ref="A1:N1"/>
    <mergeCell ref="A2:N2"/>
    <mergeCell ref="A3:N3"/>
    <mergeCell ref="C12:C13"/>
    <mergeCell ref="C14:C15"/>
    <mergeCell ref="D10:L10"/>
    <mergeCell ref="A7:N7"/>
    <mergeCell ref="A8:N8"/>
    <mergeCell ref="I5:M5"/>
    <mergeCell ref="M14:M15"/>
    <mergeCell ref="A9:N9"/>
    <mergeCell ref="N12:N13"/>
    <mergeCell ref="N14:N15"/>
    <mergeCell ref="N16:N17"/>
    <mergeCell ref="M12:M13"/>
    <mergeCell ref="A19:B19"/>
    <mergeCell ref="A20:C20"/>
    <mergeCell ref="A16:A17"/>
    <mergeCell ref="C16:C17"/>
    <mergeCell ref="M16:M17"/>
  </mergeCells>
  <printOptions horizontalCentered="1"/>
  <pageMargins left="0.7" right="0.7" top="0.75" bottom="0.75" header="0.3" footer="0.3"/>
  <pageSetup scale="53"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1">
    <pageSetUpPr fitToPage="1"/>
  </sheetPr>
  <dimension ref="A1:Y672"/>
  <sheetViews>
    <sheetView showZeros="0" zoomScale="90" zoomScaleNormal="90" zoomScaleSheetLayoutView="70" workbookViewId="0">
      <pane ySplit="12" topLeftCell="A13" activePane="bottomLeft" state="frozen"/>
      <selection pane="bottomLeft" activeCell="D23" sqref="D23"/>
    </sheetView>
  </sheetViews>
  <sheetFormatPr defaultColWidth="0" defaultRowHeight="14.25" x14ac:dyDescent="0.2"/>
  <cols>
    <col min="1" max="1" width="19.140625" style="44" customWidth="1"/>
    <col min="2" max="2" width="20.42578125" style="44" customWidth="1"/>
    <col min="3" max="3" width="17.42578125" style="44" customWidth="1"/>
    <col min="4" max="7" width="15.7109375" style="44" customWidth="1"/>
    <col min="8" max="8" width="17.140625" style="44" customWidth="1"/>
    <col min="9" max="16" width="15.7109375" style="44" customWidth="1"/>
    <col min="17" max="17" width="20.7109375" style="44" customWidth="1"/>
    <col min="18" max="18" width="21.42578125" style="44" customWidth="1"/>
    <col min="19" max="19" width="3.28515625" style="44" customWidth="1"/>
    <col min="20" max="16384" width="8.85546875" style="44" hidden="1"/>
  </cols>
  <sheetData>
    <row r="1" spans="1:25" s="3" customFormat="1" ht="20.25" customHeight="1" x14ac:dyDescent="0.3">
      <c r="A1" s="393" t="s">
        <v>14</v>
      </c>
      <c r="B1" s="393"/>
      <c r="C1" s="393"/>
      <c r="D1" s="393"/>
      <c r="E1" s="393"/>
      <c r="F1" s="393"/>
      <c r="G1" s="393"/>
      <c r="H1" s="393"/>
      <c r="I1" s="393"/>
      <c r="J1" s="393"/>
      <c r="K1" s="393"/>
      <c r="L1" s="393"/>
      <c r="M1" s="393"/>
      <c r="N1" s="393"/>
      <c r="O1" s="393"/>
      <c r="P1" s="393"/>
      <c r="Q1" s="393"/>
      <c r="R1" s="13"/>
      <c r="S1" s="13"/>
      <c r="T1" s="13"/>
      <c r="U1" s="13"/>
      <c r="V1" s="13"/>
      <c r="W1" s="13"/>
      <c r="X1" s="13"/>
      <c r="Y1" s="13"/>
    </row>
    <row r="2" spans="1:25" s="3" customFormat="1" ht="20.25" customHeight="1" x14ac:dyDescent="0.3">
      <c r="A2" s="394" t="s">
        <v>13</v>
      </c>
      <c r="B2" s="394"/>
      <c r="C2" s="394"/>
      <c r="D2" s="394"/>
      <c r="E2" s="394"/>
      <c r="F2" s="394"/>
      <c r="G2" s="394"/>
      <c r="H2" s="394"/>
      <c r="I2" s="394"/>
      <c r="J2" s="394"/>
      <c r="K2" s="394"/>
      <c r="L2" s="394"/>
      <c r="M2" s="394"/>
      <c r="N2" s="394"/>
      <c r="O2" s="394"/>
      <c r="P2" s="394"/>
      <c r="Q2" s="394"/>
      <c r="R2" s="12"/>
      <c r="S2" s="12"/>
      <c r="T2" s="12"/>
      <c r="U2" s="12"/>
      <c r="V2" s="12"/>
      <c r="W2" s="12"/>
      <c r="X2" s="12"/>
      <c r="Y2" s="12"/>
    </row>
    <row r="3" spans="1:25" s="3" customFormat="1" ht="15.75" customHeight="1" x14ac:dyDescent="0.2">
      <c r="A3" s="377" t="s">
        <v>12</v>
      </c>
      <c r="B3" s="377"/>
      <c r="C3" s="377"/>
      <c r="D3" s="377"/>
      <c r="E3" s="377"/>
      <c r="F3" s="377"/>
      <c r="G3" s="377"/>
      <c r="H3" s="377"/>
      <c r="I3" s="377"/>
      <c r="J3" s="377"/>
      <c r="K3" s="377"/>
      <c r="L3" s="377"/>
      <c r="M3" s="377"/>
      <c r="N3" s="377"/>
      <c r="O3" s="377"/>
      <c r="P3" s="377"/>
      <c r="Q3" s="377"/>
      <c r="R3" s="11"/>
      <c r="S3" s="11"/>
      <c r="T3" s="11"/>
      <c r="U3" s="11"/>
      <c r="V3" s="11"/>
      <c r="W3" s="11"/>
      <c r="X3" s="11"/>
      <c r="Y3" s="11"/>
    </row>
    <row r="4" spans="1:25" s="4" customFormat="1" ht="25.5" customHeight="1" x14ac:dyDescent="0.2">
      <c r="A4" s="40" t="s">
        <v>11</v>
      </c>
      <c r="B4" s="10" t="str">
        <f>'[1]Start Here'!B4:D4</f>
        <v>Richmond</v>
      </c>
      <c r="C4" s="9"/>
      <c r="D4" s="6"/>
      <c r="E4" s="6"/>
      <c r="I4" s="6"/>
      <c r="J4" s="6"/>
      <c r="K4" s="370" t="s">
        <v>69</v>
      </c>
      <c r="L4" s="371"/>
      <c r="M4" s="371"/>
      <c r="N4" s="372"/>
    </row>
    <row r="5" spans="1:25" s="4" customFormat="1" ht="25.5" customHeight="1" x14ac:dyDescent="0.2">
      <c r="A5" s="40" t="s">
        <v>10</v>
      </c>
      <c r="B5" s="8">
        <f>'[1]Start Here'!B5</f>
        <v>2018</v>
      </c>
      <c r="C5" s="7" t="str">
        <f>'[1]Table A2'!C5</f>
        <v>(Jan. 1 - Dec. 31)</v>
      </c>
      <c r="D5" s="188"/>
      <c r="E5" s="188"/>
      <c r="I5" s="6"/>
      <c r="J5" s="6"/>
      <c r="K5" s="373" t="s">
        <v>0</v>
      </c>
      <c r="L5" s="374"/>
      <c r="M5" s="374"/>
      <c r="N5" s="375"/>
    </row>
    <row r="6" spans="1:25" s="4" customFormat="1" ht="20.25" customHeight="1" x14ac:dyDescent="0.35">
      <c r="A6" s="190"/>
      <c r="B6" s="189"/>
      <c r="C6" s="188"/>
      <c r="D6" s="188"/>
      <c r="E6" s="188"/>
      <c r="I6" s="16"/>
      <c r="J6" s="16"/>
      <c r="K6" s="16"/>
      <c r="L6" s="16"/>
      <c r="M6" s="16"/>
      <c r="N6" s="16"/>
    </row>
    <row r="8" spans="1:25" s="1" customFormat="1" ht="15.75" x14ac:dyDescent="0.25">
      <c r="A8" s="411" t="s">
        <v>569</v>
      </c>
      <c r="B8" s="411"/>
      <c r="C8" s="411"/>
      <c r="D8" s="411"/>
      <c r="E8" s="411"/>
      <c r="F8" s="411"/>
      <c r="G8" s="411"/>
      <c r="H8" s="411"/>
      <c r="I8" s="411"/>
      <c r="J8" s="411"/>
      <c r="K8" s="411"/>
      <c r="L8" s="411"/>
      <c r="M8" s="411"/>
      <c r="N8" s="411"/>
      <c r="O8" s="411"/>
      <c r="P8" s="411"/>
      <c r="Q8" s="411"/>
      <c r="R8" s="412"/>
    </row>
    <row r="9" spans="1:25" s="1" customFormat="1" ht="15.75" x14ac:dyDescent="0.25">
      <c r="A9" s="408" t="s">
        <v>568</v>
      </c>
      <c r="B9" s="409"/>
      <c r="C9" s="409"/>
      <c r="D9" s="409"/>
      <c r="E9" s="409"/>
      <c r="F9" s="409"/>
      <c r="G9" s="409"/>
      <c r="H9" s="409"/>
      <c r="I9" s="409"/>
      <c r="J9" s="409"/>
      <c r="K9" s="409"/>
      <c r="L9" s="409"/>
      <c r="M9" s="409"/>
      <c r="N9" s="409"/>
      <c r="O9" s="409"/>
      <c r="P9" s="409"/>
      <c r="Q9" s="409"/>
      <c r="R9" s="410"/>
    </row>
    <row r="10" spans="1:25" s="314" customFormat="1" ht="39.75" customHeight="1" x14ac:dyDescent="0.25">
      <c r="A10" s="354" t="s">
        <v>66</v>
      </c>
      <c r="B10" s="405"/>
      <c r="C10" s="405"/>
      <c r="D10" s="405"/>
      <c r="E10" s="295" t="s">
        <v>564</v>
      </c>
      <c r="F10" s="354" t="s">
        <v>567</v>
      </c>
      <c r="G10" s="405"/>
      <c r="H10" s="405"/>
      <c r="I10" s="405"/>
      <c r="J10" s="295" t="s">
        <v>566</v>
      </c>
      <c r="K10" s="354" t="s">
        <v>565</v>
      </c>
      <c r="L10" s="406"/>
      <c r="M10" s="406"/>
      <c r="N10" s="406"/>
      <c r="O10" s="406"/>
      <c r="P10" s="406"/>
      <c r="Q10" s="406"/>
      <c r="R10" s="406"/>
    </row>
    <row r="11" spans="1:25" s="2" customFormat="1" x14ac:dyDescent="0.2">
      <c r="A11" s="402">
        <v>1</v>
      </c>
      <c r="B11" s="407"/>
      <c r="C11" s="407"/>
      <c r="D11" s="404"/>
      <c r="E11" s="37">
        <v>2</v>
      </c>
      <c r="F11" s="402">
        <v>3</v>
      </c>
      <c r="G11" s="403"/>
      <c r="H11" s="403"/>
      <c r="I11" s="404"/>
      <c r="J11" s="313">
        <v>4</v>
      </c>
      <c r="K11" s="296">
        <v>5</v>
      </c>
      <c r="L11" s="296">
        <v>6</v>
      </c>
      <c r="M11" s="296">
        <v>7</v>
      </c>
      <c r="N11" s="395">
        <v>8</v>
      </c>
      <c r="O11" s="395"/>
      <c r="P11" s="296">
        <v>9</v>
      </c>
      <c r="Q11" s="296">
        <v>10</v>
      </c>
      <c r="R11" s="296">
        <v>11</v>
      </c>
    </row>
    <row r="12" spans="1:25" s="2" customFormat="1" ht="53.25" customHeight="1" x14ac:dyDescent="0.2">
      <c r="A12" s="297" t="s">
        <v>289</v>
      </c>
      <c r="B12" s="297" t="s">
        <v>57</v>
      </c>
      <c r="C12" s="297" t="s">
        <v>56</v>
      </c>
      <c r="D12" s="297" t="s">
        <v>55</v>
      </c>
      <c r="E12" s="312" t="s">
        <v>564</v>
      </c>
      <c r="F12" s="297" t="s">
        <v>563</v>
      </c>
      <c r="G12" s="297" t="s">
        <v>562</v>
      </c>
      <c r="H12" s="297" t="s">
        <v>561</v>
      </c>
      <c r="I12" s="297" t="s">
        <v>560</v>
      </c>
      <c r="J12" s="312" t="s">
        <v>559</v>
      </c>
      <c r="K12" s="297" t="s">
        <v>558</v>
      </c>
      <c r="L12" s="297" t="s">
        <v>557</v>
      </c>
      <c r="M12" s="297" t="s">
        <v>556</v>
      </c>
      <c r="N12" s="297" t="s">
        <v>555</v>
      </c>
      <c r="O12" s="297" t="s">
        <v>554</v>
      </c>
      <c r="P12" s="297" t="s">
        <v>553</v>
      </c>
      <c r="Q12" s="297" t="s">
        <v>552</v>
      </c>
      <c r="R12" s="297" t="s">
        <v>551</v>
      </c>
    </row>
    <row r="13" spans="1:25" s="2" customFormat="1" ht="15" customHeight="1" x14ac:dyDescent="0.2">
      <c r="A13" s="400" t="s">
        <v>39</v>
      </c>
      <c r="B13" s="401"/>
      <c r="C13" s="401"/>
      <c r="D13" s="401"/>
      <c r="E13" s="401"/>
      <c r="F13" s="311">
        <f>SUM(F14:F500)</f>
        <v>0</v>
      </c>
      <c r="G13" s="311">
        <f>SUM(G14:G500)</f>
        <v>0</v>
      </c>
      <c r="H13" s="311">
        <f>SUM(H14:H500)</f>
        <v>0</v>
      </c>
      <c r="I13" s="311">
        <f>SUM(I14:I500)</f>
        <v>0</v>
      </c>
      <c r="J13" s="310"/>
      <c r="K13" s="310"/>
      <c r="L13" s="310"/>
      <c r="M13" s="310"/>
      <c r="N13" s="310"/>
      <c r="O13" s="309"/>
      <c r="P13" s="308">
        <f>SUM(P14:P514)</f>
        <v>0</v>
      </c>
      <c r="Q13" s="307">
        <f>SUM(Q14:Q9998)</f>
        <v>0</v>
      </c>
      <c r="R13" s="306"/>
      <c r="S13" s="305"/>
    </row>
    <row r="14" spans="1:25" s="186" customFormat="1" ht="12.75" x14ac:dyDescent="0.2">
      <c r="A14" s="19"/>
      <c r="B14" s="19"/>
      <c r="C14" s="19"/>
      <c r="D14" s="19"/>
      <c r="E14" s="19"/>
      <c r="F14" s="19"/>
      <c r="G14" s="19"/>
      <c r="H14" s="19"/>
      <c r="I14" s="19"/>
      <c r="J14" s="19"/>
      <c r="K14" s="303"/>
      <c r="L14" s="19"/>
      <c r="M14" s="19"/>
      <c r="N14" s="19"/>
      <c r="O14" s="19"/>
      <c r="P14" s="19"/>
      <c r="Q14" s="19"/>
      <c r="R14" s="19"/>
    </row>
    <row r="15" spans="1:25" s="186" customFormat="1" ht="12.75" x14ac:dyDescent="0.2">
      <c r="A15" s="19"/>
      <c r="B15" s="19"/>
      <c r="C15" s="19"/>
      <c r="D15" s="19"/>
      <c r="E15" s="19"/>
      <c r="F15" s="19"/>
      <c r="G15" s="19"/>
      <c r="H15" s="19"/>
      <c r="I15" s="19"/>
      <c r="J15" s="19"/>
      <c r="K15" s="303"/>
      <c r="L15" s="19"/>
      <c r="M15" s="19"/>
      <c r="N15" s="19"/>
      <c r="O15" s="19"/>
      <c r="P15" s="19"/>
      <c r="Q15" s="19"/>
      <c r="R15" s="19"/>
    </row>
    <row r="16" spans="1:25" s="186" customFormat="1" ht="12.75" x14ac:dyDescent="0.2">
      <c r="A16" s="19"/>
      <c r="B16" s="19"/>
      <c r="C16" s="19"/>
      <c r="D16" s="19"/>
      <c r="E16" s="19"/>
      <c r="F16" s="19"/>
      <c r="G16" s="19"/>
      <c r="H16" s="19"/>
      <c r="I16" s="19"/>
      <c r="J16" s="19"/>
      <c r="K16" s="303"/>
      <c r="L16" s="19"/>
      <c r="M16" s="19"/>
      <c r="N16" s="19"/>
      <c r="O16" s="19"/>
      <c r="P16" s="19"/>
      <c r="Q16" s="19"/>
      <c r="R16" s="19"/>
    </row>
    <row r="17" spans="1:20" s="186" customFormat="1" x14ac:dyDescent="0.2">
      <c r="A17" s="304"/>
      <c r="B17" s="19"/>
      <c r="C17" s="19"/>
      <c r="D17" s="19"/>
      <c r="E17" s="19"/>
      <c r="F17" s="19"/>
      <c r="G17" s="19"/>
      <c r="H17" s="19"/>
      <c r="I17" s="19"/>
      <c r="J17" s="19"/>
      <c r="K17" s="303"/>
      <c r="L17" s="19"/>
      <c r="M17" s="19"/>
      <c r="N17" s="19"/>
      <c r="O17" s="19"/>
      <c r="P17" s="19"/>
      <c r="Q17" s="19"/>
      <c r="R17" s="19"/>
    </row>
    <row r="18" spans="1:20" s="186" customFormat="1" ht="12.75" x14ac:dyDescent="0.2">
      <c r="A18" s="19"/>
      <c r="B18" s="19"/>
      <c r="C18" s="19"/>
      <c r="D18" s="19"/>
      <c r="E18" s="19"/>
      <c r="F18" s="19"/>
      <c r="G18" s="19"/>
      <c r="H18" s="19"/>
      <c r="I18" s="19"/>
      <c r="J18" s="19"/>
      <c r="K18" s="303"/>
      <c r="L18" s="19"/>
      <c r="M18" s="19"/>
      <c r="N18" s="19"/>
      <c r="O18" s="19"/>
      <c r="P18" s="19"/>
      <c r="Q18" s="19"/>
      <c r="R18" s="19"/>
    </row>
    <row r="19" spans="1:20" s="186" customFormat="1" ht="12.75" x14ac:dyDescent="0.2">
      <c r="A19" s="19"/>
      <c r="B19" s="19"/>
      <c r="C19" s="19"/>
      <c r="D19" s="19"/>
      <c r="E19" s="19"/>
      <c r="F19" s="19"/>
      <c r="G19" s="19"/>
      <c r="H19" s="19"/>
      <c r="I19" s="19"/>
      <c r="J19" s="19"/>
      <c r="K19" s="303"/>
      <c r="L19" s="19"/>
      <c r="M19" s="19"/>
      <c r="N19" s="19"/>
      <c r="O19" s="19"/>
      <c r="P19" s="19"/>
      <c r="Q19" s="19"/>
      <c r="R19" s="19"/>
    </row>
    <row r="20" spans="1:20" s="186" customFormat="1" ht="12.75" x14ac:dyDescent="0.2">
      <c r="A20" s="19"/>
      <c r="B20" s="19"/>
      <c r="C20" s="19"/>
      <c r="D20" s="19"/>
      <c r="E20" s="19"/>
      <c r="F20" s="19"/>
      <c r="G20" s="19"/>
      <c r="H20" s="19"/>
      <c r="I20" s="19"/>
      <c r="J20" s="19"/>
      <c r="K20" s="303"/>
      <c r="L20" s="19"/>
      <c r="M20" s="19"/>
      <c r="N20" s="19"/>
      <c r="O20" s="19"/>
      <c r="P20" s="19"/>
      <c r="Q20" s="19"/>
      <c r="R20" s="19"/>
    </row>
    <row r="21" spans="1:20" s="186" customFormat="1" ht="12.75" x14ac:dyDescent="0.2">
      <c r="A21" s="19"/>
      <c r="B21" s="19"/>
      <c r="C21" s="19"/>
      <c r="D21" s="19"/>
      <c r="E21" s="19"/>
      <c r="F21" s="19"/>
      <c r="G21" s="19"/>
      <c r="H21" s="19"/>
      <c r="I21" s="19"/>
      <c r="J21" s="19"/>
      <c r="K21" s="303"/>
      <c r="L21" s="19"/>
      <c r="M21" s="19"/>
      <c r="N21" s="19"/>
      <c r="O21" s="19"/>
      <c r="P21" s="19"/>
      <c r="Q21" s="19"/>
      <c r="R21" s="19"/>
      <c r="S21" s="302"/>
    </row>
    <row r="22" spans="1:20" s="14" customFormat="1" x14ac:dyDescent="0.2">
      <c r="A22" s="298"/>
      <c r="B22" s="298"/>
      <c r="C22" s="298"/>
      <c r="D22" s="298"/>
      <c r="E22" s="298"/>
      <c r="F22" s="298"/>
      <c r="G22" s="298"/>
      <c r="H22" s="298"/>
      <c r="I22" s="298"/>
      <c r="J22" s="19"/>
      <c r="K22" s="299"/>
      <c r="L22" s="298"/>
      <c r="M22" s="298"/>
      <c r="N22" s="298"/>
      <c r="O22" s="298"/>
      <c r="P22" s="298"/>
      <c r="Q22" s="298"/>
      <c r="R22" s="298"/>
    </row>
    <row r="23" spans="1:20" s="300" customFormat="1" ht="12.75" x14ac:dyDescent="0.2">
      <c r="A23" s="18"/>
      <c r="B23" s="18"/>
      <c r="C23" s="18"/>
      <c r="D23" s="18"/>
      <c r="E23" s="18"/>
      <c r="F23" s="18"/>
      <c r="G23" s="18"/>
      <c r="H23" s="18"/>
      <c r="I23" s="18"/>
      <c r="J23" s="19"/>
      <c r="K23" s="301"/>
      <c r="L23" s="18"/>
      <c r="M23" s="18"/>
      <c r="N23" s="18"/>
      <c r="O23" s="18"/>
      <c r="P23" s="18"/>
      <c r="Q23" s="18"/>
      <c r="R23" s="18"/>
    </row>
    <row r="24" spans="1:20" s="14" customFormat="1" x14ac:dyDescent="0.2">
      <c r="A24" s="298"/>
      <c r="B24" s="298"/>
      <c r="C24" s="298"/>
      <c r="D24" s="298"/>
      <c r="E24" s="298"/>
      <c r="F24" s="298"/>
      <c r="G24" s="298"/>
      <c r="H24" s="298"/>
      <c r="I24" s="298"/>
      <c r="J24" s="19"/>
      <c r="K24" s="299"/>
      <c r="L24" s="298"/>
      <c r="M24" s="298"/>
      <c r="N24" s="298"/>
      <c r="O24" s="298"/>
      <c r="P24" s="298"/>
      <c r="Q24" s="298"/>
      <c r="R24" s="298"/>
    </row>
    <row r="25" spans="1:20" s="14" customFormat="1" x14ac:dyDescent="0.2">
      <c r="A25" s="298"/>
      <c r="B25" s="298"/>
      <c r="C25" s="298"/>
      <c r="D25" s="298"/>
      <c r="E25" s="298"/>
      <c r="F25" s="298"/>
      <c r="G25" s="298"/>
      <c r="H25" s="298"/>
      <c r="I25" s="298"/>
      <c r="J25" s="298"/>
      <c r="K25" s="299"/>
      <c r="L25" s="298"/>
      <c r="M25" s="298"/>
      <c r="N25" s="298"/>
      <c r="O25" s="298"/>
      <c r="P25" s="298"/>
      <c r="Q25" s="298"/>
      <c r="R25" s="298"/>
      <c r="S25" s="15"/>
      <c r="T25" s="15"/>
    </row>
    <row r="26" spans="1:20" s="14" customFormat="1" x14ac:dyDescent="0.2">
      <c r="A26" s="298"/>
      <c r="B26" s="298"/>
      <c r="C26" s="298"/>
      <c r="D26" s="298"/>
      <c r="E26" s="298"/>
      <c r="F26" s="298"/>
      <c r="G26" s="298"/>
      <c r="H26" s="298"/>
      <c r="I26" s="298"/>
      <c r="J26" s="298"/>
      <c r="K26" s="299"/>
      <c r="L26" s="298"/>
      <c r="M26" s="298"/>
      <c r="N26" s="298"/>
      <c r="O26" s="298"/>
      <c r="P26" s="298"/>
      <c r="Q26" s="298"/>
      <c r="R26" s="298"/>
      <c r="S26" s="15"/>
      <c r="T26" s="15"/>
    </row>
    <row r="27" spans="1:20" s="14" customFormat="1" x14ac:dyDescent="0.2">
      <c r="A27" s="298"/>
      <c r="B27" s="298"/>
      <c r="C27" s="298"/>
      <c r="D27" s="298"/>
      <c r="E27" s="298"/>
      <c r="F27" s="298"/>
      <c r="G27" s="298"/>
      <c r="H27" s="298"/>
      <c r="I27" s="298"/>
      <c r="J27" s="298"/>
      <c r="K27" s="299"/>
      <c r="L27" s="298"/>
      <c r="M27" s="298"/>
      <c r="N27" s="298"/>
      <c r="O27" s="298"/>
      <c r="P27" s="298"/>
      <c r="Q27" s="298"/>
      <c r="R27" s="298"/>
      <c r="S27" s="15"/>
      <c r="T27" s="15"/>
    </row>
    <row r="28" spans="1:20" s="14" customFormat="1" x14ac:dyDescent="0.2">
      <c r="A28" s="298"/>
      <c r="B28" s="298"/>
      <c r="C28" s="298"/>
      <c r="D28" s="298"/>
      <c r="E28" s="298"/>
      <c r="F28" s="298"/>
      <c r="G28" s="298"/>
      <c r="H28" s="298"/>
      <c r="I28" s="298"/>
      <c r="J28" s="298"/>
      <c r="K28" s="299"/>
      <c r="L28" s="298"/>
      <c r="M28" s="298"/>
      <c r="N28" s="298"/>
      <c r="O28" s="298"/>
      <c r="P28" s="298"/>
      <c r="Q28" s="298"/>
      <c r="R28" s="298"/>
      <c r="S28" s="15"/>
      <c r="T28" s="15"/>
    </row>
    <row r="29" spans="1:20" s="14" customFormat="1" x14ac:dyDescent="0.2">
      <c r="A29" s="298"/>
      <c r="B29" s="298"/>
      <c r="C29" s="298"/>
      <c r="D29" s="298"/>
      <c r="E29" s="298"/>
      <c r="F29" s="298"/>
      <c r="G29" s="298"/>
      <c r="H29" s="298"/>
      <c r="I29" s="298"/>
      <c r="J29" s="298"/>
      <c r="K29" s="299"/>
      <c r="L29" s="298"/>
      <c r="M29" s="298"/>
      <c r="N29" s="298"/>
      <c r="O29" s="298"/>
      <c r="P29" s="298"/>
      <c r="Q29" s="298"/>
      <c r="R29" s="298"/>
      <c r="S29" s="15"/>
      <c r="T29" s="15"/>
    </row>
    <row r="30" spans="1:20" s="14" customFormat="1" x14ac:dyDescent="0.2">
      <c r="A30" s="298"/>
      <c r="B30" s="298"/>
      <c r="C30" s="298"/>
      <c r="D30" s="298"/>
      <c r="E30" s="298"/>
      <c r="F30" s="298"/>
      <c r="G30" s="298"/>
      <c r="H30" s="298"/>
      <c r="I30" s="298"/>
      <c r="J30" s="298"/>
      <c r="K30" s="299"/>
      <c r="L30" s="298"/>
      <c r="M30" s="298"/>
      <c r="N30" s="298"/>
      <c r="O30" s="298"/>
      <c r="P30" s="298"/>
      <c r="Q30" s="298"/>
      <c r="R30" s="298"/>
      <c r="S30" s="15"/>
      <c r="T30" s="15"/>
    </row>
    <row r="31" spans="1:20" s="14" customFormat="1" x14ac:dyDescent="0.2">
      <c r="A31" s="298"/>
      <c r="B31" s="298"/>
      <c r="C31" s="298"/>
      <c r="D31" s="298"/>
      <c r="E31" s="298"/>
      <c r="F31" s="298"/>
      <c r="G31" s="298"/>
      <c r="H31" s="298"/>
      <c r="I31" s="298"/>
      <c r="J31" s="298"/>
      <c r="K31" s="299"/>
      <c r="L31" s="298"/>
      <c r="M31" s="298"/>
      <c r="N31" s="298"/>
      <c r="O31" s="298"/>
      <c r="P31" s="298"/>
      <c r="Q31" s="298"/>
      <c r="R31" s="298"/>
      <c r="S31" s="15"/>
      <c r="T31" s="15"/>
    </row>
    <row r="32" spans="1:20" s="14" customFormat="1" x14ac:dyDescent="0.2">
      <c r="A32" s="298"/>
      <c r="B32" s="298"/>
      <c r="C32" s="298"/>
      <c r="D32" s="298"/>
      <c r="E32" s="298"/>
      <c r="F32" s="298"/>
      <c r="G32" s="298"/>
      <c r="H32" s="298"/>
      <c r="I32" s="298"/>
      <c r="J32" s="298"/>
      <c r="K32" s="299"/>
      <c r="L32" s="298"/>
      <c r="M32" s="298"/>
      <c r="N32" s="298"/>
      <c r="O32" s="298"/>
      <c r="P32" s="298"/>
      <c r="Q32" s="298"/>
      <c r="R32" s="298"/>
      <c r="S32" s="15"/>
      <c r="T32" s="15"/>
    </row>
    <row r="33" spans="1:20" s="14" customFormat="1" x14ac:dyDescent="0.2">
      <c r="A33" s="298"/>
      <c r="B33" s="298"/>
      <c r="C33" s="298"/>
      <c r="D33" s="298"/>
      <c r="E33" s="298"/>
      <c r="F33" s="298"/>
      <c r="G33" s="298"/>
      <c r="H33" s="298"/>
      <c r="I33" s="298"/>
      <c r="J33" s="298"/>
      <c r="K33" s="299"/>
      <c r="L33" s="298"/>
      <c r="M33" s="298"/>
      <c r="N33" s="298"/>
      <c r="O33" s="298"/>
      <c r="P33" s="298"/>
      <c r="Q33" s="298"/>
      <c r="R33" s="298"/>
      <c r="S33" s="15"/>
      <c r="T33" s="15"/>
    </row>
    <row r="34" spans="1:20" s="14" customFormat="1" x14ac:dyDescent="0.2">
      <c r="A34" s="298"/>
      <c r="B34" s="298"/>
      <c r="C34" s="298"/>
      <c r="D34" s="298"/>
      <c r="E34" s="298"/>
      <c r="F34" s="298"/>
      <c r="G34" s="298"/>
      <c r="H34" s="298"/>
      <c r="I34" s="298"/>
      <c r="J34" s="298"/>
      <c r="K34" s="299"/>
      <c r="L34" s="298"/>
      <c r="M34" s="298"/>
      <c r="N34" s="298"/>
      <c r="O34" s="298"/>
      <c r="P34" s="298"/>
      <c r="Q34" s="298"/>
      <c r="R34" s="298"/>
      <c r="S34" s="15"/>
      <c r="T34" s="15"/>
    </row>
    <row r="35" spans="1:20" s="14" customFormat="1" x14ac:dyDescent="0.2">
      <c r="A35" s="298"/>
      <c r="B35" s="298"/>
      <c r="C35" s="298"/>
      <c r="D35" s="298"/>
      <c r="E35" s="298"/>
      <c r="F35" s="298"/>
      <c r="G35" s="298"/>
      <c r="H35" s="298"/>
      <c r="I35" s="298"/>
      <c r="J35" s="298"/>
      <c r="K35" s="299"/>
      <c r="L35" s="298"/>
      <c r="M35" s="298"/>
      <c r="N35" s="298"/>
      <c r="O35" s="298"/>
      <c r="P35" s="298"/>
      <c r="Q35" s="298"/>
      <c r="R35" s="298"/>
      <c r="S35" s="15"/>
      <c r="T35" s="15"/>
    </row>
    <row r="36" spans="1:20" s="14" customFormat="1" x14ac:dyDescent="0.2">
      <c r="A36" s="298"/>
      <c r="B36" s="298"/>
      <c r="C36" s="298"/>
      <c r="D36" s="298"/>
      <c r="E36" s="298"/>
      <c r="F36" s="298"/>
      <c r="G36" s="298"/>
      <c r="H36" s="298"/>
      <c r="I36" s="298"/>
      <c r="J36" s="298"/>
      <c r="K36" s="299"/>
      <c r="L36" s="298"/>
      <c r="M36" s="298"/>
      <c r="N36" s="298"/>
      <c r="O36" s="298"/>
      <c r="P36" s="298"/>
      <c r="Q36" s="298"/>
      <c r="R36" s="298"/>
      <c r="S36" s="15"/>
      <c r="T36" s="15"/>
    </row>
    <row r="37" spans="1:20" s="14" customFormat="1" x14ac:dyDescent="0.2">
      <c r="A37" s="298"/>
      <c r="B37" s="298"/>
      <c r="C37" s="298"/>
      <c r="D37" s="298"/>
      <c r="E37" s="298"/>
      <c r="F37" s="298"/>
      <c r="G37" s="298"/>
      <c r="H37" s="298"/>
      <c r="I37" s="298"/>
      <c r="J37" s="298"/>
      <c r="K37" s="299"/>
      <c r="L37" s="298"/>
      <c r="M37" s="298"/>
      <c r="N37" s="298"/>
      <c r="O37" s="298"/>
      <c r="P37" s="298"/>
      <c r="Q37" s="298"/>
      <c r="R37" s="298"/>
      <c r="S37" s="15"/>
      <c r="T37" s="15"/>
    </row>
    <row r="38" spans="1:20" s="14" customFormat="1" x14ac:dyDescent="0.2">
      <c r="A38" s="298"/>
      <c r="B38" s="298"/>
      <c r="C38" s="298"/>
      <c r="D38" s="298"/>
      <c r="E38" s="298"/>
      <c r="F38" s="298"/>
      <c r="G38" s="298"/>
      <c r="H38" s="298"/>
      <c r="I38" s="298"/>
      <c r="J38" s="298"/>
      <c r="K38" s="299"/>
      <c r="L38" s="298"/>
      <c r="M38" s="298"/>
      <c r="N38" s="298"/>
      <c r="O38" s="298"/>
      <c r="P38" s="298"/>
      <c r="Q38" s="298"/>
      <c r="R38" s="298"/>
      <c r="S38" s="15"/>
      <c r="T38" s="15"/>
    </row>
    <row r="39" spans="1:20" s="14" customFormat="1" x14ac:dyDescent="0.2">
      <c r="A39" s="298"/>
      <c r="B39" s="298"/>
      <c r="C39" s="298"/>
      <c r="D39" s="298"/>
      <c r="E39" s="298"/>
      <c r="F39" s="298"/>
      <c r="G39" s="298"/>
      <c r="H39" s="298"/>
      <c r="I39" s="298"/>
      <c r="J39" s="298"/>
      <c r="K39" s="299"/>
      <c r="L39" s="298"/>
      <c r="M39" s="298"/>
      <c r="N39" s="298"/>
      <c r="O39" s="298"/>
      <c r="P39" s="298"/>
      <c r="Q39" s="298"/>
      <c r="R39" s="298"/>
      <c r="S39" s="15"/>
      <c r="T39" s="15"/>
    </row>
    <row r="40" spans="1:20" s="14" customFormat="1" x14ac:dyDescent="0.2">
      <c r="A40" s="298"/>
      <c r="B40" s="298"/>
      <c r="C40" s="298"/>
      <c r="D40" s="298"/>
      <c r="E40" s="298"/>
      <c r="F40" s="298"/>
      <c r="G40" s="298"/>
      <c r="H40" s="298"/>
      <c r="I40" s="298"/>
      <c r="J40" s="298"/>
      <c r="K40" s="299"/>
      <c r="L40" s="298"/>
      <c r="M40" s="298"/>
      <c r="N40" s="298"/>
      <c r="O40" s="298"/>
      <c r="P40" s="298"/>
      <c r="Q40" s="298"/>
      <c r="R40" s="298"/>
      <c r="S40" s="15"/>
      <c r="T40" s="15"/>
    </row>
    <row r="41" spans="1:20" s="14" customFormat="1" x14ac:dyDescent="0.2">
      <c r="A41" s="298"/>
      <c r="B41" s="298"/>
      <c r="C41" s="298"/>
      <c r="D41" s="298"/>
      <c r="E41" s="298"/>
      <c r="F41" s="298"/>
      <c r="G41" s="298"/>
      <c r="H41" s="298"/>
      <c r="I41" s="298"/>
      <c r="J41" s="298"/>
      <c r="K41" s="299"/>
      <c r="L41" s="298"/>
      <c r="M41" s="298"/>
      <c r="N41" s="298"/>
      <c r="O41" s="298"/>
      <c r="P41" s="298"/>
      <c r="Q41" s="298"/>
      <c r="R41" s="298"/>
      <c r="S41" s="15"/>
      <c r="T41" s="15"/>
    </row>
    <row r="42" spans="1:20" s="14" customFormat="1" x14ac:dyDescent="0.2">
      <c r="A42" s="298"/>
      <c r="B42" s="298"/>
      <c r="C42" s="298"/>
      <c r="D42" s="298"/>
      <c r="E42" s="298"/>
      <c r="F42" s="298"/>
      <c r="G42" s="298"/>
      <c r="H42" s="298"/>
      <c r="I42" s="298"/>
      <c r="J42" s="298"/>
      <c r="K42" s="299"/>
      <c r="L42" s="298"/>
      <c r="M42" s="298"/>
      <c r="N42" s="298"/>
      <c r="O42" s="298"/>
      <c r="P42" s="298"/>
      <c r="Q42" s="298"/>
      <c r="R42" s="298"/>
      <c r="S42" s="15"/>
      <c r="T42" s="15"/>
    </row>
    <row r="43" spans="1:20" s="14" customFormat="1" x14ac:dyDescent="0.2">
      <c r="A43" s="298"/>
      <c r="B43" s="298"/>
      <c r="C43" s="298"/>
      <c r="D43" s="298"/>
      <c r="E43" s="298"/>
      <c r="F43" s="298"/>
      <c r="G43" s="298"/>
      <c r="H43" s="298"/>
      <c r="I43" s="298"/>
      <c r="J43" s="298"/>
      <c r="K43" s="299"/>
      <c r="L43" s="298"/>
      <c r="M43" s="298"/>
      <c r="N43" s="298"/>
      <c r="O43" s="298"/>
      <c r="P43" s="298"/>
      <c r="Q43" s="298"/>
      <c r="R43" s="298"/>
      <c r="S43" s="15"/>
      <c r="T43" s="15"/>
    </row>
    <row r="44" spans="1:20" s="14" customFormat="1" x14ac:dyDescent="0.2">
      <c r="A44" s="298"/>
      <c r="B44" s="298"/>
      <c r="C44" s="298"/>
      <c r="D44" s="298"/>
      <c r="E44" s="298"/>
      <c r="F44" s="298"/>
      <c r="G44" s="298"/>
      <c r="H44" s="298"/>
      <c r="I44" s="298"/>
      <c r="J44" s="298"/>
      <c r="K44" s="299"/>
      <c r="L44" s="298"/>
      <c r="M44" s="298"/>
      <c r="N44" s="298"/>
      <c r="O44" s="298"/>
      <c r="P44" s="298"/>
      <c r="Q44" s="298"/>
      <c r="R44" s="298"/>
      <c r="S44" s="15"/>
      <c r="T44" s="15"/>
    </row>
    <row r="45" spans="1:20" s="14" customFormat="1" x14ac:dyDescent="0.2">
      <c r="A45" s="298"/>
      <c r="B45" s="298"/>
      <c r="C45" s="298"/>
      <c r="D45" s="298"/>
      <c r="E45" s="298"/>
      <c r="F45" s="298"/>
      <c r="G45" s="298"/>
      <c r="H45" s="298"/>
      <c r="I45" s="298"/>
      <c r="J45" s="298"/>
      <c r="K45" s="299"/>
      <c r="L45" s="298"/>
      <c r="M45" s="298"/>
      <c r="N45" s="298"/>
      <c r="O45" s="298"/>
      <c r="P45" s="298"/>
      <c r="Q45" s="298"/>
      <c r="R45" s="298"/>
      <c r="S45" s="15"/>
      <c r="T45" s="15"/>
    </row>
    <row r="46" spans="1:20" s="14" customFormat="1" x14ac:dyDescent="0.2">
      <c r="A46" s="298"/>
      <c r="B46" s="298"/>
      <c r="C46" s="298"/>
      <c r="D46" s="298"/>
      <c r="E46" s="298"/>
      <c r="F46" s="298"/>
      <c r="G46" s="298"/>
      <c r="H46" s="298"/>
      <c r="I46" s="298"/>
      <c r="J46" s="298"/>
      <c r="K46" s="299"/>
      <c r="L46" s="298"/>
      <c r="M46" s="298"/>
      <c r="N46" s="298"/>
      <c r="O46" s="298"/>
      <c r="P46" s="298"/>
      <c r="Q46" s="298"/>
      <c r="R46" s="298"/>
      <c r="S46" s="15"/>
      <c r="T46" s="15"/>
    </row>
    <row r="47" spans="1:20" s="14" customFormat="1" x14ac:dyDescent="0.2">
      <c r="A47" s="298"/>
      <c r="B47" s="298"/>
      <c r="C47" s="298"/>
      <c r="D47" s="298"/>
      <c r="E47" s="298"/>
      <c r="F47" s="298"/>
      <c r="G47" s="298"/>
      <c r="H47" s="298"/>
      <c r="I47" s="298"/>
      <c r="J47" s="298"/>
      <c r="K47" s="299"/>
      <c r="L47" s="298"/>
      <c r="M47" s="298"/>
      <c r="N47" s="298"/>
      <c r="O47" s="298"/>
      <c r="P47" s="298"/>
      <c r="Q47" s="298"/>
      <c r="R47" s="298"/>
      <c r="S47" s="15"/>
      <c r="T47" s="15"/>
    </row>
    <row r="48" spans="1:20" s="14" customFormat="1" x14ac:dyDescent="0.2">
      <c r="A48" s="298"/>
      <c r="B48" s="298"/>
      <c r="C48" s="298"/>
      <c r="D48" s="298"/>
      <c r="E48" s="298"/>
      <c r="F48" s="298"/>
      <c r="G48" s="298"/>
      <c r="H48" s="298"/>
      <c r="I48" s="298"/>
      <c r="J48" s="298"/>
      <c r="K48" s="299"/>
      <c r="L48" s="298"/>
      <c r="M48" s="298"/>
      <c r="N48" s="298"/>
      <c r="O48" s="298"/>
      <c r="P48" s="298"/>
      <c r="Q48" s="298"/>
      <c r="R48" s="298"/>
      <c r="S48" s="15"/>
      <c r="T48" s="15"/>
    </row>
    <row r="49" spans="1:20" s="14" customFormat="1" x14ac:dyDescent="0.2">
      <c r="A49" s="298"/>
      <c r="B49" s="298"/>
      <c r="C49" s="298"/>
      <c r="D49" s="298"/>
      <c r="E49" s="298"/>
      <c r="F49" s="298"/>
      <c r="G49" s="298"/>
      <c r="H49" s="298"/>
      <c r="I49" s="298"/>
      <c r="J49" s="298"/>
      <c r="K49" s="299"/>
      <c r="L49" s="298"/>
      <c r="M49" s="298"/>
      <c r="N49" s="298"/>
      <c r="O49" s="298"/>
      <c r="P49" s="298"/>
      <c r="Q49" s="298"/>
      <c r="R49" s="298"/>
      <c r="S49" s="15"/>
      <c r="T49" s="15"/>
    </row>
    <row r="50" spans="1:20" s="14" customFormat="1" x14ac:dyDescent="0.2">
      <c r="A50" s="298"/>
      <c r="B50" s="298"/>
      <c r="C50" s="298"/>
      <c r="D50" s="298"/>
      <c r="E50" s="298"/>
      <c r="F50" s="298"/>
      <c r="G50" s="298"/>
      <c r="H50" s="298"/>
      <c r="I50" s="298"/>
      <c r="J50" s="298"/>
      <c r="K50" s="299"/>
      <c r="L50" s="298"/>
      <c r="M50" s="298"/>
      <c r="N50" s="298"/>
      <c r="O50" s="298"/>
      <c r="P50" s="298"/>
      <c r="Q50" s="298"/>
      <c r="R50" s="298"/>
      <c r="S50" s="15"/>
      <c r="T50" s="15"/>
    </row>
    <row r="51" spans="1:20" s="14" customFormat="1" x14ac:dyDescent="0.2">
      <c r="A51" s="298"/>
      <c r="B51" s="298"/>
      <c r="C51" s="298"/>
      <c r="D51" s="298"/>
      <c r="E51" s="298"/>
      <c r="F51" s="298"/>
      <c r="G51" s="298"/>
      <c r="H51" s="298"/>
      <c r="I51" s="298"/>
      <c r="J51" s="298"/>
      <c r="K51" s="299"/>
      <c r="L51" s="298"/>
      <c r="M51" s="298"/>
      <c r="N51" s="298"/>
      <c r="O51" s="298"/>
      <c r="P51" s="298"/>
      <c r="Q51" s="298"/>
      <c r="R51" s="298"/>
      <c r="S51" s="15"/>
      <c r="T51" s="15"/>
    </row>
    <row r="52" spans="1:20" s="14" customFormat="1" x14ac:dyDescent="0.2">
      <c r="A52" s="298"/>
      <c r="B52" s="298"/>
      <c r="C52" s="298"/>
      <c r="D52" s="298"/>
      <c r="E52" s="298"/>
      <c r="F52" s="298"/>
      <c r="G52" s="298"/>
      <c r="H52" s="298"/>
      <c r="I52" s="298"/>
      <c r="J52" s="298"/>
      <c r="K52" s="299"/>
      <c r="L52" s="298"/>
      <c r="M52" s="298"/>
      <c r="N52" s="298"/>
      <c r="O52" s="298"/>
      <c r="P52" s="298"/>
      <c r="Q52" s="298"/>
      <c r="R52" s="298"/>
      <c r="S52" s="15"/>
      <c r="T52" s="15"/>
    </row>
    <row r="53" spans="1:20" s="14" customFormat="1" x14ac:dyDescent="0.2">
      <c r="A53" s="298"/>
      <c r="B53" s="298"/>
      <c r="C53" s="298"/>
      <c r="D53" s="298"/>
      <c r="E53" s="298"/>
      <c r="F53" s="298"/>
      <c r="G53" s="298"/>
      <c r="H53" s="298"/>
      <c r="I53" s="298"/>
      <c r="J53" s="298"/>
      <c r="K53" s="299"/>
      <c r="L53" s="298"/>
      <c r="M53" s="298"/>
      <c r="N53" s="298"/>
      <c r="O53" s="298"/>
      <c r="P53" s="298"/>
      <c r="Q53" s="298"/>
      <c r="R53" s="298"/>
      <c r="S53" s="15"/>
      <c r="T53" s="15"/>
    </row>
    <row r="54" spans="1:20" s="14" customFormat="1" x14ac:dyDescent="0.2">
      <c r="A54" s="298"/>
      <c r="B54" s="298"/>
      <c r="C54" s="298"/>
      <c r="D54" s="298"/>
      <c r="E54" s="298"/>
      <c r="F54" s="298"/>
      <c r="G54" s="298"/>
      <c r="H54" s="298"/>
      <c r="I54" s="298"/>
      <c r="J54" s="298"/>
      <c r="K54" s="299"/>
      <c r="L54" s="298"/>
      <c r="M54" s="298"/>
      <c r="N54" s="298"/>
      <c r="O54" s="298"/>
      <c r="P54" s="298"/>
      <c r="Q54" s="298"/>
      <c r="R54" s="298"/>
      <c r="S54" s="15"/>
      <c r="T54" s="15"/>
    </row>
    <row r="55" spans="1:20" s="14" customFormat="1" x14ac:dyDescent="0.2">
      <c r="A55" s="298"/>
      <c r="B55" s="298"/>
      <c r="C55" s="298"/>
      <c r="D55" s="298"/>
      <c r="E55" s="298"/>
      <c r="F55" s="298"/>
      <c r="G55" s="298"/>
      <c r="H55" s="298"/>
      <c r="I55" s="298"/>
      <c r="J55" s="298"/>
      <c r="K55" s="299"/>
      <c r="L55" s="298"/>
      <c r="M55" s="298"/>
      <c r="N55" s="298"/>
      <c r="O55" s="298"/>
      <c r="P55" s="298"/>
      <c r="Q55" s="298"/>
      <c r="R55" s="298"/>
      <c r="S55" s="15"/>
      <c r="T55" s="15"/>
    </row>
    <row r="56" spans="1:20" s="14" customFormat="1" x14ac:dyDescent="0.2">
      <c r="A56" s="298"/>
      <c r="B56" s="298"/>
      <c r="C56" s="298"/>
      <c r="D56" s="298"/>
      <c r="E56" s="298"/>
      <c r="F56" s="298"/>
      <c r="G56" s="298"/>
      <c r="H56" s="298"/>
      <c r="I56" s="298"/>
      <c r="J56" s="298"/>
      <c r="K56" s="299"/>
      <c r="L56" s="298"/>
      <c r="M56" s="298"/>
      <c r="N56" s="298"/>
      <c r="O56" s="298"/>
      <c r="P56" s="298"/>
      <c r="Q56" s="298"/>
      <c r="R56" s="298"/>
      <c r="S56" s="15"/>
      <c r="T56" s="15"/>
    </row>
    <row r="57" spans="1:20" s="14" customFormat="1" x14ac:dyDescent="0.2">
      <c r="A57" s="298"/>
      <c r="B57" s="298"/>
      <c r="C57" s="298"/>
      <c r="D57" s="298"/>
      <c r="E57" s="298"/>
      <c r="F57" s="298"/>
      <c r="G57" s="298"/>
      <c r="H57" s="298"/>
      <c r="I57" s="298"/>
      <c r="J57" s="298"/>
      <c r="K57" s="299"/>
      <c r="L57" s="298"/>
      <c r="M57" s="298"/>
      <c r="N57" s="298"/>
      <c r="O57" s="298"/>
      <c r="P57" s="298"/>
      <c r="Q57" s="298"/>
      <c r="R57" s="298"/>
      <c r="S57" s="15"/>
      <c r="T57" s="15"/>
    </row>
    <row r="58" spans="1:20" s="14" customFormat="1" x14ac:dyDescent="0.2">
      <c r="A58" s="298"/>
      <c r="B58" s="298"/>
      <c r="C58" s="298"/>
      <c r="D58" s="298"/>
      <c r="E58" s="298"/>
      <c r="F58" s="298"/>
      <c r="G58" s="298"/>
      <c r="H58" s="298"/>
      <c r="I58" s="298"/>
      <c r="J58" s="298"/>
      <c r="K58" s="299"/>
      <c r="L58" s="298"/>
      <c r="M58" s="298"/>
      <c r="N58" s="298"/>
      <c r="O58" s="298"/>
      <c r="P58" s="298"/>
      <c r="Q58" s="298"/>
      <c r="R58" s="298"/>
      <c r="S58" s="15"/>
      <c r="T58" s="15"/>
    </row>
    <row r="59" spans="1:20" s="14" customFormat="1" x14ac:dyDescent="0.2">
      <c r="A59" s="298"/>
      <c r="B59" s="298"/>
      <c r="C59" s="298"/>
      <c r="D59" s="298"/>
      <c r="E59" s="298"/>
      <c r="F59" s="298"/>
      <c r="G59" s="298"/>
      <c r="H59" s="298"/>
      <c r="I59" s="298"/>
      <c r="J59" s="298"/>
      <c r="K59" s="299"/>
      <c r="L59" s="298"/>
      <c r="M59" s="298"/>
      <c r="N59" s="298"/>
      <c r="O59" s="298"/>
      <c r="P59" s="298"/>
      <c r="Q59" s="298"/>
      <c r="R59" s="298"/>
      <c r="S59" s="15"/>
      <c r="T59" s="15"/>
    </row>
    <row r="60" spans="1:20" s="14" customFormat="1" x14ac:dyDescent="0.2">
      <c r="A60" s="298"/>
      <c r="B60" s="298"/>
      <c r="C60" s="298"/>
      <c r="D60" s="298"/>
      <c r="E60" s="298"/>
      <c r="F60" s="298"/>
      <c r="G60" s="298"/>
      <c r="H60" s="298"/>
      <c r="I60" s="298"/>
      <c r="J60" s="298"/>
      <c r="K60" s="299"/>
      <c r="L60" s="298"/>
      <c r="M60" s="298"/>
      <c r="N60" s="298"/>
      <c r="O60" s="298"/>
      <c r="P60" s="298"/>
      <c r="Q60" s="298"/>
      <c r="R60" s="298"/>
      <c r="S60" s="15"/>
      <c r="T60" s="15"/>
    </row>
    <row r="61" spans="1:20" s="14" customFormat="1" x14ac:dyDescent="0.2">
      <c r="A61" s="298"/>
      <c r="B61" s="298"/>
      <c r="C61" s="298"/>
      <c r="D61" s="298"/>
      <c r="E61" s="298"/>
      <c r="F61" s="298"/>
      <c r="G61" s="298"/>
      <c r="H61" s="298"/>
      <c r="I61" s="298"/>
      <c r="J61" s="298"/>
      <c r="K61" s="299"/>
      <c r="L61" s="298"/>
      <c r="M61" s="298"/>
      <c r="N61" s="298"/>
      <c r="O61" s="298"/>
      <c r="P61" s="298"/>
      <c r="Q61" s="298"/>
      <c r="R61" s="298"/>
      <c r="S61" s="15"/>
      <c r="T61" s="15"/>
    </row>
    <row r="62" spans="1:20" s="14" customFormat="1" x14ac:dyDescent="0.2">
      <c r="A62" s="298"/>
      <c r="B62" s="298"/>
      <c r="C62" s="298"/>
      <c r="D62" s="298"/>
      <c r="E62" s="298"/>
      <c r="F62" s="298"/>
      <c r="G62" s="298"/>
      <c r="H62" s="298"/>
      <c r="I62" s="298"/>
      <c r="J62" s="298"/>
      <c r="K62" s="299"/>
      <c r="L62" s="298"/>
      <c r="M62" s="298"/>
      <c r="N62" s="298"/>
      <c r="O62" s="298"/>
      <c r="P62" s="298"/>
      <c r="Q62" s="298"/>
      <c r="R62" s="298"/>
    </row>
    <row r="63" spans="1:20" s="14" customFormat="1" x14ac:dyDescent="0.2">
      <c r="A63" s="298"/>
      <c r="B63" s="298"/>
      <c r="C63" s="298"/>
      <c r="D63" s="298"/>
      <c r="E63" s="298"/>
      <c r="F63" s="298"/>
      <c r="G63" s="298"/>
      <c r="H63" s="298"/>
      <c r="I63" s="298"/>
      <c r="J63" s="298"/>
      <c r="K63" s="299"/>
      <c r="L63" s="298"/>
      <c r="M63" s="298"/>
      <c r="N63" s="298"/>
      <c r="O63" s="298"/>
      <c r="P63" s="298"/>
      <c r="Q63" s="298"/>
      <c r="R63" s="298"/>
    </row>
    <row r="64" spans="1:20" s="14" customFormat="1" x14ac:dyDescent="0.2">
      <c r="A64" s="298"/>
      <c r="B64" s="298"/>
      <c r="C64" s="298"/>
      <c r="D64" s="298"/>
      <c r="E64" s="298"/>
      <c r="F64" s="298"/>
      <c r="G64" s="298"/>
      <c r="H64" s="298"/>
      <c r="I64" s="298"/>
      <c r="J64" s="298"/>
      <c r="K64" s="299"/>
      <c r="L64" s="298"/>
      <c r="M64" s="298"/>
      <c r="N64" s="298"/>
      <c r="O64" s="298"/>
      <c r="P64" s="298"/>
      <c r="Q64" s="298"/>
      <c r="R64" s="298"/>
    </row>
    <row r="65" spans="1:18" s="14" customFormat="1" x14ac:dyDescent="0.2">
      <c r="A65" s="298"/>
      <c r="B65" s="298"/>
      <c r="C65" s="298"/>
      <c r="D65" s="298"/>
      <c r="E65" s="298"/>
      <c r="F65" s="298"/>
      <c r="G65" s="298"/>
      <c r="H65" s="298"/>
      <c r="I65" s="298"/>
      <c r="J65" s="298"/>
      <c r="K65" s="299"/>
      <c r="L65" s="298"/>
      <c r="M65" s="298"/>
      <c r="N65" s="298"/>
      <c r="O65" s="298"/>
      <c r="P65" s="298"/>
      <c r="Q65" s="298"/>
      <c r="R65" s="298"/>
    </row>
    <row r="66" spans="1:18" s="14" customFormat="1" x14ac:dyDescent="0.2">
      <c r="A66" s="298"/>
      <c r="B66" s="298"/>
      <c r="C66" s="298"/>
      <c r="D66" s="298"/>
      <c r="E66" s="298"/>
      <c r="F66" s="298"/>
      <c r="G66" s="298"/>
      <c r="H66" s="298"/>
      <c r="I66" s="298"/>
      <c r="J66" s="298"/>
      <c r="K66" s="299"/>
      <c r="L66" s="298"/>
      <c r="M66" s="298"/>
      <c r="N66" s="298"/>
      <c r="O66" s="298"/>
      <c r="P66" s="298"/>
      <c r="Q66" s="298"/>
      <c r="R66" s="298"/>
    </row>
    <row r="67" spans="1:18" s="14" customFormat="1" x14ac:dyDescent="0.2">
      <c r="A67" s="298"/>
      <c r="B67" s="298"/>
      <c r="C67" s="298"/>
      <c r="D67" s="298"/>
      <c r="E67" s="298"/>
      <c r="F67" s="298"/>
      <c r="G67" s="298"/>
      <c r="H67" s="298"/>
      <c r="I67" s="298"/>
      <c r="J67" s="298"/>
      <c r="K67" s="299"/>
      <c r="L67" s="298"/>
      <c r="M67" s="298"/>
      <c r="N67" s="298"/>
      <c r="O67" s="298"/>
      <c r="P67" s="298"/>
      <c r="Q67" s="298"/>
      <c r="R67" s="298"/>
    </row>
    <row r="68" spans="1:18" s="14" customFormat="1" x14ac:dyDescent="0.2">
      <c r="A68" s="298"/>
      <c r="B68" s="298"/>
      <c r="C68" s="298"/>
      <c r="D68" s="298"/>
      <c r="E68" s="298"/>
      <c r="F68" s="298"/>
      <c r="G68" s="298"/>
      <c r="H68" s="298"/>
      <c r="I68" s="298"/>
      <c r="J68" s="298"/>
      <c r="K68" s="299"/>
      <c r="L68" s="298"/>
      <c r="M68" s="298"/>
      <c r="N68" s="298"/>
      <c r="O68" s="298"/>
      <c r="P68" s="298"/>
      <c r="Q68" s="298"/>
      <c r="R68" s="298"/>
    </row>
    <row r="69" spans="1:18" s="14" customFormat="1" x14ac:dyDescent="0.2">
      <c r="A69" s="298"/>
      <c r="B69" s="298"/>
      <c r="C69" s="298"/>
      <c r="D69" s="298"/>
      <c r="E69" s="298"/>
      <c r="F69" s="298"/>
      <c r="G69" s="298"/>
      <c r="H69" s="298"/>
      <c r="I69" s="298"/>
      <c r="J69" s="298"/>
      <c r="K69" s="299"/>
      <c r="L69" s="298"/>
      <c r="M69" s="298"/>
      <c r="N69" s="298"/>
      <c r="O69" s="298"/>
      <c r="P69" s="298"/>
      <c r="Q69" s="298"/>
      <c r="R69" s="298"/>
    </row>
    <row r="70" spans="1:18" s="14" customFormat="1" x14ac:dyDescent="0.2">
      <c r="A70" s="298"/>
      <c r="B70" s="298"/>
      <c r="C70" s="298"/>
      <c r="D70" s="298"/>
      <c r="E70" s="298"/>
      <c r="F70" s="298"/>
      <c r="G70" s="298"/>
      <c r="H70" s="298"/>
      <c r="I70" s="298"/>
      <c r="J70" s="298"/>
      <c r="K70" s="299"/>
      <c r="L70" s="298"/>
      <c r="M70" s="298"/>
      <c r="N70" s="298"/>
      <c r="O70" s="298"/>
      <c r="P70" s="298"/>
      <c r="Q70" s="298"/>
      <c r="R70" s="298"/>
    </row>
    <row r="71" spans="1:18" s="14" customFormat="1" x14ac:dyDescent="0.2">
      <c r="A71" s="298"/>
      <c r="B71" s="298"/>
      <c r="C71" s="298"/>
      <c r="D71" s="298"/>
      <c r="E71" s="298"/>
      <c r="F71" s="298"/>
      <c r="G71" s="298"/>
      <c r="H71" s="298"/>
      <c r="I71" s="298"/>
      <c r="J71" s="298"/>
      <c r="K71" s="299"/>
      <c r="L71" s="298"/>
      <c r="M71" s="298"/>
      <c r="N71" s="298"/>
      <c r="O71" s="298"/>
      <c r="P71" s="298"/>
      <c r="Q71" s="298"/>
      <c r="R71" s="298"/>
    </row>
    <row r="72" spans="1:18" s="14" customFormat="1" x14ac:dyDescent="0.2">
      <c r="A72" s="298"/>
      <c r="B72" s="298"/>
      <c r="C72" s="298"/>
      <c r="D72" s="298"/>
      <c r="E72" s="298"/>
      <c r="F72" s="298"/>
      <c r="G72" s="298"/>
      <c r="H72" s="298"/>
      <c r="I72" s="298"/>
      <c r="J72" s="298"/>
      <c r="K72" s="299"/>
      <c r="L72" s="298"/>
      <c r="M72" s="298"/>
      <c r="N72" s="298"/>
      <c r="O72" s="298"/>
      <c r="P72" s="298"/>
      <c r="Q72" s="298"/>
      <c r="R72" s="298"/>
    </row>
    <row r="73" spans="1:18" s="14" customFormat="1" x14ac:dyDescent="0.2">
      <c r="A73" s="298"/>
      <c r="B73" s="298"/>
      <c r="C73" s="298"/>
      <c r="D73" s="298"/>
      <c r="E73" s="298"/>
      <c r="F73" s="298"/>
      <c r="G73" s="298"/>
      <c r="H73" s="298"/>
      <c r="I73" s="298"/>
      <c r="J73" s="298"/>
      <c r="K73" s="299"/>
      <c r="L73" s="298"/>
      <c r="M73" s="298"/>
      <c r="N73" s="298"/>
      <c r="O73" s="298"/>
      <c r="P73" s="298"/>
      <c r="Q73" s="298"/>
      <c r="R73" s="298"/>
    </row>
    <row r="74" spans="1:18" s="14" customFormat="1" x14ac:dyDescent="0.2">
      <c r="A74" s="298"/>
      <c r="B74" s="298"/>
      <c r="C74" s="298"/>
      <c r="D74" s="298"/>
      <c r="E74" s="298"/>
      <c r="F74" s="298"/>
      <c r="G74" s="298"/>
      <c r="H74" s="298"/>
      <c r="I74" s="298"/>
      <c r="J74" s="298"/>
      <c r="K74" s="299"/>
      <c r="L74" s="298"/>
      <c r="M74" s="298"/>
      <c r="N74" s="298"/>
      <c r="O74" s="298"/>
      <c r="P74" s="298"/>
      <c r="Q74" s="298"/>
      <c r="R74" s="298"/>
    </row>
    <row r="75" spans="1:18" s="14" customFormat="1" x14ac:dyDescent="0.2">
      <c r="A75" s="298"/>
      <c r="B75" s="298"/>
      <c r="C75" s="298"/>
      <c r="D75" s="298"/>
      <c r="E75" s="298"/>
      <c r="F75" s="298"/>
      <c r="G75" s="298"/>
      <c r="H75" s="298"/>
      <c r="I75" s="298"/>
      <c r="J75" s="298"/>
      <c r="K75" s="299"/>
      <c r="L75" s="298"/>
      <c r="M75" s="298"/>
      <c r="N75" s="298"/>
      <c r="O75" s="298"/>
      <c r="P75" s="298"/>
      <c r="Q75" s="298"/>
      <c r="R75" s="298"/>
    </row>
    <row r="76" spans="1:18" s="14" customFormat="1" x14ac:dyDescent="0.2">
      <c r="A76" s="298"/>
      <c r="B76" s="298"/>
      <c r="C76" s="298"/>
      <c r="D76" s="298"/>
      <c r="E76" s="298"/>
      <c r="F76" s="298"/>
      <c r="G76" s="298"/>
      <c r="H76" s="298"/>
      <c r="I76" s="298"/>
      <c r="J76" s="298"/>
      <c r="K76" s="299"/>
      <c r="L76" s="298"/>
      <c r="M76" s="298"/>
      <c r="N76" s="298"/>
      <c r="O76" s="298"/>
      <c r="P76" s="298"/>
      <c r="Q76" s="298"/>
      <c r="R76" s="298"/>
    </row>
    <row r="77" spans="1:18" s="14" customFormat="1" x14ac:dyDescent="0.2">
      <c r="A77" s="298"/>
      <c r="B77" s="298"/>
      <c r="C77" s="298"/>
      <c r="D77" s="298"/>
      <c r="E77" s="298"/>
      <c r="F77" s="298"/>
      <c r="G77" s="298"/>
      <c r="H77" s="298"/>
      <c r="I77" s="298"/>
      <c r="J77" s="298"/>
      <c r="K77" s="299"/>
      <c r="L77" s="298"/>
      <c r="M77" s="298"/>
      <c r="N77" s="298"/>
      <c r="O77" s="298"/>
      <c r="P77" s="298"/>
      <c r="Q77" s="298"/>
      <c r="R77" s="298"/>
    </row>
    <row r="78" spans="1:18" s="14" customFormat="1" x14ac:dyDescent="0.2">
      <c r="A78" s="298"/>
      <c r="B78" s="298"/>
      <c r="C78" s="298"/>
      <c r="D78" s="298"/>
      <c r="E78" s="298"/>
      <c r="F78" s="298"/>
      <c r="G78" s="298"/>
      <c r="H78" s="298"/>
      <c r="I78" s="298"/>
      <c r="J78" s="298"/>
      <c r="K78" s="299"/>
      <c r="L78" s="298"/>
      <c r="M78" s="298"/>
      <c r="N78" s="298"/>
      <c r="O78" s="298"/>
      <c r="P78" s="298"/>
      <c r="Q78" s="298"/>
      <c r="R78" s="298"/>
    </row>
    <row r="79" spans="1:18" s="14" customFormat="1" x14ac:dyDescent="0.2">
      <c r="A79" s="298"/>
      <c r="B79" s="298"/>
      <c r="C79" s="298"/>
      <c r="D79" s="298"/>
      <c r="E79" s="298"/>
      <c r="F79" s="298"/>
      <c r="G79" s="298"/>
      <c r="H79" s="298"/>
      <c r="I79" s="298"/>
      <c r="J79" s="298"/>
      <c r="K79" s="299"/>
      <c r="L79" s="298"/>
      <c r="M79" s="298"/>
      <c r="N79" s="298"/>
      <c r="O79" s="298"/>
      <c r="P79" s="298"/>
      <c r="Q79" s="298"/>
      <c r="R79" s="298"/>
    </row>
    <row r="80" spans="1:18" s="14" customFormat="1" x14ac:dyDescent="0.2">
      <c r="A80" s="298"/>
      <c r="B80" s="298"/>
      <c r="C80" s="298"/>
      <c r="D80" s="298"/>
      <c r="E80" s="298"/>
      <c r="F80" s="298"/>
      <c r="G80" s="298"/>
      <c r="H80" s="298"/>
      <c r="I80" s="298"/>
      <c r="J80" s="298"/>
      <c r="K80" s="299"/>
      <c r="L80" s="298"/>
      <c r="M80" s="298"/>
      <c r="N80" s="298"/>
      <c r="O80" s="298"/>
      <c r="P80" s="298"/>
      <c r="Q80" s="298"/>
      <c r="R80" s="298"/>
    </row>
    <row r="81" spans="1:18" s="14" customFormat="1" x14ac:dyDescent="0.2">
      <c r="A81" s="298"/>
      <c r="B81" s="298"/>
      <c r="C81" s="298"/>
      <c r="D81" s="298"/>
      <c r="E81" s="298"/>
      <c r="F81" s="298"/>
      <c r="G81" s="298"/>
      <c r="H81" s="298"/>
      <c r="I81" s="298"/>
      <c r="J81" s="298"/>
      <c r="K81" s="299"/>
      <c r="L81" s="298"/>
      <c r="M81" s="298"/>
      <c r="N81" s="298"/>
      <c r="O81" s="298"/>
      <c r="P81" s="298"/>
      <c r="Q81" s="298"/>
      <c r="R81" s="298"/>
    </row>
    <row r="82" spans="1:18" s="14" customFormat="1" x14ac:dyDescent="0.2">
      <c r="A82" s="298"/>
      <c r="B82" s="298"/>
      <c r="C82" s="298"/>
      <c r="D82" s="298"/>
      <c r="E82" s="298"/>
      <c r="F82" s="298"/>
      <c r="G82" s="298"/>
      <c r="H82" s="298"/>
      <c r="I82" s="298"/>
      <c r="J82" s="298"/>
      <c r="K82" s="299"/>
      <c r="L82" s="298"/>
      <c r="M82" s="298"/>
      <c r="N82" s="298"/>
      <c r="O82" s="298"/>
      <c r="P82" s="298"/>
      <c r="Q82" s="298"/>
      <c r="R82" s="298"/>
    </row>
    <row r="83" spans="1:18" s="14" customFormat="1" x14ac:dyDescent="0.2">
      <c r="A83" s="298"/>
      <c r="B83" s="298"/>
      <c r="C83" s="298"/>
      <c r="D83" s="298"/>
      <c r="E83" s="298"/>
      <c r="F83" s="298"/>
      <c r="G83" s="298"/>
      <c r="H83" s="298"/>
      <c r="I83" s="298"/>
      <c r="J83" s="298"/>
      <c r="K83" s="299"/>
      <c r="L83" s="298"/>
      <c r="M83" s="298"/>
      <c r="N83" s="298"/>
      <c r="O83" s="298"/>
      <c r="P83" s="298"/>
      <c r="Q83" s="298"/>
      <c r="R83" s="298"/>
    </row>
    <row r="84" spans="1:18" s="14" customFormat="1" x14ac:dyDescent="0.2">
      <c r="A84" s="298"/>
      <c r="B84" s="298"/>
      <c r="C84" s="298"/>
      <c r="D84" s="298"/>
      <c r="E84" s="298"/>
      <c r="F84" s="298"/>
      <c r="G84" s="298"/>
      <c r="H84" s="298"/>
      <c r="I84" s="298"/>
      <c r="J84" s="298"/>
      <c r="K84" s="299"/>
      <c r="L84" s="298"/>
      <c r="M84" s="298"/>
      <c r="N84" s="298"/>
      <c r="O84" s="298"/>
      <c r="P84" s="298"/>
      <c r="Q84" s="298"/>
      <c r="R84" s="298"/>
    </row>
    <row r="85" spans="1:18" s="14" customFormat="1" x14ac:dyDescent="0.2">
      <c r="A85" s="298"/>
      <c r="B85" s="298"/>
      <c r="C85" s="298"/>
      <c r="D85" s="298"/>
      <c r="E85" s="298"/>
      <c r="F85" s="298"/>
      <c r="G85" s="298"/>
      <c r="H85" s="298"/>
      <c r="I85" s="298"/>
      <c r="J85" s="298"/>
      <c r="K85" s="299"/>
      <c r="L85" s="298"/>
      <c r="M85" s="298"/>
      <c r="N85" s="298"/>
      <c r="O85" s="298"/>
      <c r="P85" s="298"/>
      <c r="Q85" s="298"/>
      <c r="R85" s="298"/>
    </row>
    <row r="86" spans="1:18" s="14" customFormat="1" x14ac:dyDescent="0.2">
      <c r="A86" s="298"/>
      <c r="B86" s="298"/>
      <c r="C86" s="298"/>
      <c r="D86" s="298"/>
      <c r="E86" s="298"/>
      <c r="F86" s="298"/>
      <c r="G86" s="298"/>
      <c r="H86" s="298"/>
      <c r="I86" s="298"/>
      <c r="J86" s="298"/>
      <c r="K86" s="299"/>
      <c r="L86" s="298"/>
      <c r="M86" s="298"/>
      <c r="N86" s="298"/>
      <c r="O86" s="298"/>
      <c r="P86" s="298"/>
      <c r="Q86" s="298"/>
      <c r="R86" s="298"/>
    </row>
    <row r="87" spans="1:18" s="14" customFormat="1" x14ac:dyDescent="0.2">
      <c r="A87" s="298"/>
      <c r="B87" s="298"/>
      <c r="C87" s="298"/>
      <c r="D87" s="298"/>
      <c r="E87" s="298"/>
      <c r="F87" s="298"/>
      <c r="G87" s="298"/>
      <c r="H87" s="298"/>
      <c r="I87" s="298"/>
      <c r="J87" s="298"/>
      <c r="K87" s="299"/>
      <c r="L87" s="298"/>
      <c r="M87" s="298"/>
      <c r="N87" s="298"/>
      <c r="O87" s="298"/>
      <c r="P87" s="298"/>
      <c r="Q87" s="298"/>
      <c r="R87" s="298"/>
    </row>
    <row r="88" spans="1:18" s="14" customFormat="1" x14ac:dyDescent="0.2">
      <c r="A88" s="298"/>
      <c r="B88" s="298"/>
      <c r="C88" s="298"/>
      <c r="D88" s="298"/>
      <c r="E88" s="298"/>
      <c r="F88" s="298"/>
      <c r="G88" s="298"/>
      <c r="H88" s="298"/>
      <c r="I88" s="298"/>
      <c r="J88" s="298"/>
      <c r="K88" s="299"/>
      <c r="L88" s="298"/>
      <c r="M88" s="298"/>
      <c r="N88" s="298"/>
      <c r="O88" s="298"/>
      <c r="P88" s="298"/>
      <c r="Q88" s="298"/>
      <c r="R88" s="298"/>
    </row>
    <row r="89" spans="1:18" s="14" customFormat="1" x14ac:dyDescent="0.2">
      <c r="A89" s="298"/>
      <c r="B89" s="298"/>
      <c r="C89" s="298"/>
      <c r="D89" s="298"/>
      <c r="E89" s="298"/>
      <c r="F89" s="298"/>
      <c r="G89" s="298"/>
      <c r="H89" s="298"/>
      <c r="I89" s="298"/>
      <c r="J89" s="298"/>
      <c r="K89" s="299"/>
      <c r="L89" s="298"/>
      <c r="M89" s="298"/>
      <c r="N89" s="298"/>
      <c r="O89" s="298"/>
      <c r="P89" s="298"/>
      <c r="Q89" s="298"/>
      <c r="R89" s="298"/>
    </row>
    <row r="90" spans="1:18" s="14" customFormat="1" x14ac:dyDescent="0.2">
      <c r="A90" s="298"/>
      <c r="B90" s="298"/>
      <c r="C90" s="298"/>
      <c r="D90" s="298"/>
      <c r="E90" s="298"/>
      <c r="F90" s="298"/>
      <c r="G90" s="298"/>
      <c r="H90" s="298"/>
      <c r="I90" s="298"/>
      <c r="J90" s="298"/>
      <c r="K90" s="299"/>
      <c r="L90" s="298"/>
      <c r="M90" s="298"/>
      <c r="N90" s="298"/>
      <c r="O90" s="298"/>
      <c r="P90" s="298"/>
      <c r="Q90" s="298"/>
      <c r="R90" s="298"/>
    </row>
    <row r="91" spans="1:18" s="14" customFormat="1" x14ac:dyDescent="0.2">
      <c r="A91" s="298"/>
      <c r="B91" s="298"/>
      <c r="C91" s="298"/>
      <c r="D91" s="298"/>
      <c r="E91" s="298"/>
      <c r="F91" s="298"/>
      <c r="G91" s="298"/>
      <c r="H91" s="298"/>
      <c r="I91" s="298"/>
      <c r="J91" s="298"/>
      <c r="K91" s="299"/>
      <c r="L91" s="298"/>
      <c r="M91" s="298"/>
      <c r="N91" s="298"/>
      <c r="O91" s="298"/>
      <c r="P91" s="298"/>
      <c r="Q91" s="298"/>
      <c r="R91" s="298"/>
    </row>
    <row r="92" spans="1:18" s="14" customFormat="1" x14ac:dyDescent="0.2">
      <c r="A92" s="298"/>
      <c r="B92" s="298"/>
      <c r="C92" s="298"/>
      <c r="D92" s="298"/>
      <c r="E92" s="298"/>
      <c r="F92" s="298"/>
      <c r="G92" s="298"/>
      <c r="H92" s="298"/>
      <c r="I92" s="298"/>
      <c r="J92" s="298"/>
      <c r="K92" s="299"/>
      <c r="L92" s="298"/>
      <c r="M92" s="298"/>
      <c r="N92" s="298"/>
      <c r="O92" s="298"/>
      <c r="P92" s="298"/>
      <c r="Q92" s="298"/>
      <c r="R92" s="298"/>
    </row>
    <row r="93" spans="1:18" s="14" customFormat="1" x14ac:dyDescent="0.2">
      <c r="A93" s="298"/>
      <c r="B93" s="298"/>
      <c r="C93" s="298"/>
      <c r="D93" s="298"/>
      <c r="E93" s="298"/>
      <c r="F93" s="298"/>
      <c r="G93" s="298"/>
      <c r="H93" s="298"/>
      <c r="I93" s="298"/>
      <c r="J93" s="298"/>
      <c r="K93" s="299"/>
      <c r="L93" s="298"/>
      <c r="M93" s="298"/>
      <c r="N93" s="298"/>
      <c r="O93" s="298"/>
      <c r="P93" s="298"/>
      <c r="Q93" s="298"/>
      <c r="R93" s="298"/>
    </row>
    <row r="94" spans="1:18" s="14" customFormat="1" x14ac:dyDescent="0.2">
      <c r="A94" s="298"/>
      <c r="B94" s="298"/>
      <c r="C94" s="298"/>
      <c r="D94" s="298"/>
      <c r="E94" s="298"/>
      <c r="F94" s="298"/>
      <c r="G94" s="298"/>
      <c r="H94" s="298"/>
      <c r="I94" s="298"/>
      <c r="J94" s="298"/>
      <c r="K94" s="299"/>
      <c r="L94" s="298"/>
      <c r="M94" s="298"/>
      <c r="N94" s="298"/>
      <c r="O94" s="298"/>
      <c r="P94" s="298"/>
      <c r="Q94" s="298"/>
      <c r="R94" s="298"/>
    </row>
    <row r="95" spans="1:18" s="14" customFormat="1" x14ac:dyDescent="0.2">
      <c r="A95" s="298"/>
      <c r="B95" s="298"/>
      <c r="C95" s="298"/>
      <c r="D95" s="298"/>
      <c r="E95" s="298"/>
      <c r="F95" s="298"/>
      <c r="G95" s="298"/>
      <c r="H95" s="298"/>
      <c r="I95" s="298"/>
      <c r="J95" s="298"/>
      <c r="K95" s="299"/>
      <c r="L95" s="298"/>
      <c r="M95" s="298"/>
      <c r="N95" s="298"/>
      <c r="O95" s="298"/>
      <c r="P95" s="298"/>
      <c r="Q95" s="298"/>
      <c r="R95" s="298"/>
    </row>
    <row r="96" spans="1:18" s="14" customFormat="1" x14ac:dyDescent="0.2">
      <c r="A96" s="298"/>
      <c r="B96" s="298"/>
      <c r="C96" s="298"/>
      <c r="D96" s="298"/>
      <c r="E96" s="298"/>
      <c r="F96" s="298"/>
      <c r="G96" s="298"/>
      <c r="H96" s="298"/>
      <c r="I96" s="298"/>
      <c r="J96" s="298"/>
      <c r="K96" s="299"/>
      <c r="L96" s="298"/>
      <c r="M96" s="298"/>
      <c r="N96" s="298"/>
      <c r="O96" s="298"/>
      <c r="P96" s="298"/>
      <c r="Q96" s="298"/>
      <c r="R96" s="298"/>
    </row>
    <row r="97" spans="1:18" s="14" customFormat="1" x14ac:dyDescent="0.2">
      <c r="A97" s="298"/>
      <c r="B97" s="298"/>
      <c r="C97" s="298"/>
      <c r="D97" s="298"/>
      <c r="E97" s="298"/>
      <c r="F97" s="298"/>
      <c r="G97" s="298"/>
      <c r="H97" s="298"/>
      <c r="I97" s="298"/>
      <c r="J97" s="298"/>
      <c r="K97" s="299"/>
      <c r="L97" s="298"/>
      <c r="M97" s="298"/>
      <c r="N97" s="298"/>
      <c r="O97" s="298"/>
      <c r="P97" s="298"/>
      <c r="Q97" s="298"/>
      <c r="R97" s="298"/>
    </row>
    <row r="98" spans="1:18" s="14" customFormat="1" x14ac:dyDescent="0.2">
      <c r="A98" s="298"/>
      <c r="B98" s="298"/>
      <c r="C98" s="298"/>
      <c r="D98" s="298"/>
      <c r="E98" s="298"/>
      <c r="F98" s="298"/>
      <c r="G98" s="298"/>
      <c r="H98" s="298"/>
      <c r="I98" s="298"/>
      <c r="J98" s="298"/>
      <c r="K98" s="299"/>
      <c r="L98" s="298"/>
      <c r="M98" s="298"/>
      <c r="N98" s="298"/>
      <c r="O98" s="298"/>
      <c r="P98" s="298"/>
      <c r="Q98" s="298"/>
      <c r="R98" s="298"/>
    </row>
    <row r="99" spans="1:18" s="14" customFormat="1" x14ac:dyDescent="0.2">
      <c r="A99" s="298"/>
      <c r="B99" s="298"/>
      <c r="C99" s="298"/>
      <c r="D99" s="298"/>
      <c r="E99" s="298"/>
      <c r="F99" s="298"/>
      <c r="G99" s="298"/>
      <c r="H99" s="298"/>
      <c r="I99" s="298"/>
      <c r="J99" s="298"/>
      <c r="K99" s="299"/>
      <c r="L99" s="298"/>
      <c r="M99" s="298"/>
      <c r="N99" s="298"/>
      <c r="O99" s="298"/>
      <c r="P99" s="298"/>
      <c r="Q99" s="298"/>
      <c r="R99" s="298"/>
    </row>
    <row r="100" spans="1:18" s="14" customFormat="1" x14ac:dyDescent="0.2">
      <c r="A100" s="298"/>
      <c r="B100" s="298"/>
      <c r="C100" s="298"/>
      <c r="D100" s="298"/>
      <c r="E100" s="298"/>
      <c r="F100" s="298"/>
      <c r="G100" s="298"/>
      <c r="H100" s="298"/>
      <c r="I100" s="298"/>
      <c r="J100" s="298"/>
      <c r="K100" s="299"/>
      <c r="L100" s="298"/>
      <c r="M100" s="298"/>
      <c r="N100" s="298"/>
      <c r="O100" s="298"/>
      <c r="P100" s="298"/>
      <c r="Q100" s="298"/>
      <c r="R100" s="298"/>
    </row>
    <row r="101" spans="1:18" s="14" customFormat="1" x14ac:dyDescent="0.2">
      <c r="A101" s="298"/>
      <c r="B101" s="298"/>
      <c r="C101" s="298"/>
      <c r="D101" s="298"/>
      <c r="E101" s="298"/>
      <c r="F101" s="298"/>
      <c r="G101" s="298"/>
      <c r="H101" s="298"/>
      <c r="I101" s="298"/>
      <c r="J101" s="298"/>
      <c r="K101" s="299"/>
      <c r="L101" s="298"/>
      <c r="M101" s="298"/>
      <c r="N101" s="298"/>
      <c r="O101" s="298"/>
      <c r="P101" s="298"/>
      <c r="Q101" s="298"/>
      <c r="R101" s="298"/>
    </row>
    <row r="102" spans="1:18" s="14" customFormat="1" x14ac:dyDescent="0.2">
      <c r="A102" s="298"/>
      <c r="B102" s="298"/>
      <c r="C102" s="298"/>
      <c r="D102" s="298"/>
      <c r="E102" s="298"/>
      <c r="F102" s="298"/>
      <c r="G102" s="298"/>
      <c r="H102" s="298"/>
      <c r="I102" s="298"/>
      <c r="J102" s="298"/>
      <c r="K102" s="299"/>
      <c r="L102" s="298"/>
      <c r="M102" s="298"/>
      <c r="N102" s="298"/>
      <c r="O102" s="298"/>
      <c r="P102" s="298"/>
      <c r="Q102" s="298"/>
      <c r="R102" s="298"/>
    </row>
    <row r="103" spans="1:18" s="14" customFormat="1" x14ac:dyDescent="0.2">
      <c r="A103" s="298"/>
      <c r="B103" s="298"/>
      <c r="C103" s="298"/>
      <c r="D103" s="298"/>
      <c r="E103" s="298"/>
      <c r="F103" s="298"/>
      <c r="G103" s="298"/>
      <c r="H103" s="298"/>
      <c r="I103" s="298"/>
      <c r="J103" s="298"/>
      <c r="K103" s="299"/>
      <c r="L103" s="298"/>
      <c r="M103" s="298"/>
      <c r="N103" s="298"/>
      <c r="O103" s="298"/>
      <c r="P103" s="298"/>
      <c r="Q103" s="298"/>
      <c r="R103" s="298"/>
    </row>
    <row r="104" spans="1:18" s="14" customFormat="1" x14ac:dyDescent="0.2">
      <c r="A104" s="298"/>
      <c r="B104" s="298"/>
      <c r="C104" s="298"/>
      <c r="D104" s="298"/>
      <c r="E104" s="298"/>
      <c r="F104" s="298"/>
      <c r="G104" s="298"/>
      <c r="H104" s="298"/>
      <c r="I104" s="298"/>
      <c r="J104" s="298"/>
      <c r="K104" s="299"/>
      <c r="L104" s="298"/>
      <c r="M104" s="298"/>
      <c r="N104" s="298"/>
      <c r="O104" s="298"/>
      <c r="P104" s="298"/>
      <c r="Q104" s="298"/>
      <c r="R104" s="298"/>
    </row>
    <row r="105" spans="1:18" s="14" customFormat="1" x14ac:dyDescent="0.2">
      <c r="A105" s="298"/>
      <c r="B105" s="298"/>
      <c r="C105" s="298"/>
      <c r="D105" s="298"/>
      <c r="E105" s="298"/>
      <c r="F105" s="298"/>
      <c r="G105" s="298"/>
      <c r="H105" s="298"/>
      <c r="I105" s="298"/>
      <c r="J105" s="298"/>
      <c r="K105" s="299"/>
      <c r="L105" s="298"/>
      <c r="M105" s="298"/>
      <c r="N105" s="298"/>
      <c r="O105" s="298"/>
      <c r="P105" s="298"/>
      <c r="Q105" s="298"/>
      <c r="R105" s="298"/>
    </row>
    <row r="106" spans="1:18" s="14" customFormat="1" x14ac:dyDescent="0.2">
      <c r="A106" s="298"/>
      <c r="B106" s="298"/>
      <c r="C106" s="298"/>
      <c r="D106" s="298"/>
      <c r="E106" s="298"/>
      <c r="F106" s="298"/>
      <c r="G106" s="298"/>
      <c r="H106" s="298"/>
      <c r="I106" s="298"/>
      <c r="J106" s="298"/>
      <c r="K106" s="299"/>
      <c r="L106" s="298"/>
      <c r="M106" s="298"/>
      <c r="N106" s="298"/>
      <c r="O106" s="298"/>
      <c r="P106" s="298"/>
      <c r="Q106" s="298"/>
      <c r="R106" s="298"/>
    </row>
    <row r="107" spans="1:18" s="14" customFormat="1" x14ac:dyDescent="0.2">
      <c r="A107" s="298"/>
      <c r="B107" s="298"/>
      <c r="C107" s="298"/>
      <c r="D107" s="298"/>
      <c r="E107" s="298"/>
      <c r="F107" s="298"/>
      <c r="G107" s="298"/>
      <c r="H107" s="298"/>
      <c r="I107" s="298"/>
      <c r="J107" s="298"/>
      <c r="K107" s="299"/>
      <c r="L107" s="298"/>
      <c r="M107" s="298"/>
      <c r="N107" s="298"/>
      <c r="O107" s="298"/>
      <c r="P107" s="298"/>
      <c r="Q107" s="298"/>
      <c r="R107" s="298"/>
    </row>
    <row r="108" spans="1:18" s="14" customFormat="1" x14ac:dyDescent="0.2">
      <c r="A108" s="298"/>
      <c r="B108" s="298"/>
      <c r="C108" s="298"/>
      <c r="D108" s="298"/>
      <c r="E108" s="298"/>
      <c r="F108" s="298"/>
      <c r="G108" s="298"/>
      <c r="H108" s="298"/>
      <c r="I108" s="298"/>
      <c r="J108" s="298"/>
      <c r="K108" s="299"/>
      <c r="L108" s="298"/>
      <c r="M108" s="298"/>
      <c r="N108" s="298"/>
      <c r="O108" s="298"/>
      <c r="P108" s="298"/>
      <c r="Q108" s="298"/>
      <c r="R108" s="298"/>
    </row>
    <row r="109" spans="1:18" s="14" customFormat="1" x14ac:dyDescent="0.2">
      <c r="A109" s="298"/>
      <c r="B109" s="298"/>
      <c r="C109" s="298"/>
      <c r="D109" s="298"/>
      <c r="E109" s="298"/>
      <c r="F109" s="298"/>
      <c r="G109" s="298"/>
      <c r="H109" s="298"/>
      <c r="I109" s="298"/>
      <c r="J109" s="298"/>
      <c r="K109" s="299"/>
      <c r="L109" s="298"/>
      <c r="M109" s="298"/>
      <c r="N109" s="298"/>
      <c r="O109" s="298"/>
      <c r="P109" s="298"/>
      <c r="Q109" s="298"/>
      <c r="R109" s="298"/>
    </row>
    <row r="110" spans="1:18" s="14" customFormat="1" x14ac:dyDescent="0.2">
      <c r="A110" s="298"/>
      <c r="B110" s="298"/>
      <c r="C110" s="298"/>
      <c r="D110" s="298"/>
      <c r="E110" s="298"/>
      <c r="F110" s="298"/>
      <c r="G110" s="298"/>
      <c r="H110" s="298"/>
      <c r="I110" s="298"/>
      <c r="J110" s="298"/>
      <c r="K110" s="299"/>
      <c r="L110" s="298"/>
      <c r="M110" s="298"/>
      <c r="N110" s="298"/>
      <c r="O110" s="298"/>
      <c r="P110" s="298"/>
      <c r="Q110" s="298"/>
      <c r="R110" s="298"/>
    </row>
    <row r="111" spans="1:18" s="14" customFormat="1" x14ac:dyDescent="0.2">
      <c r="A111" s="298"/>
      <c r="B111" s="298"/>
      <c r="C111" s="298"/>
      <c r="D111" s="298"/>
      <c r="E111" s="298"/>
      <c r="F111" s="298"/>
      <c r="G111" s="298"/>
      <c r="H111" s="298"/>
      <c r="I111" s="298"/>
      <c r="J111" s="298"/>
      <c r="K111" s="299"/>
      <c r="L111" s="298"/>
      <c r="M111" s="298"/>
      <c r="N111" s="298"/>
      <c r="O111" s="298"/>
      <c r="P111" s="298"/>
      <c r="Q111" s="298"/>
      <c r="R111" s="298"/>
    </row>
    <row r="112" spans="1:18" s="14" customFormat="1" x14ac:dyDescent="0.2">
      <c r="A112" s="298"/>
      <c r="B112" s="298"/>
      <c r="C112" s="298"/>
      <c r="D112" s="298"/>
      <c r="E112" s="298"/>
      <c r="F112" s="298"/>
      <c r="G112" s="298"/>
      <c r="H112" s="298"/>
      <c r="I112" s="298"/>
      <c r="J112" s="298"/>
      <c r="K112" s="299"/>
      <c r="L112" s="298"/>
      <c r="M112" s="298"/>
      <c r="N112" s="298"/>
      <c r="O112" s="298"/>
      <c r="P112" s="298"/>
      <c r="Q112" s="298"/>
      <c r="R112" s="298"/>
    </row>
    <row r="113" spans="1:18" s="14" customFormat="1" x14ac:dyDescent="0.2">
      <c r="A113" s="298"/>
      <c r="B113" s="298"/>
      <c r="C113" s="298"/>
      <c r="D113" s="298"/>
      <c r="E113" s="298"/>
      <c r="F113" s="298"/>
      <c r="G113" s="298"/>
      <c r="H113" s="298"/>
      <c r="I113" s="298"/>
      <c r="J113" s="298"/>
      <c r="K113" s="299"/>
      <c r="L113" s="298"/>
      <c r="M113" s="298"/>
      <c r="N113" s="298"/>
      <c r="O113" s="298"/>
      <c r="P113" s="298"/>
      <c r="Q113" s="298"/>
      <c r="R113" s="298"/>
    </row>
    <row r="114" spans="1:18" s="14" customFormat="1" x14ac:dyDescent="0.2">
      <c r="A114" s="298"/>
      <c r="B114" s="298"/>
      <c r="C114" s="298"/>
      <c r="D114" s="298"/>
      <c r="E114" s="298"/>
      <c r="F114" s="298"/>
      <c r="G114" s="298"/>
      <c r="H114" s="298"/>
      <c r="I114" s="298"/>
      <c r="J114" s="298"/>
      <c r="K114" s="299"/>
      <c r="L114" s="298"/>
      <c r="M114" s="298"/>
      <c r="N114" s="298"/>
      <c r="O114" s="298"/>
      <c r="P114" s="298"/>
      <c r="Q114" s="298"/>
      <c r="R114" s="298"/>
    </row>
    <row r="115" spans="1:18" s="14" customFormat="1" x14ac:dyDescent="0.2">
      <c r="A115" s="298"/>
      <c r="B115" s="298"/>
      <c r="C115" s="298"/>
      <c r="D115" s="298"/>
      <c r="E115" s="298"/>
      <c r="F115" s="298"/>
      <c r="G115" s="298"/>
      <c r="H115" s="298"/>
      <c r="I115" s="298"/>
      <c r="J115" s="298"/>
      <c r="K115" s="299"/>
      <c r="L115" s="298"/>
      <c r="M115" s="298"/>
      <c r="N115" s="298"/>
      <c r="O115" s="298"/>
      <c r="P115" s="298"/>
      <c r="Q115" s="298"/>
      <c r="R115" s="298"/>
    </row>
    <row r="116" spans="1:18" s="14" customFormat="1" x14ac:dyDescent="0.2">
      <c r="A116" s="298"/>
      <c r="B116" s="298"/>
      <c r="C116" s="298"/>
      <c r="D116" s="298"/>
      <c r="E116" s="298"/>
      <c r="F116" s="298"/>
      <c r="G116" s="298"/>
      <c r="H116" s="298"/>
      <c r="I116" s="298"/>
      <c r="J116" s="298"/>
      <c r="K116" s="299"/>
      <c r="L116" s="298"/>
      <c r="M116" s="298"/>
      <c r="N116" s="298"/>
      <c r="O116" s="298"/>
      <c r="P116" s="298"/>
      <c r="Q116" s="298"/>
      <c r="R116" s="298"/>
    </row>
    <row r="117" spans="1:18" s="14" customFormat="1" x14ac:dyDescent="0.2">
      <c r="A117" s="298"/>
      <c r="B117" s="298"/>
      <c r="C117" s="298"/>
      <c r="D117" s="298"/>
      <c r="E117" s="298"/>
      <c r="F117" s="298"/>
      <c r="G117" s="298"/>
      <c r="H117" s="298"/>
      <c r="I117" s="298"/>
      <c r="J117" s="298"/>
      <c r="K117" s="299"/>
      <c r="L117" s="298"/>
      <c r="M117" s="298"/>
      <c r="N117" s="298"/>
      <c r="O117" s="298"/>
      <c r="P117" s="298"/>
      <c r="Q117" s="298"/>
      <c r="R117" s="298"/>
    </row>
    <row r="118" spans="1:18" s="14" customFormat="1" x14ac:dyDescent="0.2">
      <c r="A118" s="298"/>
      <c r="B118" s="298"/>
      <c r="C118" s="298"/>
      <c r="D118" s="298"/>
      <c r="E118" s="298"/>
      <c r="F118" s="298"/>
      <c r="G118" s="298"/>
      <c r="H118" s="298"/>
      <c r="I118" s="298"/>
      <c r="J118" s="298"/>
      <c r="K118" s="299"/>
      <c r="L118" s="298"/>
      <c r="M118" s="298"/>
      <c r="N118" s="298"/>
      <c r="O118" s="298"/>
      <c r="P118" s="298"/>
      <c r="Q118" s="298"/>
      <c r="R118" s="298"/>
    </row>
    <row r="119" spans="1:18" s="14" customFormat="1" x14ac:dyDescent="0.2">
      <c r="A119" s="298"/>
      <c r="B119" s="298"/>
      <c r="C119" s="298"/>
      <c r="D119" s="298"/>
      <c r="E119" s="298"/>
      <c r="F119" s="298"/>
      <c r="G119" s="298"/>
      <c r="H119" s="298"/>
      <c r="I119" s="298"/>
      <c r="J119" s="298"/>
      <c r="K119" s="299"/>
      <c r="L119" s="298"/>
      <c r="M119" s="298"/>
      <c r="N119" s="298"/>
      <c r="O119" s="298"/>
      <c r="P119" s="298"/>
      <c r="Q119" s="298"/>
      <c r="R119" s="298"/>
    </row>
    <row r="120" spans="1:18" s="14" customFormat="1" x14ac:dyDescent="0.2">
      <c r="A120" s="298"/>
      <c r="B120" s="298"/>
      <c r="C120" s="298"/>
      <c r="D120" s="298"/>
      <c r="E120" s="298"/>
      <c r="F120" s="298"/>
      <c r="G120" s="298"/>
      <c r="H120" s="298"/>
      <c r="I120" s="298"/>
      <c r="J120" s="298"/>
      <c r="K120" s="299"/>
      <c r="L120" s="298"/>
      <c r="M120" s="298"/>
      <c r="N120" s="298"/>
      <c r="O120" s="298"/>
      <c r="P120" s="298"/>
      <c r="Q120" s="298"/>
      <c r="R120" s="298"/>
    </row>
    <row r="121" spans="1:18" s="14" customFormat="1" x14ac:dyDescent="0.2">
      <c r="A121" s="298"/>
      <c r="B121" s="298"/>
      <c r="C121" s="298"/>
      <c r="D121" s="298"/>
      <c r="E121" s="298"/>
      <c r="F121" s="298"/>
      <c r="G121" s="298"/>
      <c r="H121" s="298"/>
      <c r="I121" s="298"/>
      <c r="J121" s="298"/>
      <c r="K121" s="299"/>
      <c r="L121" s="298"/>
      <c r="M121" s="298"/>
      <c r="N121" s="298"/>
      <c r="O121" s="298"/>
      <c r="P121" s="298"/>
      <c r="Q121" s="298"/>
      <c r="R121" s="298"/>
    </row>
    <row r="122" spans="1:18" s="14" customFormat="1" x14ac:dyDescent="0.2">
      <c r="A122" s="298"/>
      <c r="B122" s="298"/>
      <c r="C122" s="298"/>
      <c r="D122" s="298"/>
      <c r="E122" s="298"/>
      <c r="F122" s="298"/>
      <c r="G122" s="298"/>
      <c r="H122" s="298"/>
      <c r="I122" s="298"/>
      <c r="J122" s="298"/>
      <c r="K122" s="299"/>
      <c r="L122" s="298"/>
      <c r="M122" s="298"/>
      <c r="N122" s="298"/>
      <c r="O122" s="298"/>
      <c r="P122" s="298"/>
      <c r="Q122" s="298"/>
      <c r="R122" s="298"/>
    </row>
    <row r="123" spans="1:18" s="14" customFormat="1" x14ac:dyDescent="0.2">
      <c r="A123" s="298"/>
      <c r="B123" s="298"/>
      <c r="C123" s="298"/>
      <c r="D123" s="298"/>
      <c r="E123" s="298"/>
      <c r="F123" s="298"/>
      <c r="G123" s="298"/>
      <c r="H123" s="298"/>
      <c r="I123" s="298"/>
      <c r="J123" s="298"/>
      <c r="K123" s="299"/>
      <c r="L123" s="298"/>
      <c r="M123" s="298"/>
      <c r="N123" s="298"/>
      <c r="O123" s="298"/>
      <c r="P123" s="298"/>
      <c r="Q123" s="298"/>
      <c r="R123" s="298"/>
    </row>
    <row r="124" spans="1:18" s="14" customFormat="1" x14ac:dyDescent="0.2">
      <c r="A124" s="298"/>
      <c r="B124" s="298"/>
      <c r="C124" s="298"/>
      <c r="D124" s="298"/>
      <c r="E124" s="298"/>
      <c r="F124" s="298"/>
      <c r="G124" s="298"/>
      <c r="H124" s="298"/>
      <c r="I124" s="298"/>
      <c r="J124" s="298"/>
      <c r="K124" s="299"/>
      <c r="L124" s="298"/>
      <c r="M124" s="298"/>
      <c r="N124" s="298"/>
      <c r="O124" s="298"/>
      <c r="P124" s="298"/>
      <c r="Q124" s="298"/>
      <c r="R124" s="298"/>
    </row>
    <row r="125" spans="1:18" s="14" customFormat="1" x14ac:dyDescent="0.2">
      <c r="A125" s="298"/>
      <c r="B125" s="298"/>
      <c r="C125" s="298"/>
      <c r="D125" s="298"/>
      <c r="E125" s="298"/>
      <c r="F125" s="298"/>
      <c r="G125" s="298"/>
      <c r="H125" s="298"/>
      <c r="I125" s="298"/>
      <c r="J125" s="298"/>
      <c r="K125" s="299"/>
      <c r="L125" s="298"/>
      <c r="M125" s="298"/>
      <c r="N125" s="298"/>
      <c r="O125" s="298"/>
      <c r="P125" s="298"/>
      <c r="Q125" s="298"/>
      <c r="R125" s="298"/>
    </row>
    <row r="126" spans="1:18" s="14" customFormat="1" x14ac:dyDescent="0.2">
      <c r="A126" s="298"/>
      <c r="B126" s="298"/>
      <c r="C126" s="298"/>
      <c r="D126" s="298"/>
      <c r="E126" s="298"/>
      <c r="F126" s="298"/>
      <c r="G126" s="298"/>
      <c r="H126" s="298"/>
      <c r="I126" s="298"/>
      <c r="J126" s="298"/>
      <c r="K126" s="299"/>
      <c r="L126" s="298"/>
      <c r="M126" s="298"/>
      <c r="N126" s="298"/>
      <c r="O126" s="298"/>
      <c r="P126" s="298"/>
      <c r="Q126" s="298"/>
      <c r="R126" s="298"/>
    </row>
    <row r="127" spans="1:18" s="14" customFormat="1" x14ac:dyDescent="0.2">
      <c r="A127" s="298"/>
      <c r="B127" s="298"/>
      <c r="C127" s="298"/>
      <c r="D127" s="298"/>
      <c r="E127" s="298"/>
      <c r="F127" s="298"/>
      <c r="G127" s="298"/>
      <c r="H127" s="298"/>
      <c r="I127" s="298"/>
      <c r="J127" s="298"/>
      <c r="K127" s="299"/>
      <c r="L127" s="298"/>
      <c r="M127" s="298"/>
      <c r="N127" s="298"/>
      <c r="O127" s="298"/>
      <c r="P127" s="298"/>
      <c r="Q127" s="298"/>
      <c r="R127" s="298"/>
    </row>
    <row r="128" spans="1:18" s="14" customFormat="1" x14ac:dyDescent="0.2">
      <c r="A128" s="298"/>
      <c r="B128" s="298"/>
      <c r="C128" s="298"/>
      <c r="D128" s="298"/>
      <c r="E128" s="298"/>
      <c r="F128" s="298"/>
      <c r="G128" s="298"/>
      <c r="H128" s="298"/>
      <c r="I128" s="298"/>
      <c r="J128" s="298"/>
      <c r="K128" s="299"/>
      <c r="L128" s="298"/>
      <c r="M128" s="298"/>
      <c r="N128" s="298"/>
      <c r="O128" s="298"/>
      <c r="P128" s="298"/>
      <c r="Q128" s="298"/>
      <c r="R128" s="298"/>
    </row>
    <row r="129" spans="1:18" s="14" customFormat="1" x14ac:dyDescent="0.2">
      <c r="A129" s="298"/>
      <c r="B129" s="298"/>
      <c r="C129" s="298"/>
      <c r="D129" s="298"/>
      <c r="E129" s="298"/>
      <c r="F129" s="298"/>
      <c r="G129" s="298"/>
      <c r="H129" s="298"/>
      <c r="I129" s="298"/>
      <c r="J129" s="298"/>
      <c r="K129" s="299"/>
      <c r="L129" s="298"/>
      <c r="M129" s="298"/>
      <c r="N129" s="298"/>
      <c r="O129" s="298"/>
      <c r="P129" s="298"/>
      <c r="Q129" s="298"/>
      <c r="R129" s="298"/>
    </row>
    <row r="130" spans="1:18" s="14" customFormat="1" x14ac:dyDescent="0.2">
      <c r="A130" s="298"/>
      <c r="B130" s="298"/>
      <c r="C130" s="298"/>
      <c r="D130" s="298"/>
      <c r="E130" s="298"/>
      <c r="F130" s="298"/>
      <c r="G130" s="298"/>
      <c r="H130" s="298"/>
      <c r="I130" s="298"/>
      <c r="J130" s="298"/>
      <c r="K130" s="299"/>
      <c r="L130" s="298"/>
      <c r="M130" s="298"/>
      <c r="N130" s="298"/>
      <c r="O130" s="298"/>
      <c r="P130" s="298"/>
      <c r="Q130" s="298"/>
      <c r="R130" s="298"/>
    </row>
    <row r="131" spans="1:18" s="14" customFormat="1" x14ac:dyDescent="0.2">
      <c r="A131" s="298"/>
      <c r="B131" s="298"/>
      <c r="C131" s="298"/>
      <c r="D131" s="298"/>
      <c r="E131" s="298"/>
      <c r="F131" s="298"/>
      <c r="G131" s="298"/>
      <c r="H131" s="298"/>
      <c r="I131" s="298"/>
      <c r="J131" s="298"/>
      <c r="K131" s="299"/>
      <c r="L131" s="298"/>
      <c r="M131" s="298"/>
      <c r="N131" s="298"/>
      <c r="O131" s="298"/>
      <c r="P131" s="298"/>
      <c r="Q131" s="298"/>
      <c r="R131" s="298"/>
    </row>
    <row r="132" spans="1:18" s="14" customFormat="1" x14ac:dyDescent="0.2">
      <c r="A132" s="298"/>
      <c r="B132" s="298"/>
      <c r="C132" s="298"/>
      <c r="D132" s="298"/>
      <c r="E132" s="298"/>
      <c r="F132" s="298"/>
      <c r="G132" s="298"/>
      <c r="H132" s="298"/>
      <c r="I132" s="298"/>
      <c r="J132" s="298"/>
      <c r="K132" s="299"/>
      <c r="L132" s="298"/>
      <c r="M132" s="298"/>
      <c r="N132" s="298"/>
      <c r="O132" s="298"/>
      <c r="P132" s="298"/>
      <c r="Q132" s="298"/>
      <c r="R132" s="298"/>
    </row>
    <row r="133" spans="1:18" s="14" customFormat="1" x14ac:dyDescent="0.2">
      <c r="A133" s="298"/>
      <c r="B133" s="298"/>
      <c r="C133" s="298"/>
      <c r="D133" s="298"/>
      <c r="E133" s="298"/>
      <c r="F133" s="298"/>
      <c r="G133" s="298"/>
      <c r="H133" s="298"/>
      <c r="I133" s="298"/>
      <c r="J133" s="298"/>
      <c r="K133" s="299"/>
      <c r="L133" s="298"/>
      <c r="M133" s="298"/>
      <c r="N133" s="298"/>
      <c r="O133" s="298"/>
      <c r="P133" s="298"/>
      <c r="Q133" s="298"/>
      <c r="R133" s="298"/>
    </row>
    <row r="134" spans="1:18" s="14" customFormat="1" x14ac:dyDescent="0.2">
      <c r="A134" s="298"/>
      <c r="B134" s="298"/>
      <c r="C134" s="298"/>
      <c r="D134" s="298"/>
      <c r="E134" s="298"/>
      <c r="F134" s="298"/>
      <c r="G134" s="298"/>
      <c r="H134" s="298"/>
      <c r="I134" s="298"/>
      <c r="J134" s="298"/>
      <c r="K134" s="299"/>
      <c r="L134" s="298"/>
      <c r="M134" s="298"/>
      <c r="N134" s="298"/>
      <c r="O134" s="298"/>
      <c r="P134" s="298"/>
      <c r="Q134" s="298"/>
      <c r="R134" s="298"/>
    </row>
    <row r="135" spans="1:18" s="14" customFormat="1" x14ac:dyDescent="0.2">
      <c r="A135" s="298"/>
      <c r="B135" s="298"/>
      <c r="C135" s="298"/>
      <c r="D135" s="298"/>
      <c r="E135" s="298"/>
      <c r="F135" s="298"/>
      <c r="G135" s="298"/>
      <c r="H135" s="298"/>
      <c r="I135" s="298"/>
      <c r="J135" s="298"/>
      <c r="K135" s="299"/>
      <c r="L135" s="298"/>
      <c r="M135" s="298"/>
      <c r="N135" s="298"/>
      <c r="O135" s="298"/>
      <c r="P135" s="298"/>
      <c r="Q135" s="298"/>
      <c r="R135" s="298"/>
    </row>
    <row r="136" spans="1:18" s="14" customFormat="1" x14ac:dyDescent="0.2">
      <c r="A136" s="298"/>
      <c r="B136" s="298"/>
      <c r="C136" s="298"/>
      <c r="D136" s="298"/>
      <c r="E136" s="298"/>
      <c r="F136" s="298"/>
      <c r="G136" s="298"/>
      <c r="H136" s="298"/>
      <c r="I136" s="298"/>
      <c r="J136" s="298"/>
      <c r="K136" s="299"/>
      <c r="L136" s="298"/>
      <c r="M136" s="298"/>
      <c r="N136" s="298"/>
      <c r="O136" s="298"/>
      <c r="P136" s="298"/>
      <c r="Q136" s="298"/>
      <c r="R136" s="298"/>
    </row>
    <row r="137" spans="1:18" s="14" customFormat="1" x14ac:dyDescent="0.2">
      <c r="A137" s="298"/>
      <c r="B137" s="298"/>
      <c r="C137" s="298"/>
      <c r="D137" s="298"/>
      <c r="E137" s="298"/>
      <c r="F137" s="298"/>
      <c r="G137" s="298"/>
      <c r="H137" s="298"/>
      <c r="I137" s="298"/>
      <c r="J137" s="298"/>
      <c r="K137" s="299"/>
      <c r="L137" s="298"/>
      <c r="M137" s="298"/>
      <c r="N137" s="298"/>
      <c r="O137" s="298"/>
      <c r="P137" s="298"/>
      <c r="Q137" s="298"/>
      <c r="R137" s="298"/>
    </row>
    <row r="138" spans="1:18" s="14" customFormat="1" x14ac:dyDescent="0.2">
      <c r="A138" s="298"/>
      <c r="B138" s="298"/>
      <c r="C138" s="298"/>
      <c r="D138" s="298"/>
      <c r="E138" s="298"/>
      <c r="F138" s="298"/>
      <c r="G138" s="298"/>
      <c r="H138" s="298"/>
      <c r="I138" s="298"/>
      <c r="J138" s="298"/>
      <c r="K138" s="299"/>
      <c r="L138" s="298"/>
      <c r="M138" s="298"/>
      <c r="N138" s="298"/>
      <c r="O138" s="298"/>
      <c r="P138" s="298"/>
      <c r="Q138" s="298"/>
      <c r="R138" s="298"/>
    </row>
    <row r="139" spans="1:18" s="14" customFormat="1" x14ac:dyDescent="0.2">
      <c r="A139" s="298"/>
      <c r="B139" s="298"/>
      <c r="C139" s="298"/>
      <c r="D139" s="298"/>
      <c r="E139" s="298"/>
      <c r="F139" s="298"/>
      <c r="G139" s="298"/>
      <c r="H139" s="298"/>
      <c r="I139" s="298"/>
      <c r="J139" s="298"/>
      <c r="K139" s="299"/>
      <c r="L139" s="298"/>
      <c r="M139" s="298"/>
      <c r="N139" s="298"/>
      <c r="O139" s="298"/>
      <c r="P139" s="298"/>
      <c r="Q139" s="298"/>
      <c r="R139" s="298"/>
    </row>
    <row r="140" spans="1:18" s="14" customFormat="1" x14ac:dyDescent="0.2">
      <c r="A140" s="298"/>
      <c r="B140" s="298"/>
      <c r="C140" s="298"/>
      <c r="D140" s="298"/>
      <c r="E140" s="298"/>
      <c r="F140" s="298"/>
      <c r="G140" s="298"/>
      <c r="H140" s="298"/>
      <c r="I140" s="298"/>
      <c r="J140" s="298"/>
      <c r="K140" s="299"/>
      <c r="L140" s="298"/>
      <c r="M140" s="298"/>
      <c r="N140" s="298"/>
      <c r="O140" s="298"/>
      <c r="P140" s="298"/>
      <c r="Q140" s="298"/>
      <c r="R140" s="298"/>
    </row>
    <row r="141" spans="1:18" s="14" customFormat="1" x14ac:dyDescent="0.2">
      <c r="A141" s="298"/>
      <c r="B141" s="298"/>
      <c r="C141" s="298"/>
      <c r="D141" s="298"/>
      <c r="E141" s="298"/>
      <c r="F141" s="298"/>
      <c r="G141" s="298"/>
      <c r="H141" s="298"/>
      <c r="I141" s="298"/>
      <c r="J141" s="298"/>
      <c r="K141" s="299"/>
      <c r="L141" s="298"/>
      <c r="M141" s="298"/>
      <c r="N141" s="298"/>
      <c r="O141" s="298"/>
      <c r="P141" s="298"/>
      <c r="Q141" s="298"/>
      <c r="R141" s="298"/>
    </row>
    <row r="142" spans="1:18" s="14" customFormat="1" x14ac:dyDescent="0.2">
      <c r="A142" s="298"/>
      <c r="B142" s="298"/>
      <c r="C142" s="298"/>
      <c r="D142" s="298"/>
      <c r="E142" s="298"/>
      <c r="F142" s="298"/>
      <c r="G142" s="298"/>
      <c r="H142" s="298"/>
      <c r="I142" s="298"/>
      <c r="J142" s="298"/>
      <c r="K142" s="299"/>
      <c r="L142" s="298"/>
      <c r="M142" s="298"/>
      <c r="N142" s="298"/>
      <c r="O142" s="298"/>
      <c r="P142" s="298"/>
      <c r="Q142" s="298"/>
      <c r="R142" s="298"/>
    </row>
    <row r="143" spans="1:18" s="14" customFormat="1" x14ac:dyDescent="0.2">
      <c r="A143" s="298"/>
      <c r="B143" s="298"/>
      <c r="C143" s="298"/>
      <c r="D143" s="298"/>
      <c r="E143" s="298"/>
      <c r="F143" s="298"/>
      <c r="G143" s="298"/>
      <c r="H143" s="298"/>
      <c r="I143" s="298"/>
      <c r="J143" s="298"/>
      <c r="K143" s="299"/>
      <c r="L143" s="298"/>
      <c r="M143" s="298"/>
      <c r="N143" s="298"/>
      <c r="O143" s="298"/>
      <c r="P143" s="298"/>
      <c r="Q143" s="298"/>
      <c r="R143" s="298"/>
    </row>
    <row r="144" spans="1:18" s="14" customFormat="1" x14ac:dyDescent="0.2">
      <c r="A144" s="298"/>
      <c r="B144" s="298"/>
      <c r="C144" s="298"/>
      <c r="D144" s="298"/>
      <c r="E144" s="298"/>
      <c r="F144" s="298"/>
      <c r="G144" s="298"/>
      <c r="H144" s="298"/>
      <c r="I144" s="298"/>
      <c r="J144" s="298"/>
      <c r="K144" s="299"/>
      <c r="L144" s="298"/>
      <c r="M144" s="298"/>
      <c r="N144" s="298"/>
      <c r="O144" s="298"/>
      <c r="P144" s="298"/>
      <c r="Q144" s="298"/>
      <c r="R144" s="298"/>
    </row>
    <row r="145" spans="1:18" s="14" customFormat="1" x14ac:dyDescent="0.2">
      <c r="A145" s="298"/>
      <c r="B145" s="298"/>
      <c r="C145" s="298"/>
      <c r="D145" s="298"/>
      <c r="E145" s="298"/>
      <c r="F145" s="298"/>
      <c r="G145" s="298"/>
      <c r="H145" s="298"/>
      <c r="I145" s="298"/>
      <c r="J145" s="298"/>
      <c r="K145" s="299"/>
      <c r="L145" s="298"/>
      <c r="M145" s="298"/>
      <c r="N145" s="298"/>
      <c r="O145" s="298"/>
      <c r="P145" s="298"/>
      <c r="Q145" s="298"/>
      <c r="R145" s="298"/>
    </row>
    <row r="146" spans="1:18" s="14" customFormat="1" x14ac:dyDescent="0.2">
      <c r="A146" s="298"/>
      <c r="B146" s="298"/>
      <c r="C146" s="298"/>
      <c r="D146" s="298"/>
      <c r="E146" s="298"/>
      <c r="F146" s="298"/>
      <c r="G146" s="298"/>
      <c r="H146" s="298"/>
      <c r="I146" s="298"/>
      <c r="J146" s="298"/>
      <c r="K146" s="299"/>
      <c r="L146" s="298"/>
      <c r="M146" s="298"/>
      <c r="N146" s="298"/>
      <c r="O146" s="298"/>
      <c r="P146" s="298"/>
      <c r="Q146" s="298"/>
      <c r="R146" s="298"/>
    </row>
    <row r="147" spans="1:18" s="14" customFormat="1" x14ac:dyDescent="0.2">
      <c r="A147" s="298"/>
      <c r="B147" s="298"/>
      <c r="C147" s="298"/>
      <c r="D147" s="298"/>
      <c r="E147" s="298"/>
      <c r="F147" s="298"/>
      <c r="G147" s="298"/>
      <c r="H147" s="298"/>
      <c r="I147" s="298"/>
      <c r="J147" s="298"/>
      <c r="K147" s="299"/>
      <c r="L147" s="298"/>
      <c r="M147" s="298"/>
      <c r="N147" s="298"/>
      <c r="O147" s="298"/>
      <c r="P147" s="298"/>
      <c r="Q147" s="298"/>
      <c r="R147" s="298"/>
    </row>
    <row r="148" spans="1:18" s="14" customFormat="1" x14ac:dyDescent="0.2">
      <c r="A148" s="298"/>
      <c r="B148" s="298"/>
      <c r="C148" s="298"/>
      <c r="D148" s="298"/>
      <c r="E148" s="298"/>
      <c r="F148" s="298"/>
      <c r="G148" s="298"/>
      <c r="H148" s="298"/>
      <c r="I148" s="298"/>
      <c r="J148" s="298"/>
      <c r="K148" s="299"/>
      <c r="L148" s="298"/>
      <c r="M148" s="298"/>
      <c r="N148" s="298"/>
      <c r="O148" s="298"/>
      <c r="P148" s="298"/>
      <c r="Q148" s="298"/>
      <c r="R148" s="298"/>
    </row>
    <row r="149" spans="1:18" s="14" customFormat="1" x14ac:dyDescent="0.2">
      <c r="A149" s="298"/>
      <c r="B149" s="298"/>
      <c r="C149" s="298"/>
      <c r="D149" s="298"/>
      <c r="E149" s="298"/>
      <c r="F149" s="298"/>
      <c r="G149" s="298"/>
      <c r="H149" s="298"/>
      <c r="I149" s="298"/>
      <c r="J149" s="298"/>
      <c r="K149" s="299"/>
      <c r="L149" s="298"/>
      <c r="M149" s="298"/>
      <c r="N149" s="298"/>
      <c r="O149" s="298"/>
      <c r="P149" s="298"/>
      <c r="Q149" s="298"/>
      <c r="R149" s="298"/>
    </row>
    <row r="150" spans="1:18" s="14" customFormat="1" x14ac:dyDescent="0.2">
      <c r="A150" s="298"/>
      <c r="B150" s="298"/>
      <c r="C150" s="298"/>
      <c r="D150" s="298"/>
      <c r="E150" s="298"/>
      <c r="F150" s="298"/>
      <c r="G150" s="298"/>
      <c r="H150" s="298"/>
      <c r="I150" s="298"/>
      <c r="J150" s="298"/>
      <c r="K150" s="299"/>
      <c r="L150" s="298"/>
      <c r="M150" s="298"/>
      <c r="N150" s="298"/>
      <c r="O150" s="298"/>
      <c r="P150" s="298"/>
      <c r="Q150" s="298"/>
      <c r="R150" s="298"/>
    </row>
    <row r="151" spans="1:18" s="14" customFormat="1" x14ac:dyDescent="0.2">
      <c r="A151" s="298"/>
      <c r="B151" s="298"/>
      <c r="C151" s="298"/>
      <c r="D151" s="298"/>
      <c r="E151" s="298"/>
      <c r="F151" s="298"/>
      <c r="G151" s="298"/>
      <c r="H151" s="298"/>
      <c r="I151" s="298"/>
      <c r="J151" s="298"/>
      <c r="K151" s="299"/>
      <c r="L151" s="298"/>
      <c r="M151" s="298"/>
      <c r="N151" s="298"/>
      <c r="O151" s="298"/>
      <c r="P151" s="298"/>
      <c r="Q151" s="298"/>
      <c r="R151" s="298"/>
    </row>
    <row r="152" spans="1:18" s="14" customFormat="1" x14ac:dyDescent="0.2">
      <c r="A152" s="298"/>
      <c r="B152" s="298"/>
      <c r="C152" s="298"/>
      <c r="D152" s="298"/>
      <c r="E152" s="298"/>
      <c r="F152" s="298"/>
      <c r="G152" s="298"/>
      <c r="H152" s="298"/>
      <c r="I152" s="298"/>
      <c r="J152" s="298"/>
      <c r="K152" s="299"/>
      <c r="L152" s="298"/>
      <c r="M152" s="298"/>
      <c r="N152" s="298"/>
      <c r="O152" s="298"/>
      <c r="P152" s="298"/>
      <c r="Q152" s="298"/>
      <c r="R152" s="298"/>
    </row>
    <row r="153" spans="1:18" s="14" customFormat="1" x14ac:dyDescent="0.2">
      <c r="A153" s="298"/>
      <c r="B153" s="298"/>
      <c r="C153" s="298"/>
      <c r="D153" s="298"/>
      <c r="E153" s="298"/>
      <c r="F153" s="298"/>
      <c r="G153" s="298"/>
      <c r="H153" s="298"/>
      <c r="I153" s="298"/>
      <c r="J153" s="298"/>
      <c r="K153" s="299"/>
      <c r="L153" s="298"/>
      <c r="M153" s="298"/>
      <c r="N153" s="298"/>
      <c r="O153" s="298"/>
      <c r="P153" s="298"/>
      <c r="Q153" s="298"/>
      <c r="R153" s="298"/>
    </row>
    <row r="154" spans="1:18" s="14" customFormat="1" x14ac:dyDescent="0.2">
      <c r="A154" s="298"/>
      <c r="B154" s="298"/>
      <c r="C154" s="298"/>
      <c r="D154" s="298"/>
      <c r="E154" s="298"/>
      <c r="F154" s="298"/>
      <c r="G154" s="298"/>
      <c r="H154" s="298"/>
      <c r="I154" s="298"/>
      <c r="J154" s="298"/>
      <c r="K154" s="299"/>
      <c r="L154" s="298"/>
      <c r="M154" s="298"/>
      <c r="N154" s="298"/>
      <c r="O154" s="298"/>
      <c r="P154" s="298"/>
      <c r="Q154" s="298"/>
      <c r="R154" s="298"/>
    </row>
    <row r="155" spans="1:18" s="14" customFormat="1" x14ac:dyDescent="0.2">
      <c r="A155" s="298"/>
      <c r="B155" s="298"/>
      <c r="C155" s="298"/>
      <c r="D155" s="298"/>
      <c r="E155" s="298"/>
      <c r="F155" s="298"/>
      <c r="G155" s="298"/>
      <c r="H155" s="298"/>
      <c r="I155" s="298"/>
      <c r="J155" s="298"/>
      <c r="K155" s="299"/>
      <c r="L155" s="298"/>
      <c r="M155" s="298"/>
      <c r="N155" s="298"/>
      <c r="O155" s="298"/>
      <c r="P155" s="298"/>
      <c r="Q155" s="298"/>
      <c r="R155" s="298"/>
    </row>
    <row r="156" spans="1:18" s="14" customFormat="1" x14ac:dyDescent="0.2">
      <c r="A156" s="298"/>
      <c r="B156" s="298"/>
      <c r="C156" s="298"/>
      <c r="D156" s="298"/>
      <c r="E156" s="298"/>
      <c r="F156" s="298"/>
      <c r="G156" s="298"/>
      <c r="H156" s="298"/>
      <c r="I156" s="298"/>
      <c r="J156" s="298"/>
      <c r="K156" s="299"/>
      <c r="L156" s="298"/>
      <c r="M156" s="298"/>
      <c r="N156" s="298"/>
      <c r="O156" s="298"/>
      <c r="P156" s="298"/>
      <c r="Q156" s="298"/>
      <c r="R156" s="298"/>
    </row>
    <row r="157" spans="1:18" s="14" customFormat="1" x14ac:dyDescent="0.2">
      <c r="A157" s="298"/>
      <c r="B157" s="298"/>
      <c r="C157" s="298"/>
      <c r="D157" s="298"/>
      <c r="E157" s="298"/>
      <c r="F157" s="298"/>
      <c r="G157" s="298"/>
      <c r="H157" s="298"/>
      <c r="I157" s="298"/>
      <c r="J157" s="298"/>
      <c r="K157" s="299"/>
      <c r="L157" s="298"/>
      <c r="M157" s="298"/>
      <c r="N157" s="298"/>
      <c r="O157" s="298"/>
      <c r="P157" s="298"/>
      <c r="Q157" s="298"/>
      <c r="R157" s="298"/>
    </row>
    <row r="158" spans="1:18" s="14" customFormat="1" x14ac:dyDescent="0.2">
      <c r="A158" s="298"/>
      <c r="B158" s="298"/>
      <c r="C158" s="298"/>
      <c r="D158" s="298"/>
      <c r="E158" s="298"/>
      <c r="F158" s="298"/>
      <c r="G158" s="298"/>
      <c r="H158" s="298"/>
      <c r="I158" s="298"/>
      <c r="J158" s="298"/>
      <c r="K158" s="299"/>
      <c r="L158" s="298"/>
      <c r="M158" s="298"/>
      <c r="N158" s="298"/>
      <c r="O158" s="298"/>
      <c r="P158" s="298"/>
      <c r="Q158" s="298"/>
      <c r="R158" s="298"/>
    </row>
    <row r="159" spans="1:18" s="14" customFormat="1" x14ac:dyDescent="0.2">
      <c r="A159" s="298"/>
      <c r="B159" s="298"/>
      <c r="C159" s="298"/>
      <c r="D159" s="298"/>
      <c r="E159" s="298"/>
      <c r="F159" s="298"/>
      <c r="G159" s="298"/>
      <c r="H159" s="298"/>
      <c r="I159" s="298"/>
      <c r="J159" s="298"/>
      <c r="K159" s="299"/>
      <c r="L159" s="298"/>
      <c r="M159" s="298"/>
      <c r="N159" s="298"/>
      <c r="O159" s="298"/>
      <c r="P159" s="298"/>
      <c r="Q159" s="298"/>
      <c r="R159" s="298"/>
    </row>
    <row r="160" spans="1:18" s="14" customFormat="1" x14ac:dyDescent="0.2">
      <c r="A160" s="298"/>
      <c r="B160" s="298"/>
      <c r="C160" s="298"/>
      <c r="D160" s="298"/>
      <c r="E160" s="298"/>
      <c r="F160" s="298"/>
      <c r="G160" s="298"/>
      <c r="H160" s="298"/>
      <c r="I160" s="298"/>
      <c r="J160" s="298"/>
      <c r="K160" s="299"/>
      <c r="L160" s="298"/>
      <c r="M160" s="298"/>
      <c r="N160" s="298"/>
      <c r="O160" s="298"/>
      <c r="P160" s="298"/>
      <c r="Q160" s="298"/>
      <c r="R160" s="298"/>
    </row>
    <row r="161" spans="1:18" s="14" customFormat="1" x14ac:dyDescent="0.2">
      <c r="A161" s="298"/>
      <c r="B161" s="298"/>
      <c r="C161" s="298"/>
      <c r="D161" s="298"/>
      <c r="E161" s="298"/>
      <c r="F161" s="298"/>
      <c r="G161" s="298"/>
      <c r="H161" s="298"/>
      <c r="I161" s="298"/>
      <c r="J161" s="298"/>
      <c r="K161" s="299"/>
      <c r="L161" s="298"/>
      <c r="M161" s="298"/>
      <c r="N161" s="298"/>
      <c r="O161" s="298"/>
      <c r="P161" s="298"/>
      <c r="Q161" s="298"/>
      <c r="R161" s="298"/>
    </row>
    <row r="162" spans="1:18" s="14" customFormat="1" x14ac:dyDescent="0.2">
      <c r="A162" s="298"/>
      <c r="B162" s="298"/>
      <c r="C162" s="298"/>
      <c r="D162" s="298"/>
      <c r="E162" s="298"/>
      <c r="F162" s="298"/>
      <c r="G162" s="298"/>
      <c r="H162" s="298"/>
      <c r="I162" s="298"/>
      <c r="J162" s="298"/>
      <c r="K162" s="299"/>
      <c r="L162" s="298"/>
      <c r="M162" s="298"/>
      <c r="N162" s="298"/>
      <c r="O162" s="298"/>
      <c r="P162" s="298"/>
      <c r="Q162" s="298"/>
      <c r="R162" s="298"/>
    </row>
    <row r="163" spans="1:18" s="14" customFormat="1" x14ac:dyDescent="0.2">
      <c r="A163" s="298"/>
      <c r="B163" s="298"/>
      <c r="C163" s="298"/>
      <c r="D163" s="298"/>
      <c r="E163" s="298"/>
      <c r="F163" s="298"/>
      <c r="G163" s="298"/>
      <c r="H163" s="298"/>
      <c r="I163" s="298"/>
      <c r="J163" s="298"/>
      <c r="K163" s="299"/>
      <c r="L163" s="298"/>
      <c r="M163" s="298"/>
      <c r="N163" s="298"/>
      <c r="O163" s="298"/>
      <c r="P163" s="298"/>
      <c r="Q163" s="298"/>
      <c r="R163" s="298"/>
    </row>
    <row r="164" spans="1:18" s="14" customFormat="1" x14ac:dyDescent="0.2">
      <c r="A164" s="298"/>
      <c r="B164" s="298"/>
      <c r="C164" s="298"/>
      <c r="D164" s="298"/>
      <c r="E164" s="298"/>
      <c r="F164" s="298"/>
      <c r="G164" s="298"/>
      <c r="H164" s="298"/>
      <c r="I164" s="298"/>
      <c r="J164" s="298"/>
      <c r="K164" s="299"/>
      <c r="L164" s="298"/>
      <c r="M164" s="298"/>
      <c r="N164" s="298"/>
      <c r="O164" s="298"/>
      <c r="P164" s="298"/>
      <c r="Q164" s="298"/>
      <c r="R164" s="298"/>
    </row>
    <row r="165" spans="1:18" s="14" customFormat="1" x14ac:dyDescent="0.2">
      <c r="A165" s="298"/>
      <c r="B165" s="298"/>
      <c r="C165" s="298"/>
      <c r="D165" s="298"/>
      <c r="E165" s="298"/>
      <c r="F165" s="298"/>
      <c r="G165" s="298"/>
      <c r="H165" s="298"/>
      <c r="I165" s="298"/>
      <c r="J165" s="298"/>
      <c r="K165" s="299"/>
      <c r="L165" s="298"/>
      <c r="M165" s="298"/>
      <c r="N165" s="298"/>
      <c r="O165" s="298"/>
      <c r="P165" s="298"/>
      <c r="Q165" s="298"/>
      <c r="R165" s="298"/>
    </row>
    <row r="166" spans="1:18" s="14" customFormat="1" x14ac:dyDescent="0.2">
      <c r="A166" s="298"/>
      <c r="B166" s="298"/>
      <c r="C166" s="298"/>
      <c r="D166" s="298"/>
      <c r="E166" s="298"/>
      <c r="F166" s="298"/>
      <c r="G166" s="298"/>
      <c r="H166" s="298"/>
      <c r="I166" s="298"/>
      <c r="J166" s="298"/>
      <c r="K166" s="299"/>
      <c r="L166" s="298"/>
      <c r="M166" s="298"/>
      <c r="N166" s="298"/>
      <c r="O166" s="298"/>
      <c r="P166" s="298"/>
      <c r="Q166" s="298"/>
      <c r="R166" s="298"/>
    </row>
    <row r="167" spans="1:18" s="14" customFormat="1" x14ac:dyDescent="0.2">
      <c r="A167" s="298"/>
      <c r="B167" s="298"/>
      <c r="C167" s="298"/>
      <c r="D167" s="298"/>
      <c r="E167" s="298"/>
      <c r="F167" s="298"/>
      <c r="G167" s="298"/>
      <c r="H167" s="298"/>
      <c r="I167" s="298"/>
      <c r="J167" s="298"/>
      <c r="K167" s="299"/>
      <c r="L167" s="298"/>
      <c r="M167" s="298"/>
      <c r="N167" s="298"/>
      <c r="O167" s="298"/>
      <c r="P167" s="298"/>
      <c r="Q167" s="298"/>
      <c r="R167" s="298"/>
    </row>
    <row r="168" spans="1:18" s="14" customFormat="1" x14ac:dyDescent="0.2">
      <c r="A168" s="298"/>
      <c r="B168" s="298"/>
      <c r="C168" s="298"/>
      <c r="D168" s="298"/>
      <c r="E168" s="298"/>
      <c r="F168" s="298"/>
      <c r="G168" s="298"/>
      <c r="H168" s="298"/>
      <c r="I168" s="298"/>
      <c r="J168" s="298"/>
      <c r="K168" s="299"/>
      <c r="L168" s="298"/>
      <c r="M168" s="298"/>
      <c r="N168" s="298"/>
      <c r="O168" s="298"/>
      <c r="P168" s="298"/>
      <c r="Q168" s="298"/>
      <c r="R168" s="298"/>
    </row>
    <row r="169" spans="1:18" s="14" customFormat="1" x14ac:dyDescent="0.2">
      <c r="A169" s="298"/>
      <c r="B169" s="298"/>
      <c r="C169" s="298"/>
      <c r="D169" s="298"/>
      <c r="E169" s="298"/>
      <c r="F169" s="298"/>
      <c r="G169" s="298"/>
      <c r="H169" s="298"/>
      <c r="I169" s="298"/>
      <c r="J169" s="298"/>
      <c r="K169" s="299"/>
      <c r="L169" s="298"/>
      <c r="M169" s="298"/>
      <c r="N169" s="298"/>
      <c r="O169" s="298"/>
      <c r="P169" s="298"/>
      <c r="Q169" s="298"/>
      <c r="R169" s="298"/>
    </row>
    <row r="170" spans="1:18" s="14" customFormat="1" x14ac:dyDescent="0.2">
      <c r="A170" s="298"/>
      <c r="B170" s="298"/>
      <c r="C170" s="298"/>
      <c r="D170" s="298"/>
      <c r="E170" s="298"/>
      <c r="F170" s="298"/>
      <c r="G170" s="298"/>
      <c r="H170" s="298"/>
      <c r="I170" s="298"/>
      <c r="J170" s="298"/>
      <c r="K170" s="299"/>
      <c r="L170" s="298"/>
      <c r="M170" s="298"/>
      <c r="N170" s="298"/>
      <c r="O170" s="298"/>
      <c r="P170" s="298"/>
      <c r="Q170" s="298"/>
      <c r="R170" s="298"/>
    </row>
    <row r="171" spans="1:18" s="14" customFormat="1" x14ac:dyDescent="0.2">
      <c r="A171" s="298"/>
      <c r="B171" s="298"/>
      <c r="C171" s="298"/>
      <c r="D171" s="298"/>
      <c r="E171" s="298"/>
      <c r="F171" s="298"/>
      <c r="G171" s="298"/>
      <c r="H171" s="298"/>
      <c r="I171" s="298"/>
      <c r="J171" s="298"/>
      <c r="K171" s="299"/>
      <c r="L171" s="298"/>
      <c r="M171" s="298"/>
      <c r="N171" s="298"/>
      <c r="O171" s="298"/>
      <c r="P171" s="298"/>
      <c r="Q171" s="298"/>
      <c r="R171" s="298"/>
    </row>
    <row r="172" spans="1:18" s="14" customFormat="1" x14ac:dyDescent="0.2">
      <c r="A172" s="298"/>
      <c r="B172" s="298"/>
      <c r="C172" s="298"/>
      <c r="D172" s="298"/>
      <c r="E172" s="298"/>
      <c r="F172" s="298"/>
      <c r="G172" s="298"/>
      <c r="H172" s="298"/>
      <c r="I172" s="298"/>
      <c r="J172" s="298"/>
      <c r="K172" s="299"/>
      <c r="L172" s="298"/>
      <c r="M172" s="298"/>
      <c r="N172" s="298"/>
      <c r="O172" s="298"/>
      <c r="P172" s="298"/>
      <c r="Q172" s="298"/>
      <c r="R172" s="298"/>
    </row>
    <row r="173" spans="1:18" s="14" customFormat="1" x14ac:dyDescent="0.2">
      <c r="A173" s="298"/>
      <c r="B173" s="298"/>
      <c r="C173" s="298"/>
      <c r="D173" s="298"/>
      <c r="E173" s="298"/>
      <c r="F173" s="298"/>
      <c r="G173" s="298"/>
      <c r="H173" s="298"/>
      <c r="I173" s="298"/>
      <c r="J173" s="298"/>
      <c r="K173" s="299"/>
      <c r="L173" s="298"/>
      <c r="M173" s="298"/>
      <c r="N173" s="298"/>
      <c r="O173" s="298"/>
      <c r="P173" s="298"/>
      <c r="Q173" s="298"/>
      <c r="R173" s="298"/>
    </row>
    <row r="174" spans="1:18" s="14" customFormat="1" x14ac:dyDescent="0.2">
      <c r="A174" s="298"/>
      <c r="B174" s="298"/>
      <c r="C174" s="298"/>
      <c r="D174" s="298"/>
      <c r="E174" s="298"/>
      <c r="F174" s="298"/>
      <c r="G174" s="298"/>
      <c r="H174" s="298"/>
      <c r="I174" s="298"/>
      <c r="J174" s="298"/>
      <c r="K174" s="299"/>
      <c r="L174" s="298"/>
      <c r="M174" s="298"/>
      <c r="N174" s="298"/>
      <c r="O174" s="298"/>
      <c r="P174" s="298"/>
      <c r="Q174" s="298"/>
      <c r="R174" s="298"/>
    </row>
    <row r="175" spans="1:18" s="14" customFormat="1" x14ac:dyDescent="0.2">
      <c r="A175" s="298"/>
      <c r="B175" s="298"/>
      <c r="C175" s="298"/>
      <c r="D175" s="298"/>
      <c r="E175" s="298"/>
      <c r="F175" s="298"/>
      <c r="G175" s="298"/>
      <c r="H175" s="298"/>
      <c r="I175" s="298"/>
      <c r="J175" s="298"/>
      <c r="K175" s="299"/>
      <c r="L175" s="298"/>
      <c r="M175" s="298"/>
      <c r="N175" s="298"/>
      <c r="O175" s="298"/>
      <c r="P175" s="298"/>
      <c r="Q175" s="298"/>
      <c r="R175" s="298"/>
    </row>
    <row r="176" spans="1:18" s="14" customFormat="1" x14ac:dyDescent="0.2">
      <c r="A176" s="298"/>
      <c r="B176" s="298"/>
      <c r="C176" s="298"/>
      <c r="D176" s="298"/>
      <c r="E176" s="298"/>
      <c r="F176" s="298"/>
      <c r="G176" s="298"/>
      <c r="H176" s="298"/>
      <c r="I176" s="298"/>
      <c r="J176" s="298"/>
      <c r="K176" s="299"/>
      <c r="L176" s="298"/>
      <c r="M176" s="298"/>
      <c r="N176" s="298"/>
      <c r="O176" s="298"/>
      <c r="P176" s="298"/>
      <c r="Q176" s="298"/>
      <c r="R176" s="298"/>
    </row>
    <row r="177" spans="1:18" s="14" customFormat="1" x14ac:dyDescent="0.2">
      <c r="A177" s="298"/>
      <c r="B177" s="298"/>
      <c r="C177" s="298"/>
      <c r="D177" s="298"/>
      <c r="E177" s="298"/>
      <c r="F177" s="298"/>
      <c r="G177" s="298"/>
      <c r="H177" s="298"/>
      <c r="I177" s="298"/>
      <c r="J177" s="298"/>
      <c r="K177" s="299"/>
      <c r="L177" s="298"/>
      <c r="M177" s="298"/>
      <c r="N177" s="298"/>
      <c r="O177" s="298"/>
      <c r="P177" s="298"/>
      <c r="Q177" s="298"/>
      <c r="R177" s="298"/>
    </row>
    <row r="178" spans="1:18" s="14" customFormat="1" x14ac:dyDescent="0.2">
      <c r="A178" s="298"/>
      <c r="B178" s="298"/>
      <c r="C178" s="298"/>
      <c r="D178" s="298"/>
      <c r="E178" s="298"/>
      <c r="F178" s="298"/>
      <c r="G178" s="298"/>
      <c r="H178" s="298"/>
      <c r="I178" s="298"/>
      <c r="J178" s="298"/>
      <c r="K178" s="299"/>
      <c r="L178" s="298"/>
      <c r="M178" s="298"/>
      <c r="N178" s="298"/>
      <c r="O178" s="298"/>
      <c r="P178" s="298"/>
      <c r="Q178" s="298"/>
      <c r="R178" s="298"/>
    </row>
    <row r="179" spans="1:18" s="14" customFormat="1" x14ac:dyDescent="0.2">
      <c r="A179" s="298"/>
      <c r="B179" s="298"/>
      <c r="C179" s="298"/>
      <c r="D179" s="298"/>
      <c r="E179" s="298"/>
      <c r="F179" s="298"/>
      <c r="G179" s="298"/>
      <c r="H179" s="298"/>
      <c r="I179" s="298"/>
      <c r="J179" s="298"/>
      <c r="K179" s="299"/>
      <c r="L179" s="298"/>
      <c r="M179" s="298"/>
      <c r="N179" s="298"/>
      <c r="O179" s="298"/>
      <c r="P179" s="298"/>
      <c r="Q179" s="298"/>
      <c r="R179" s="298"/>
    </row>
    <row r="180" spans="1:18" s="14" customFormat="1" x14ac:dyDescent="0.2">
      <c r="A180" s="298"/>
      <c r="B180" s="298"/>
      <c r="C180" s="298"/>
      <c r="D180" s="298"/>
      <c r="E180" s="298"/>
      <c r="F180" s="298"/>
      <c r="G180" s="298"/>
      <c r="H180" s="298"/>
      <c r="I180" s="298"/>
      <c r="J180" s="298"/>
      <c r="K180" s="299"/>
      <c r="L180" s="298"/>
      <c r="M180" s="298"/>
      <c r="N180" s="298"/>
      <c r="O180" s="298"/>
      <c r="P180" s="298"/>
      <c r="Q180" s="298"/>
      <c r="R180" s="298"/>
    </row>
    <row r="181" spans="1:18" s="14" customFormat="1" x14ac:dyDescent="0.2">
      <c r="A181" s="298"/>
      <c r="B181" s="298"/>
      <c r="C181" s="298"/>
      <c r="D181" s="298"/>
      <c r="E181" s="298"/>
      <c r="F181" s="298"/>
      <c r="G181" s="298"/>
      <c r="H181" s="298"/>
      <c r="I181" s="298"/>
      <c r="J181" s="298"/>
      <c r="K181" s="299"/>
      <c r="L181" s="298"/>
      <c r="M181" s="298"/>
      <c r="N181" s="298"/>
      <c r="O181" s="298"/>
      <c r="P181" s="298"/>
      <c r="Q181" s="298"/>
      <c r="R181" s="298"/>
    </row>
    <row r="182" spans="1:18" s="14" customFormat="1" x14ac:dyDescent="0.2">
      <c r="A182" s="298"/>
      <c r="B182" s="298"/>
      <c r="C182" s="298"/>
      <c r="D182" s="298"/>
      <c r="E182" s="298"/>
      <c r="F182" s="298"/>
      <c r="G182" s="298"/>
      <c r="H182" s="298"/>
      <c r="I182" s="298"/>
      <c r="J182" s="298"/>
      <c r="K182" s="299"/>
      <c r="L182" s="298"/>
      <c r="M182" s="298"/>
      <c r="N182" s="298"/>
      <c r="O182" s="298"/>
      <c r="P182" s="298"/>
      <c r="Q182" s="298"/>
      <c r="R182" s="298"/>
    </row>
    <row r="183" spans="1:18" s="14" customFormat="1" x14ac:dyDescent="0.2">
      <c r="A183" s="298"/>
      <c r="B183" s="298"/>
      <c r="C183" s="298"/>
      <c r="D183" s="298"/>
      <c r="E183" s="298"/>
      <c r="F183" s="298"/>
      <c r="G183" s="298"/>
      <c r="H183" s="298"/>
      <c r="I183" s="298"/>
      <c r="J183" s="298"/>
      <c r="K183" s="299"/>
      <c r="L183" s="298"/>
      <c r="M183" s="298"/>
      <c r="N183" s="298"/>
      <c r="O183" s="298"/>
      <c r="P183" s="298"/>
      <c r="Q183" s="298"/>
      <c r="R183" s="298"/>
    </row>
    <row r="184" spans="1:18" s="14" customFormat="1" x14ac:dyDescent="0.2">
      <c r="A184" s="298"/>
      <c r="B184" s="298"/>
      <c r="C184" s="298"/>
      <c r="D184" s="298"/>
      <c r="E184" s="298"/>
      <c r="F184" s="298"/>
      <c r="G184" s="298"/>
      <c r="H184" s="298"/>
      <c r="I184" s="298"/>
      <c r="J184" s="298"/>
      <c r="K184" s="299"/>
      <c r="L184" s="298"/>
      <c r="M184" s="298"/>
      <c r="N184" s="298"/>
      <c r="O184" s="298"/>
      <c r="P184" s="298"/>
      <c r="Q184" s="298"/>
      <c r="R184" s="298"/>
    </row>
    <row r="185" spans="1:18" s="14" customFormat="1" x14ac:dyDescent="0.2">
      <c r="A185" s="298"/>
      <c r="B185" s="298"/>
      <c r="C185" s="298"/>
      <c r="D185" s="298"/>
      <c r="E185" s="298"/>
      <c r="F185" s="298"/>
      <c r="G185" s="298"/>
      <c r="H185" s="298"/>
      <c r="I185" s="298"/>
      <c r="J185" s="298"/>
      <c r="K185" s="299"/>
      <c r="L185" s="298"/>
      <c r="M185" s="298"/>
      <c r="N185" s="298"/>
      <c r="O185" s="298"/>
      <c r="P185" s="298"/>
      <c r="Q185" s="298"/>
      <c r="R185" s="298"/>
    </row>
    <row r="186" spans="1:18" s="14" customFormat="1" x14ac:dyDescent="0.2">
      <c r="A186" s="298"/>
      <c r="B186" s="298"/>
      <c r="C186" s="298"/>
      <c r="D186" s="298"/>
      <c r="E186" s="298"/>
      <c r="F186" s="298"/>
      <c r="G186" s="298"/>
      <c r="H186" s="298"/>
      <c r="I186" s="298"/>
      <c r="J186" s="298"/>
      <c r="K186" s="299"/>
      <c r="L186" s="298"/>
      <c r="M186" s="298"/>
      <c r="N186" s="298"/>
      <c r="O186" s="298"/>
      <c r="P186" s="298"/>
      <c r="Q186" s="298"/>
      <c r="R186" s="298"/>
    </row>
    <row r="187" spans="1:18" s="14" customFormat="1" x14ac:dyDescent="0.2">
      <c r="A187" s="298"/>
      <c r="B187" s="298"/>
      <c r="C187" s="298"/>
      <c r="D187" s="298"/>
      <c r="E187" s="298"/>
      <c r="F187" s="298"/>
      <c r="G187" s="298"/>
      <c r="H187" s="298"/>
      <c r="I187" s="298"/>
      <c r="J187" s="298"/>
      <c r="K187" s="299"/>
      <c r="L187" s="298"/>
      <c r="M187" s="298"/>
      <c r="N187" s="298"/>
      <c r="O187" s="298"/>
      <c r="P187" s="298"/>
      <c r="Q187" s="298"/>
      <c r="R187" s="298"/>
    </row>
    <row r="188" spans="1:18" s="14" customFormat="1" x14ac:dyDescent="0.2">
      <c r="A188" s="298"/>
      <c r="B188" s="298"/>
      <c r="C188" s="298"/>
      <c r="D188" s="298"/>
      <c r="E188" s="298"/>
      <c r="F188" s="298"/>
      <c r="G188" s="298"/>
      <c r="H188" s="298"/>
      <c r="I188" s="298"/>
      <c r="J188" s="298"/>
      <c r="K188" s="299"/>
      <c r="L188" s="298"/>
      <c r="M188" s="298"/>
      <c r="N188" s="298"/>
      <c r="O188" s="298"/>
      <c r="P188" s="298"/>
      <c r="Q188" s="298"/>
      <c r="R188" s="298"/>
    </row>
    <row r="189" spans="1:18" s="14" customFormat="1" x14ac:dyDescent="0.2">
      <c r="A189" s="298"/>
      <c r="B189" s="298"/>
      <c r="C189" s="298"/>
      <c r="D189" s="298"/>
      <c r="E189" s="298"/>
      <c r="F189" s="298"/>
      <c r="G189" s="298"/>
      <c r="H189" s="298"/>
      <c r="I189" s="298"/>
      <c r="J189" s="298"/>
      <c r="K189" s="299"/>
      <c r="L189" s="298"/>
      <c r="M189" s="298"/>
      <c r="N189" s="298"/>
      <c r="O189" s="298"/>
      <c r="P189" s="298"/>
      <c r="Q189" s="298"/>
      <c r="R189" s="298"/>
    </row>
    <row r="190" spans="1:18" s="14" customFormat="1" x14ac:dyDescent="0.2">
      <c r="A190" s="298"/>
      <c r="B190" s="298"/>
      <c r="C190" s="298"/>
      <c r="D190" s="298"/>
      <c r="E190" s="298"/>
      <c r="F190" s="298"/>
      <c r="G190" s="298"/>
      <c r="H190" s="298"/>
      <c r="I190" s="298"/>
      <c r="J190" s="298"/>
      <c r="K190" s="299"/>
      <c r="L190" s="298"/>
      <c r="M190" s="298"/>
      <c r="N190" s="298"/>
      <c r="O190" s="298"/>
      <c r="P190" s="298"/>
      <c r="Q190" s="298"/>
      <c r="R190" s="298"/>
    </row>
    <row r="191" spans="1:18" s="14" customFormat="1" x14ac:dyDescent="0.2">
      <c r="A191" s="298"/>
      <c r="B191" s="298"/>
      <c r="C191" s="298"/>
      <c r="D191" s="298"/>
      <c r="E191" s="298"/>
      <c r="F191" s="298"/>
      <c r="G191" s="298"/>
      <c r="H191" s="298"/>
      <c r="I191" s="298"/>
      <c r="J191" s="298"/>
      <c r="K191" s="299"/>
      <c r="L191" s="298"/>
      <c r="M191" s="298"/>
      <c r="N191" s="298"/>
      <c r="O191" s="298"/>
      <c r="P191" s="298"/>
      <c r="Q191" s="298"/>
      <c r="R191" s="298"/>
    </row>
    <row r="192" spans="1:18" s="14" customFormat="1" x14ac:dyDescent="0.2">
      <c r="A192" s="298"/>
      <c r="B192" s="298"/>
      <c r="C192" s="298"/>
      <c r="D192" s="298"/>
      <c r="E192" s="298"/>
      <c r="F192" s="298"/>
      <c r="G192" s="298"/>
      <c r="H192" s="298"/>
      <c r="I192" s="298"/>
      <c r="J192" s="298"/>
      <c r="K192" s="299"/>
      <c r="L192" s="298"/>
      <c r="M192" s="298"/>
      <c r="N192" s="298"/>
      <c r="O192" s="298"/>
      <c r="P192" s="298"/>
      <c r="Q192" s="298"/>
      <c r="R192" s="298"/>
    </row>
    <row r="193" spans="1:18" s="14" customFormat="1" x14ac:dyDescent="0.2">
      <c r="A193" s="298"/>
      <c r="B193" s="298"/>
      <c r="C193" s="298"/>
      <c r="D193" s="298"/>
      <c r="E193" s="298"/>
      <c r="F193" s="298"/>
      <c r="G193" s="298"/>
      <c r="H193" s="298"/>
      <c r="I193" s="298"/>
      <c r="J193" s="298"/>
      <c r="K193" s="299"/>
      <c r="L193" s="298"/>
      <c r="M193" s="298"/>
      <c r="N193" s="298"/>
      <c r="O193" s="298"/>
      <c r="P193" s="298"/>
      <c r="Q193" s="298"/>
      <c r="R193" s="298"/>
    </row>
    <row r="194" spans="1:18" s="14" customFormat="1" x14ac:dyDescent="0.2">
      <c r="A194" s="298"/>
      <c r="B194" s="298"/>
      <c r="C194" s="298"/>
      <c r="D194" s="298"/>
      <c r="E194" s="298"/>
      <c r="F194" s="298"/>
      <c r="G194" s="298"/>
      <c r="H194" s="298"/>
      <c r="I194" s="298"/>
      <c r="J194" s="298"/>
      <c r="K194" s="299"/>
      <c r="L194" s="298"/>
      <c r="M194" s="298"/>
      <c r="N194" s="298"/>
      <c r="O194" s="298"/>
      <c r="P194" s="298"/>
      <c r="Q194" s="298"/>
      <c r="R194" s="298"/>
    </row>
    <row r="195" spans="1:18" s="14" customFormat="1" x14ac:dyDescent="0.2">
      <c r="A195" s="298"/>
      <c r="B195" s="298"/>
      <c r="C195" s="298"/>
      <c r="D195" s="298"/>
      <c r="E195" s="298"/>
      <c r="F195" s="298"/>
      <c r="G195" s="298"/>
      <c r="H195" s="298"/>
      <c r="I195" s="298"/>
      <c r="J195" s="298"/>
      <c r="K195" s="299"/>
      <c r="L195" s="298"/>
      <c r="M195" s="298"/>
      <c r="N195" s="298"/>
      <c r="O195" s="298"/>
      <c r="P195" s="298"/>
      <c r="Q195" s="298"/>
      <c r="R195" s="298"/>
    </row>
    <row r="196" spans="1:18" s="14" customFormat="1" x14ac:dyDescent="0.2">
      <c r="A196" s="298"/>
      <c r="B196" s="298"/>
      <c r="C196" s="298"/>
      <c r="D196" s="298"/>
      <c r="E196" s="298"/>
      <c r="F196" s="298"/>
      <c r="G196" s="298"/>
      <c r="H196" s="298"/>
      <c r="I196" s="298"/>
      <c r="J196" s="298"/>
      <c r="K196" s="299"/>
      <c r="L196" s="298"/>
      <c r="M196" s="298"/>
      <c r="N196" s="298"/>
      <c r="O196" s="298"/>
      <c r="P196" s="298"/>
      <c r="Q196" s="298"/>
      <c r="R196" s="298"/>
    </row>
    <row r="197" spans="1:18" s="14" customFormat="1" x14ac:dyDescent="0.2">
      <c r="A197" s="298"/>
      <c r="B197" s="298"/>
      <c r="C197" s="298"/>
      <c r="D197" s="298"/>
      <c r="E197" s="298"/>
      <c r="F197" s="298"/>
      <c r="G197" s="298"/>
      <c r="H197" s="298"/>
      <c r="I197" s="298"/>
      <c r="J197" s="298"/>
      <c r="K197" s="299"/>
      <c r="L197" s="298"/>
      <c r="M197" s="298"/>
      <c r="N197" s="298"/>
      <c r="O197" s="298"/>
      <c r="P197" s="298"/>
      <c r="Q197" s="298"/>
      <c r="R197" s="298"/>
    </row>
    <row r="198" spans="1:18" s="14" customFormat="1" x14ac:dyDescent="0.2">
      <c r="A198" s="298"/>
      <c r="B198" s="298"/>
      <c r="C198" s="298"/>
      <c r="D198" s="298"/>
      <c r="E198" s="298"/>
      <c r="F198" s="298"/>
      <c r="G198" s="298"/>
      <c r="H198" s="298"/>
      <c r="I198" s="298"/>
      <c r="J198" s="298"/>
      <c r="K198" s="299"/>
      <c r="L198" s="298"/>
      <c r="M198" s="298"/>
      <c r="N198" s="298"/>
      <c r="O198" s="298"/>
      <c r="P198" s="298"/>
      <c r="Q198" s="298"/>
      <c r="R198" s="298"/>
    </row>
    <row r="199" spans="1:18" s="14" customFormat="1" x14ac:dyDescent="0.2">
      <c r="A199" s="298"/>
      <c r="B199" s="298"/>
      <c r="C199" s="298"/>
      <c r="D199" s="298"/>
      <c r="E199" s="298"/>
      <c r="F199" s="298"/>
      <c r="G199" s="298"/>
      <c r="H199" s="298"/>
      <c r="I199" s="298"/>
      <c r="J199" s="298"/>
      <c r="K199" s="299"/>
      <c r="L199" s="298"/>
      <c r="M199" s="298"/>
      <c r="N199" s="298"/>
      <c r="O199" s="298"/>
      <c r="P199" s="298"/>
      <c r="Q199" s="298"/>
      <c r="R199" s="298"/>
    </row>
    <row r="200" spans="1:18" s="14" customFormat="1" x14ac:dyDescent="0.2">
      <c r="A200" s="298"/>
      <c r="B200" s="298"/>
      <c r="C200" s="298"/>
      <c r="D200" s="298"/>
      <c r="E200" s="298"/>
      <c r="F200" s="298"/>
      <c r="G200" s="298"/>
      <c r="H200" s="298"/>
      <c r="I200" s="298"/>
      <c r="J200" s="298"/>
      <c r="K200" s="299"/>
      <c r="L200" s="298"/>
      <c r="M200" s="298"/>
      <c r="N200" s="298"/>
      <c r="O200" s="298"/>
      <c r="P200" s="298"/>
      <c r="Q200" s="298"/>
      <c r="R200" s="298"/>
    </row>
    <row r="201" spans="1:18" s="14" customFormat="1" x14ac:dyDescent="0.2">
      <c r="A201" s="298"/>
      <c r="B201" s="298"/>
      <c r="C201" s="298"/>
      <c r="D201" s="298"/>
      <c r="E201" s="298"/>
      <c r="F201" s="298"/>
      <c r="G201" s="298"/>
      <c r="H201" s="298"/>
      <c r="I201" s="298"/>
      <c r="J201" s="298"/>
      <c r="K201" s="299"/>
      <c r="L201" s="298"/>
      <c r="M201" s="298"/>
      <c r="N201" s="298"/>
      <c r="O201" s="298"/>
      <c r="P201" s="298"/>
      <c r="Q201" s="298"/>
      <c r="R201" s="298"/>
    </row>
    <row r="202" spans="1:18" s="14" customFormat="1" x14ac:dyDescent="0.2">
      <c r="A202" s="298"/>
      <c r="B202" s="298"/>
      <c r="C202" s="298"/>
      <c r="D202" s="298"/>
      <c r="E202" s="298"/>
      <c r="F202" s="298"/>
      <c r="G202" s="298"/>
      <c r="H202" s="298"/>
      <c r="I202" s="298"/>
      <c r="J202" s="298"/>
      <c r="K202" s="299"/>
      <c r="L202" s="298"/>
      <c r="M202" s="298"/>
      <c r="N202" s="298"/>
      <c r="O202" s="298"/>
      <c r="P202" s="298"/>
      <c r="Q202" s="298"/>
      <c r="R202" s="298"/>
    </row>
    <row r="203" spans="1:18" s="14" customFormat="1" x14ac:dyDescent="0.2">
      <c r="A203" s="298"/>
      <c r="B203" s="298"/>
      <c r="C203" s="298"/>
      <c r="D203" s="298"/>
      <c r="E203" s="298"/>
      <c r="F203" s="298"/>
      <c r="G203" s="298"/>
      <c r="H203" s="298"/>
      <c r="I203" s="298"/>
      <c r="J203" s="298"/>
      <c r="K203" s="299"/>
      <c r="L203" s="298"/>
      <c r="M203" s="298"/>
      <c r="N203" s="298"/>
      <c r="O203" s="298"/>
      <c r="P203" s="298"/>
      <c r="Q203" s="298"/>
      <c r="R203" s="298"/>
    </row>
    <row r="204" spans="1:18" s="14" customFormat="1" x14ac:dyDescent="0.2">
      <c r="A204" s="298"/>
      <c r="B204" s="298"/>
      <c r="C204" s="298"/>
      <c r="D204" s="298"/>
      <c r="E204" s="298"/>
      <c r="F204" s="298"/>
      <c r="G204" s="298"/>
      <c r="H204" s="298"/>
      <c r="I204" s="298"/>
      <c r="J204" s="298"/>
      <c r="K204" s="299"/>
      <c r="L204" s="298"/>
      <c r="M204" s="298"/>
      <c r="N204" s="298"/>
      <c r="O204" s="298"/>
      <c r="P204" s="298"/>
      <c r="Q204" s="298"/>
      <c r="R204" s="298"/>
    </row>
    <row r="205" spans="1:18" s="14" customFormat="1" x14ac:dyDescent="0.2">
      <c r="A205" s="298"/>
      <c r="B205" s="298"/>
      <c r="C205" s="298"/>
      <c r="D205" s="298"/>
      <c r="E205" s="298"/>
      <c r="F205" s="298"/>
      <c r="G205" s="298"/>
      <c r="H205" s="298"/>
      <c r="I205" s="298"/>
      <c r="J205" s="298"/>
      <c r="K205" s="299"/>
      <c r="L205" s="298"/>
      <c r="M205" s="298"/>
      <c r="N205" s="298"/>
      <c r="O205" s="298"/>
      <c r="P205" s="298"/>
      <c r="Q205" s="298"/>
      <c r="R205" s="298"/>
    </row>
    <row r="206" spans="1:18" s="14" customFormat="1" x14ac:dyDescent="0.2">
      <c r="A206" s="298"/>
      <c r="B206" s="298"/>
      <c r="C206" s="298"/>
      <c r="D206" s="298"/>
      <c r="E206" s="298"/>
      <c r="F206" s="298"/>
      <c r="G206" s="298"/>
      <c r="H206" s="298"/>
      <c r="I206" s="298"/>
      <c r="J206" s="298"/>
      <c r="K206" s="299"/>
      <c r="L206" s="298"/>
      <c r="M206" s="298"/>
      <c r="N206" s="298"/>
      <c r="O206" s="298"/>
      <c r="P206" s="298"/>
      <c r="Q206" s="298"/>
      <c r="R206" s="298"/>
    </row>
    <row r="207" spans="1:18" s="14" customFormat="1" x14ac:dyDescent="0.2">
      <c r="A207" s="298"/>
      <c r="B207" s="298"/>
      <c r="C207" s="298"/>
      <c r="D207" s="298"/>
      <c r="E207" s="298"/>
      <c r="F207" s="298"/>
      <c r="G207" s="298"/>
      <c r="H207" s="298"/>
      <c r="I207" s="298"/>
      <c r="J207" s="298"/>
      <c r="K207" s="299"/>
      <c r="L207" s="298"/>
      <c r="M207" s="298"/>
      <c r="N207" s="298"/>
      <c r="O207" s="298"/>
      <c r="P207" s="298"/>
      <c r="Q207" s="298"/>
      <c r="R207" s="298"/>
    </row>
    <row r="208" spans="1:18" s="14" customFormat="1" x14ac:dyDescent="0.2">
      <c r="A208" s="298"/>
      <c r="B208" s="298"/>
      <c r="C208" s="298"/>
      <c r="D208" s="298"/>
      <c r="E208" s="298"/>
      <c r="F208" s="298"/>
      <c r="G208" s="298"/>
      <c r="H208" s="298"/>
      <c r="I208" s="298"/>
      <c r="J208" s="298"/>
      <c r="K208" s="299"/>
      <c r="L208" s="298"/>
      <c r="M208" s="298"/>
      <c r="N208" s="298"/>
      <c r="O208" s="298"/>
      <c r="P208" s="298"/>
      <c r="Q208" s="298"/>
      <c r="R208" s="298"/>
    </row>
    <row r="209" spans="1:18" s="14" customFormat="1" x14ac:dyDescent="0.2">
      <c r="A209" s="298"/>
      <c r="B209" s="298"/>
      <c r="C209" s="298"/>
      <c r="D209" s="298"/>
      <c r="E209" s="298"/>
      <c r="F209" s="298"/>
      <c r="G209" s="298"/>
      <c r="H209" s="298"/>
      <c r="I209" s="298"/>
      <c r="J209" s="298"/>
      <c r="K209" s="299"/>
      <c r="L209" s="298"/>
      <c r="M209" s="298"/>
      <c r="N209" s="298"/>
      <c r="O209" s="298"/>
      <c r="P209" s="298"/>
      <c r="Q209" s="298"/>
      <c r="R209" s="298"/>
    </row>
    <row r="210" spans="1:18" s="14" customFormat="1" x14ac:dyDescent="0.2">
      <c r="A210" s="298"/>
      <c r="B210" s="298"/>
      <c r="C210" s="298"/>
      <c r="D210" s="298"/>
      <c r="E210" s="298"/>
      <c r="F210" s="298"/>
      <c r="G210" s="298"/>
      <c r="H210" s="298"/>
      <c r="I210" s="298"/>
      <c r="J210" s="298"/>
      <c r="K210" s="299"/>
      <c r="L210" s="298"/>
      <c r="M210" s="298"/>
      <c r="N210" s="298"/>
      <c r="O210" s="298"/>
      <c r="P210" s="298"/>
      <c r="Q210" s="298"/>
      <c r="R210" s="298"/>
    </row>
    <row r="211" spans="1:18" s="14" customFormat="1" x14ac:dyDescent="0.2">
      <c r="A211" s="298"/>
      <c r="B211" s="298"/>
      <c r="C211" s="298"/>
      <c r="D211" s="298"/>
      <c r="E211" s="298"/>
      <c r="F211" s="298"/>
      <c r="G211" s="298"/>
      <c r="H211" s="298"/>
      <c r="I211" s="298"/>
      <c r="J211" s="298"/>
      <c r="K211" s="299"/>
      <c r="L211" s="298"/>
      <c r="M211" s="298"/>
      <c r="N211" s="298"/>
      <c r="O211" s="298"/>
      <c r="P211" s="298"/>
      <c r="Q211" s="298"/>
      <c r="R211" s="298"/>
    </row>
    <row r="212" spans="1:18" s="14" customFormat="1" x14ac:dyDescent="0.2">
      <c r="A212" s="298"/>
      <c r="B212" s="298"/>
      <c r="C212" s="298"/>
      <c r="D212" s="298"/>
      <c r="E212" s="298"/>
      <c r="F212" s="298"/>
      <c r="G212" s="298"/>
      <c r="H212" s="298"/>
      <c r="I212" s="298"/>
      <c r="J212" s="298"/>
      <c r="K212" s="299"/>
      <c r="L212" s="298"/>
      <c r="M212" s="298"/>
      <c r="N212" s="298"/>
      <c r="O212" s="298"/>
      <c r="P212" s="298"/>
      <c r="Q212" s="298"/>
      <c r="R212" s="298"/>
    </row>
    <row r="213" spans="1:18" s="14" customFormat="1" x14ac:dyDescent="0.2">
      <c r="A213" s="298"/>
      <c r="B213" s="298"/>
      <c r="C213" s="298"/>
      <c r="D213" s="298"/>
      <c r="E213" s="298"/>
      <c r="F213" s="298"/>
      <c r="G213" s="298"/>
      <c r="H213" s="298"/>
      <c r="I213" s="298"/>
      <c r="J213" s="298"/>
      <c r="K213" s="299"/>
      <c r="L213" s="298"/>
      <c r="M213" s="298"/>
      <c r="N213" s="298"/>
      <c r="O213" s="298"/>
      <c r="P213" s="298"/>
      <c r="Q213" s="298"/>
      <c r="R213" s="298"/>
    </row>
    <row r="214" spans="1:18" s="14" customFormat="1" x14ac:dyDescent="0.2">
      <c r="A214" s="298"/>
      <c r="B214" s="298"/>
      <c r="C214" s="298"/>
      <c r="D214" s="298"/>
      <c r="E214" s="298"/>
      <c r="F214" s="298"/>
      <c r="G214" s="298"/>
      <c r="H214" s="298"/>
      <c r="I214" s="298"/>
      <c r="J214" s="298"/>
      <c r="K214" s="299"/>
      <c r="L214" s="298"/>
      <c r="M214" s="298"/>
      <c r="N214" s="298"/>
      <c r="O214" s="298"/>
      <c r="P214" s="298"/>
      <c r="Q214" s="298"/>
      <c r="R214" s="298"/>
    </row>
    <row r="215" spans="1:18" s="14" customFormat="1" x14ac:dyDescent="0.2">
      <c r="A215" s="298"/>
      <c r="B215" s="298"/>
      <c r="C215" s="298"/>
      <c r="D215" s="298"/>
      <c r="E215" s="298"/>
      <c r="F215" s="298"/>
      <c r="G215" s="298"/>
      <c r="H215" s="298"/>
      <c r="I215" s="298"/>
      <c r="J215" s="298"/>
      <c r="K215" s="299"/>
      <c r="L215" s="298"/>
      <c r="M215" s="298"/>
      <c r="N215" s="298"/>
      <c r="O215" s="298"/>
      <c r="P215" s="298"/>
      <c r="Q215" s="298"/>
      <c r="R215" s="298"/>
    </row>
    <row r="216" spans="1:18" s="14" customFormat="1" x14ac:dyDescent="0.2">
      <c r="A216" s="298"/>
      <c r="B216" s="298"/>
      <c r="C216" s="298"/>
      <c r="D216" s="298"/>
      <c r="E216" s="298"/>
      <c r="F216" s="298"/>
      <c r="G216" s="298"/>
      <c r="H216" s="298"/>
      <c r="I216" s="298"/>
      <c r="J216" s="298"/>
      <c r="K216" s="299"/>
      <c r="L216" s="298"/>
      <c r="M216" s="298"/>
      <c r="N216" s="298"/>
      <c r="O216" s="298"/>
      <c r="P216" s="298"/>
      <c r="Q216" s="298"/>
      <c r="R216" s="298"/>
    </row>
    <row r="217" spans="1:18" s="14" customFormat="1" x14ac:dyDescent="0.2">
      <c r="A217" s="298"/>
      <c r="B217" s="298"/>
      <c r="C217" s="298"/>
      <c r="D217" s="298"/>
      <c r="E217" s="298"/>
      <c r="F217" s="298"/>
      <c r="G217" s="298"/>
      <c r="H217" s="298"/>
      <c r="I217" s="298"/>
      <c r="J217" s="298"/>
      <c r="K217" s="299"/>
      <c r="L217" s="298"/>
      <c r="M217" s="298"/>
      <c r="N217" s="298"/>
      <c r="O217" s="298"/>
      <c r="P217" s="298"/>
      <c r="Q217" s="298"/>
      <c r="R217" s="298"/>
    </row>
    <row r="218" spans="1:18" s="14" customFormat="1" x14ac:dyDescent="0.2">
      <c r="A218" s="298"/>
      <c r="B218" s="298"/>
      <c r="C218" s="298"/>
      <c r="D218" s="298"/>
      <c r="E218" s="298"/>
      <c r="F218" s="298"/>
      <c r="G218" s="298"/>
      <c r="H218" s="298"/>
      <c r="I218" s="298"/>
      <c r="J218" s="298"/>
      <c r="K218" s="299"/>
      <c r="L218" s="298"/>
      <c r="M218" s="298"/>
      <c r="N218" s="298"/>
      <c r="O218" s="298"/>
      <c r="P218" s="298"/>
      <c r="Q218" s="298"/>
      <c r="R218" s="298"/>
    </row>
    <row r="219" spans="1:18" s="14" customFormat="1" x14ac:dyDescent="0.2">
      <c r="A219" s="298"/>
      <c r="B219" s="298"/>
      <c r="C219" s="298"/>
      <c r="D219" s="298"/>
      <c r="E219" s="298"/>
      <c r="F219" s="298"/>
      <c r="G219" s="298"/>
      <c r="H219" s="298"/>
      <c r="I219" s="298"/>
      <c r="J219" s="298"/>
      <c r="K219" s="299"/>
      <c r="L219" s="298"/>
      <c r="M219" s="298"/>
      <c r="N219" s="298"/>
      <c r="O219" s="298"/>
      <c r="P219" s="298"/>
      <c r="Q219" s="298"/>
      <c r="R219" s="298"/>
    </row>
    <row r="220" spans="1:18" s="14" customFormat="1" x14ac:dyDescent="0.2">
      <c r="A220" s="298"/>
      <c r="B220" s="298"/>
      <c r="C220" s="298"/>
      <c r="D220" s="298"/>
      <c r="E220" s="298"/>
      <c r="F220" s="298"/>
      <c r="G220" s="298"/>
      <c r="H220" s="298"/>
      <c r="I220" s="298"/>
      <c r="J220" s="298"/>
      <c r="K220" s="299"/>
      <c r="L220" s="298"/>
      <c r="M220" s="298"/>
      <c r="N220" s="298"/>
      <c r="O220" s="298"/>
      <c r="P220" s="298"/>
      <c r="Q220" s="298"/>
      <c r="R220" s="298"/>
    </row>
    <row r="221" spans="1:18" s="14" customFormat="1" x14ac:dyDescent="0.2">
      <c r="A221" s="298"/>
      <c r="B221" s="298"/>
      <c r="C221" s="298"/>
      <c r="D221" s="298"/>
      <c r="E221" s="298"/>
      <c r="F221" s="298"/>
      <c r="G221" s="298"/>
      <c r="H221" s="298"/>
      <c r="I221" s="298"/>
      <c r="J221" s="298"/>
      <c r="K221" s="299"/>
      <c r="L221" s="298"/>
      <c r="M221" s="298"/>
      <c r="N221" s="298"/>
      <c r="O221" s="298"/>
      <c r="P221" s="298"/>
      <c r="Q221" s="298"/>
      <c r="R221" s="298"/>
    </row>
    <row r="222" spans="1:18" s="14" customFormat="1" x14ac:dyDescent="0.2">
      <c r="A222" s="298"/>
      <c r="B222" s="298"/>
      <c r="C222" s="298"/>
      <c r="D222" s="298"/>
      <c r="E222" s="298"/>
      <c r="F222" s="298"/>
      <c r="G222" s="298"/>
      <c r="H222" s="298"/>
      <c r="I222" s="298"/>
      <c r="J222" s="298"/>
      <c r="K222" s="299"/>
      <c r="L222" s="298"/>
      <c r="M222" s="298"/>
      <c r="N222" s="298"/>
      <c r="O222" s="298"/>
      <c r="P222" s="298"/>
      <c r="Q222" s="298"/>
      <c r="R222" s="298"/>
    </row>
    <row r="223" spans="1:18" s="14" customFormat="1" x14ac:dyDescent="0.2">
      <c r="A223" s="298"/>
      <c r="B223" s="298"/>
      <c r="C223" s="298"/>
      <c r="D223" s="298"/>
      <c r="E223" s="298"/>
      <c r="F223" s="298"/>
      <c r="G223" s="298"/>
      <c r="H223" s="298"/>
      <c r="I223" s="298"/>
      <c r="J223" s="298"/>
      <c r="K223" s="299"/>
      <c r="L223" s="298"/>
      <c r="M223" s="298"/>
      <c r="N223" s="298"/>
      <c r="O223" s="298"/>
      <c r="P223" s="298"/>
      <c r="Q223" s="298"/>
      <c r="R223" s="298"/>
    </row>
    <row r="224" spans="1:18" s="14" customFormat="1" x14ac:dyDescent="0.2">
      <c r="A224" s="298"/>
      <c r="B224" s="298"/>
      <c r="C224" s="298"/>
      <c r="D224" s="298"/>
      <c r="E224" s="298"/>
      <c r="F224" s="298"/>
      <c r="G224" s="298"/>
      <c r="H224" s="298"/>
      <c r="I224" s="298"/>
      <c r="J224" s="298"/>
      <c r="K224" s="299"/>
      <c r="L224" s="298"/>
      <c r="M224" s="298"/>
      <c r="N224" s="298"/>
      <c r="O224" s="298"/>
      <c r="P224" s="298"/>
      <c r="Q224" s="298"/>
      <c r="R224" s="298"/>
    </row>
    <row r="225" spans="1:18" s="14" customFormat="1" x14ac:dyDescent="0.2">
      <c r="A225" s="298"/>
      <c r="B225" s="298"/>
      <c r="C225" s="298"/>
      <c r="D225" s="298"/>
      <c r="E225" s="298"/>
      <c r="F225" s="298"/>
      <c r="G225" s="298"/>
      <c r="H225" s="298"/>
      <c r="I225" s="298"/>
      <c r="J225" s="298"/>
      <c r="K225" s="299"/>
      <c r="L225" s="298"/>
      <c r="M225" s="298"/>
      <c r="N225" s="298"/>
      <c r="O225" s="298"/>
      <c r="P225" s="298"/>
      <c r="Q225" s="298"/>
      <c r="R225" s="298"/>
    </row>
    <row r="226" spans="1:18" s="14" customFormat="1" x14ac:dyDescent="0.2">
      <c r="A226" s="298"/>
      <c r="B226" s="298"/>
      <c r="C226" s="298"/>
      <c r="D226" s="298"/>
      <c r="E226" s="298"/>
      <c r="F226" s="298"/>
      <c r="G226" s="298"/>
      <c r="H226" s="298"/>
      <c r="I226" s="298"/>
      <c r="J226" s="298"/>
      <c r="K226" s="299"/>
      <c r="L226" s="298"/>
      <c r="M226" s="298"/>
      <c r="N226" s="298"/>
      <c r="O226" s="298"/>
      <c r="P226" s="298"/>
      <c r="Q226" s="298"/>
      <c r="R226" s="298"/>
    </row>
    <row r="227" spans="1:18" s="14" customFormat="1" x14ac:dyDescent="0.2">
      <c r="A227" s="298"/>
      <c r="B227" s="298"/>
      <c r="C227" s="298"/>
      <c r="D227" s="298"/>
      <c r="E227" s="298"/>
      <c r="F227" s="298"/>
      <c r="G227" s="298"/>
      <c r="H227" s="298"/>
      <c r="I227" s="298"/>
      <c r="J227" s="298"/>
      <c r="K227" s="299"/>
      <c r="L227" s="298"/>
      <c r="M227" s="298"/>
      <c r="N227" s="298"/>
      <c r="O227" s="298"/>
      <c r="P227" s="298"/>
      <c r="Q227" s="298"/>
      <c r="R227" s="298"/>
    </row>
    <row r="228" spans="1:18" s="14" customFormat="1" x14ac:dyDescent="0.2">
      <c r="A228" s="298"/>
      <c r="B228" s="298"/>
      <c r="C228" s="298"/>
      <c r="D228" s="298"/>
      <c r="E228" s="298"/>
      <c r="F228" s="298"/>
      <c r="G228" s="298"/>
      <c r="H228" s="298"/>
      <c r="I228" s="298"/>
      <c r="J228" s="298"/>
      <c r="K228" s="299"/>
      <c r="L228" s="298"/>
      <c r="M228" s="298"/>
      <c r="N228" s="298"/>
      <c r="O228" s="298"/>
      <c r="P228" s="298"/>
      <c r="Q228" s="298"/>
      <c r="R228" s="298"/>
    </row>
    <row r="229" spans="1:18" s="14" customFormat="1" x14ac:dyDescent="0.2">
      <c r="A229" s="298"/>
      <c r="B229" s="298"/>
      <c r="C229" s="298"/>
      <c r="D229" s="298"/>
      <c r="E229" s="298"/>
      <c r="F229" s="298"/>
      <c r="G229" s="298"/>
      <c r="H229" s="298"/>
      <c r="I229" s="298"/>
      <c r="J229" s="298"/>
      <c r="K229" s="299"/>
      <c r="L229" s="298"/>
      <c r="M229" s="298"/>
      <c r="N229" s="298"/>
      <c r="O229" s="298"/>
      <c r="P229" s="298"/>
      <c r="Q229" s="298"/>
      <c r="R229" s="298"/>
    </row>
    <row r="230" spans="1:18" s="14" customFormat="1" x14ac:dyDescent="0.2">
      <c r="A230" s="298"/>
      <c r="B230" s="298"/>
      <c r="C230" s="298"/>
      <c r="D230" s="298"/>
      <c r="E230" s="298"/>
      <c r="F230" s="298"/>
      <c r="G230" s="298"/>
      <c r="H230" s="298"/>
      <c r="I230" s="298"/>
      <c r="J230" s="298"/>
      <c r="K230" s="299"/>
      <c r="L230" s="298"/>
      <c r="M230" s="298"/>
      <c r="N230" s="298"/>
      <c r="O230" s="298"/>
      <c r="P230" s="298"/>
      <c r="Q230" s="298"/>
      <c r="R230" s="298"/>
    </row>
    <row r="231" spans="1:18" s="14" customFormat="1" x14ac:dyDescent="0.2">
      <c r="A231" s="298"/>
      <c r="B231" s="298"/>
      <c r="C231" s="298"/>
      <c r="D231" s="298"/>
      <c r="E231" s="298"/>
      <c r="F231" s="298"/>
      <c r="G231" s="298"/>
      <c r="H231" s="298"/>
      <c r="I231" s="298"/>
      <c r="J231" s="298"/>
      <c r="K231" s="299"/>
      <c r="L231" s="298"/>
      <c r="M231" s="298"/>
      <c r="N231" s="298"/>
      <c r="O231" s="298"/>
      <c r="P231" s="298"/>
      <c r="Q231" s="298"/>
      <c r="R231" s="298"/>
    </row>
    <row r="232" spans="1:18" s="14" customFormat="1" x14ac:dyDescent="0.2">
      <c r="A232" s="298"/>
      <c r="B232" s="298"/>
      <c r="C232" s="298"/>
      <c r="D232" s="298"/>
      <c r="E232" s="298"/>
      <c r="F232" s="298"/>
      <c r="G232" s="298"/>
      <c r="H232" s="298"/>
      <c r="I232" s="298"/>
      <c r="J232" s="298"/>
      <c r="K232" s="299"/>
      <c r="L232" s="298"/>
      <c r="M232" s="298"/>
      <c r="N232" s="298"/>
      <c r="O232" s="298"/>
      <c r="P232" s="298"/>
      <c r="Q232" s="298"/>
      <c r="R232" s="298"/>
    </row>
    <row r="233" spans="1:18" s="14" customFormat="1" x14ac:dyDescent="0.2">
      <c r="A233" s="298"/>
      <c r="B233" s="298"/>
      <c r="C233" s="298"/>
      <c r="D233" s="298"/>
      <c r="E233" s="298"/>
      <c r="F233" s="298"/>
      <c r="G233" s="298"/>
      <c r="H233" s="298"/>
      <c r="I233" s="298"/>
      <c r="J233" s="298"/>
      <c r="K233" s="299"/>
      <c r="L233" s="298"/>
      <c r="M233" s="298"/>
      <c r="N233" s="298"/>
      <c r="O233" s="298"/>
      <c r="P233" s="298"/>
      <c r="Q233" s="298"/>
      <c r="R233" s="298"/>
    </row>
    <row r="234" spans="1:18" s="14" customFormat="1" x14ac:dyDescent="0.2">
      <c r="A234" s="298"/>
      <c r="B234" s="298"/>
      <c r="C234" s="298"/>
      <c r="D234" s="298"/>
      <c r="E234" s="298"/>
      <c r="F234" s="298"/>
      <c r="G234" s="298"/>
      <c r="H234" s="298"/>
      <c r="I234" s="298"/>
      <c r="J234" s="298"/>
      <c r="K234" s="299"/>
      <c r="L234" s="298"/>
      <c r="M234" s="298"/>
      <c r="N234" s="298"/>
      <c r="O234" s="298"/>
      <c r="P234" s="298"/>
      <c r="Q234" s="298"/>
      <c r="R234" s="298"/>
    </row>
    <row r="235" spans="1:18" s="14" customFormat="1" x14ac:dyDescent="0.2">
      <c r="A235" s="298"/>
      <c r="B235" s="298"/>
      <c r="C235" s="298"/>
      <c r="D235" s="298"/>
      <c r="E235" s="298"/>
      <c r="F235" s="298"/>
      <c r="G235" s="298"/>
      <c r="H235" s="298"/>
      <c r="I235" s="298"/>
      <c r="J235" s="298"/>
      <c r="K235" s="299"/>
      <c r="L235" s="298"/>
      <c r="M235" s="298"/>
      <c r="N235" s="298"/>
      <c r="O235" s="298"/>
      <c r="P235" s="298"/>
      <c r="Q235" s="298"/>
      <c r="R235" s="298"/>
    </row>
    <row r="236" spans="1:18" s="14" customFormat="1" x14ac:dyDescent="0.2">
      <c r="A236" s="298"/>
      <c r="B236" s="298"/>
      <c r="C236" s="298"/>
      <c r="D236" s="298"/>
      <c r="E236" s="298"/>
      <c r="F236" s="298"/>
      <c r="G236" s="298"/>
      <c r="H236" s="298"/>
      <c r="I236" s="298"/>
      <c r="J236" s="298"/>
      <c r="K236" s="299"/>
      <c r="L236" s="298"/>
      <c r="M236" s="298"/>
      <c r="N236" s="298"/>
      <c r="O236" s="298"/>
      <c r="P236" s="298"/>
      <c r="Q236" s="298"/>
      <c r="R236" s="298"/>
    </row>
    <row r="237" spans="1:18" s="14" customFormat="1" x14ac:dyDescent="0.2">
      <c r="A237" s="298"/>
      <c r="B237" s="298"/>
      <c r="C237" s="298"/>
      <c r="D237" s="298"/>
      <c r="E237" s="298"/>
      <c r="F237" s="298"/>
      <c r="G237" s="298"/>
      <c r="H237" s="298"/>
      <c r="I237" s="298"/>
      <c r="J237" s="298"/>
      <c r="K237" s="299"/>
      <c r="L237" s="298"/>
      <c r="M237" s="298"/>
      <c r="N237" s="298"/>
      <c r="O237" s="298"/>
      <c r="P237" s="298"/>
      <c r="Q237" s="298"/>
      <c r="R237" s="298"/>
    </row>
    <row r="238" spans="1:18" s="14" customFormat="1" x14ac:dyDescent="0.2">
      <c r="A238" s="298"/>
      <c r="B238" s="298"/>
      <c r="C238" s="298"/>
      <c r="D238" s="298"/>
      <c r="E238" s="298"/>
      <c r="F238" s="298"/>
      <c r="G238" s="298"/>
      <c r="H238" s="298"/>
      <c r="I238" s="298"/>
      <c r="J238" s="298"/>
      <c r="K238" s="299"/>
      <c r="L238" s="298"/>
      <c r="M238" s="298"/>
      <c r="N238" s="298"/>
      <c r="O238" s="298"/>
      <c r="P238" s="298"/>
      <c r="Q238" s="298"/>
      <c r="R238" s="298"/>
    </row>
    <row r="239" spans="1:18" s="14" customFormat="1" x14ac:dyDescent="0.2">
      <c r="A239" s="298"/>
      <c r="B239" s="298"/>
      <c r="C239" s="298"/>
      <c r="D239" s="298"/>
      <c r="E239" s="298"/>
      <c r="F239" s="298"/>
      <c r="G239" s="298"/>
      <c r="H239" s="298"/>
      <c r="I239" s="298"/>
      <c r="J239" s="298"/>
      <c r="K239" s="299"/>
      <c r="L239" s="298"/>
      <c r="M239" s="298"/>
      <c r="N239" s="298"/>
      <c r="O239" s="298"/>
      <c r="P239" s="298"/>
      <c r="Q239" s="298"/>
      <c r="R239" s="298"/>
    </row>
    <row r="240" spans="1:18" s="14" customFormat="1" x14ac:dyDescent="0.2">
      <c r="A240" s="298"/>
      <c r="B240" s="298"/>
      <c r="C240" s="298"/>
      <c r="D240" s="298"/>
      <c r="E240" s="298"/>
      <c r="F240" s="298"/>
      <c r="G240" s="298"/>
      <c r="H240" s="298"/>
      <c r="I240" s="298"/>
      <c r="J240" s="298"/>
      <c r="K240" s="299"/>
      <c r="L240" s="298"/>
      <c r="M240" s="298"/>
      <c r="N240" s="298"/>
      <c r="O240" s="298"/>
      <c r="P240" s="298"/>
      <c r="Q240" s="298"/>
      <c r="R240" s="298"/>
    </row>
    <row r="241" spans="1:18" s="14" customFormat="1" x14ac:dyDescent="0.2">
      <c r="A241" s="298"/>
      <c r="B241" s="298"/>
      <c r="C241" s="298"/>
      <c r="D241" s="298"/>
      <c r="E241" s="298"/>
      <c r="F241" s="298"/>
      <c r="G241" s="298"/>
      <c r="H241" s="298"/>
      <c r="I241" s="298"/>
      <c r="J241" s="298"/>
      <c r="K241" s="299"/>
      <c r="L241" s="298"/>
      <c r="M241" s="298"/>
      <c r="N241" s="298"/>
      <c r="O241" s="298"/>
      <c r="P241" s="298"/>
      <c r="Q241" s="298"/>
      <c r="R241" s="298"/>
    </row>
    <row r="242" spans="1:18" s="14" customFormat="1" x14ac:dyDescent="0.2">
      <c r="A242" s="298"/>
      <c r="B242" s="298"/>
      <c r="C242" s="298"/>
      <c r="D242" s="298"/>
      <c r="E242" s="298"/>
      <c r="F242" s="298"/>
      <c r="G242" s="298"/>
      <c r="H242" s="298"/>
      <c r="I242" s="298"/>
      <c r="J242" s="298"/>
      <c r="K242" s="299"/>
      <c r="L242" s="298"/>
      <c r="M242" s="298"/>
      <c r="N242" s="298"/>
      <c r="O242" s="298"/>
      <c r="P242" s="298"/>
      <c r="Q242" s="298"/>
      <c r="R242" s="298"/>
    </row>
    <row r="243" spans="1:18" s="14" customFormat="1" x14ac:dyDescent="0.2">
      <c r="A243" s="298"/>
      <c r="B243" s="298"/>
      <c r="C243" s="298"/>
      <c r="D243" s="298"/>
      <c r="E243" s="298"/>
      <c r="F243" s="298"/>
      <c r="G243" s="298"/>
      <c r="H243" s="298"/>
      <c r="I243" s="298"/>
      <c r="J243" s="298"/>
      <c r="K243" s="299"/>
      <c r="L243" s="298"/>
      <c r="M243" s="298"/>
      <c r="N243" s="298"/>
      <c r="O243" s="298"/>
      <c r="P243" s="298"/>
      <c r="Q243" s="298"/>
      <c r="R243" s="298"/>
    </row>
    <row r="244" spans="1:18" s="14" customFormat="1" x14ac:dyDescent="0.2">
      <c r="A244" s="298"/>
      <c r="B244" s="298"/>
      <c r="C244" s="298"/>
      <c r="D244" s="298"/>
      <c r="E244" s="298"/>
      <c r="F244" s="298"/>
      <c r="G244" s="298"/>
      <c r="H244" s="298"/>
      <c r="I244" s="298"/>
      <c r="J244" s="298"/>
      <c r="K244" s="299"/>
      <c r="L244" s="298"/>
      <c r="M244" s="298"/>
      <c r="N244" s="298"/>
      <c r="O244" s="298"/>
      <c r="P244" s="298"/>
      <c r="Q244" s="298"/>
      <c r="R244" s="298"/>
    </row>
    <row r="245" spans="1:18" s="14" customFormat="1" x14ac:dyDescent="0.2">
      <c r="A245" s="298"/>
      <c r="B245" s="298"/>
      <c r="C245" s="298"/>
      <c r="D245" s="298"/>
      <c r="E245" s="298"/>
      <c r="F245" s="298"/>
      <c r="G245" s="298"/>
      <c r="H245" s="298"/>
      <c r="I245" s="298"/>
      <c r="J245" s="298"/>
      <c r="K245" s="299"/>
      <c r="L245" s="298"/>
      <c r="M245" s="298"/>
      <c r="N245" s="298"/>
      <c r="O245" s="298"/>
      <c r="P245" s="298"/>
      <c r="Q245" s="298"/>
      <c r="R245" s="298"/>
    </row>
    <row r="246" spans="1:18" s="14" customFormat="1" x14ac:dyDescent="0.2">
      <c r="A246" s="298"/>
      <c r="B246" s="298"/>
      <c r="C246" s="298"/>
      <c r="D246" s="298"/>
      <c r="E246" s="298"/>
      <c r="F246" s="298"/>
      <c r="G246" s="298"/>
      <c r="H246" s="298"/>
      <c r="I246" s="298"/>
      <c r="J246" s="298"/>
      <c r="K246" s="299"/>
      <c r="L246" s="298"/>
      <c r="M246" s="298"/>
      <c r="N246" s="298"/>
      <c r="O246" s="298"/>
      <c r="P246" s="298"/>
      <c r="Q246" s="298"/>
      <c r="R246" s="298"/>
    </row>
    <row r="247" spans="1:18" s="14" customFormat="1" x14ac:dyDescent="0.2">
      <c r="A247" s="298"/>
      <c r="B247" s="298"/>
      <c r="C247" s="298"/>
      <c r="D247" s="298"/>
      <c r="E247" s="298"/>
      <c r="F247" s="298"/>
      <c r="G247" s="298"/>
      <c r="H247" s="298"/>
      <c r="I247" s="298"/>
      <c r="J247" s="298"/>
      <c r="K247" s="299"/>
      <c r="L247" s="298"/>
      <c r="M247" s="298"/>
      <c r="N247" s="298"/>
      <c r="O247" s="298"/>
      <c r="P247" s="298"/>
      <c r="Q247" s="298"/>
      <c r="R247" s="298"/>
    </row>
    <row r="248" spans="1:18" s="14" customFormat="1" x14ac:dyDescent="0.2">
      <c r="A248" s="298"/>
      <c r="B248" s="298"/>
      <c r="C248" s="298"/>
      <c r="D248" s="298"/>
      <c r="E248" s="298"/>
      <c r="F248" s="298"/>
      <c r="G248" s="298"/>
      <c r="H248" s="298"/>
      <c r="I248" s="298"/>
      <c r="J248" s="298"/>
      <c r="K248" s="299"/>
      <c r="L248" s="298"/>
      <c r="M248" s="298"/>
      <c r="N248" s="298"/>
      <c r="O248" s="298"/>
      <c r="P248" s="298"/>
      <c r="Q248" s="298"/>
      <c r="R248" s="298"/>
    </row>
    <row r="249" spans="1:18" s="14" customFormat="1" x14ac:dyDescent="0.2">
      <c r="A249" s="298"/>
      <c r="B249" s="298"/>
      <c r="C249" s="298"/>
      <c r="D249" s="298"/>
      <c r="E249" s="298"/>
      <c r="F249" s="298"/>
      <c r="G249" s="298"/>
      <c r="H249" s="298"/>
      <c r="I249" s="298"/>
      <c r="J249" s="298"/>
      <c r="K249" s="299"/>
      <c r="L249" s="298"/>
      <c r="M249" s="298"/>
      <c r="N249" s="298"/>
      <c r="O249" s="298"/>
      <c r="P249" s="298"/>
      <c r="Q249" s="298"/>
      <c r="R249" s="298"/>
    </row>
    <row r="250" spans="1:18" s="14" customFormat="1" x14ac:dyDescent="0.2">
      <c r="A250" s="298"/>
      <c r="B250" s="298"/>
      <c r="C250" s="298"/>
      <c r="D250" s="298"/>
      <c r="E250" s="298"/>
      <c r="F250" s="298"/>
      <c r="G250" s="298"/>
      <c r="H250" s="298"/>
      <c r="I250" s="298"/>
      <c r="J250" s="298"/>
      <c r="K250" s="299"/>
      <c r="L250" s="298"/>
      <c r="M250" s="298"/>
      <c r="N250" s="298"/>
      <c r="O250" s="298"/>
      <c r="P250" s="298"/>
      <c r="Q250" s="298"/>
      <c r="R250" s="298"/>
    </row>
    <row r="251" spans="1:18" s="14" customFormat="1" x14ac:dyDescent="0.2">
      <c r="A251" s="298"/>
      <c r="B251" s="298"/>
      <c r="C251" s="298"/>
      <c r="D251" s="298"/>
      <c r="E251" s="298"/>
      <c r="F251" s="298"/>
      <c r="G251" s="298"/>
      <c r="H251" s="298"/>
      <c r="I251" s="298"/>
      <c r="J251" s="298"/>
      <c r="K251" s="299"/>
      <c r="L251" s="298"/>
      <c r="M251" s="298"/>
      <c r="N251" s="298"/>
      <c r="O251" s="298"/>
      <c r="P251" s="298"/>
      <c r="Q251" s="298"/>
      <c r="R251" s="298"/>
    </row>
    <row r="252" spans="1:18" s="14" customFormat="1" x14ac:dyDescent="0.2">
      <c r="A252" s="298"/>
      <c r="B252" s="298"/>
      <c r="C252" s="298"/>
      <c r="D252" s="298"/>
      <c r="E252" s="298"/>
      <c r="F252" s="298"/>
      <c r="G252" s="298"/>
      <c r="H252" s="298"/>
      <c r="I252" s="298"/>
      <c r="J252" s="298"/>
      <c r="K252" s="299"/>
      <c r="L252" s="298"/>
      <c r="M252" s="298"/>
      <c r="N252" s="298"/>
      <c r="O252" s="298"/>
      <c r="P252" s="298"/>
      <c r="Q252" s="298"/>
      <c r="R252" s="298"/>
    </row>
    <row r="253" spans="1:18" s="14" customFormat="1" x14ac:dyDescent="0.2">
      <c r="A253" s="298"/>
      <c r="B253" s="298"/>
      <c r="C253" s="298"/>
      <c r="D253" s="298"/>
      <c r="E253" s="298"/>
      <c r="F253" s="298"/>
      <c r="G253" s="298"/>
      <c r="H253" s="298"/>
      <c r="I253" s="298"/>
      <c r="J253" s="298"/>
      <c r="K253" s="299"/>
      <c r="L253" s="298"/>
      <c r="M253" s="298"/>
      <c r="N253" s="298"/>
      <c r="O253" s="298"/>
      <c r="P253" s="298"/>
      <c r="Q253" s="298"/>
      <c r="R253" s="298"/>
    </row>
    <row r="254" spans="1:18" s="14" customFormat="1" x14ac:dyDescent="0.2">
      <c r="A254" s="298"/>
      <c r="B254" s="298"/>
      <c r="C254" s="298"/>
      <c r="D254" s="298"/>
      <c r="E254" s="298"/>
      <c r="F254" s="298"/>
      <c r="G254" s="298"/>
      <c r="H254" s="298"/>
      <c r="I254" s="298"/>
      <c r="J254" s="298"/>
      <c r="K254" s="299"/>
      <c r="L254" s="298"/>
      <c r="M254" s="298"/>
      <c r="N254" s="298"/>
      <c r="O254" s="298"/>
      <c r="P254" s="298"/>
      <c r="Q254" s="298"/>
      <c r="R254" s="298"/>
    </row>
    <row r="255" spans="1:18" s="14" customFormat="1" x14ac:dyDescent="0.2">
      <c r="A255" s="298"/>
      <c r="B255" s="298"/>
      <c r="C255" s="298"/>
      <c r="D255" s="298"/>
      <c r="E255" s="298"/>
      <c r="F255" s="298"/>
      <c r="G255" s="298"/>
      <c r="H255" s="298"/>
      <c r="I255" s="298"/>
      <c r="J255" s="298"/>
      <c r="K255" s="299"/>
      <c r="L255" s="298"/>
      <c r="M255" s="298"/>
      <c r="N255" s="298"/>
      <c r="O255" s="298"/>
      <c r="P255" s="298"/>
      <c r="Q255" s="298"/>
      <c r="R255" s="298"/>
    </row>
    <row r="256" spans="1:18" s="14" customFormat="1" x14ac:dyDescent="0.2">
      <c r="A256" s="298"/>
      <c r="B256" s="298"/>
      <c r="C256" s="298"/>
      <c r="D256" s="298"/>
      <c r="E256" s="298"/>
      <c r="F256" s="298"/>
      <c r="G256" s="298"/>
      <c r="H256" s="298"/>
      <c r="I256" s="298"/>
      <c r="J256" s="298"/>
      <c r="K256" s="299"/>
      <c r="L256" s="298"/>
      <c r="M256" s="298"/>
      <c r="N256" s="298"/>
      <c r="O256" s="298"/>
      <c r="P256" s="298"/>
      <c r="Q256" s="298"/>
      <c r="R256" s="298"/>
    </row>
    <row r="257" spans="1:18" s="14" customFormat="1" x14ac:dyDescent="0.2">
      <c r="A257" s="298"/>
      <c r="B257" s="298"/>
      <c r="C257" s="298"/>
      <c r="D257" s="298"/>
      <c r="E257" s="298"/>
      <c r="F257" s="298"/>
      <c r="G257" s="298"/>
      <c r="H257" s="298"/>
      <c r="I257" s="298"/>
      <c r="J257" s="298"/>
      <c r="K257" s="299"/>
      <c r="L257" s="298"/>
      <c r="M257" s="298"/>
      <c r="N257" s="298"/>
      <c r="O257" s="298"/>
      <c r="P257" s="298"/>
      <c r="Q257" s="298"/>
      <c r="R257" s="298"/>
    </row>
    <row r="258" spans="1:18" s="14" customFormat="1" x14ac:dyDescent="0.2">
      <c r="A258" s="298"/>
      <c r="B258" s="298"/>
      <c r="C258" s="298"/>
      <c r="D258" s="298"/>
      <c r="E258" s="298"/>
      <c r="F258" s="298"/>
      <c r="G258" s="298"/>
      <c r="H258" s="298"/>
      <c r="I258" s="298"/>
      <c r="J258" s="298"/>
      <c r="K258" s="299"/>
      <c r="L258" s="298"/>
      <c r="M258" s="298"/>
      <c r="N258" s="298"/>
      <c r="O258" s="298"/>
      <c r="P258" s="298"/>
      <c r="Q258" s="298"/>
      <c r="R258" s="298"/>
    </row>
    <row r="259" spans="1:18" s="14" customFormat="1" x14ac:dyDescent="0.2">
      <c r="A259" s="298"/>
      <c r="B259" s="298"/>
      <c r="C259" s="298"/>
      <c r="D259" s="298"/>
      <c r="E259" s="298"/>
      <c r="F259" s="298"/>
      <c r="G259" s="298"/>
      <c r="H259" s="298"/>
      <c r="I259" s="298"/>
      <c r="J259" s="298"/>
      <c r="K259" s="299"/>
      <c r="L259" s="298"/>
      <c r="M259" s="298"/>
      <c r="N259" s="298"/>
      <c r="O259" s="298"/>
      <c r="P259" s="298"/>
      <c r="Q259" s="298"/>
      <c r="R259" s="298"/>
    </row>
    <row r="260" spans="1:18" s="14" customFormat="1" x14ac:dyDescent="0.2">
      <c r="A260" s="298"/>
      <c r="B260" s="298"/>
      <c r="C260" s="298"/>
      <c r="D260" s="298"/>
      <c r="E260" s="298"/>
      <c r="F260" s="298"/>
      <c r="G260" s="298"/>
      <c r="H260" s="298"/>
      <c r="I260" s="298"/>
      <c r="J260" s="298"/>
      <c r="K260" s="299"/>
      <c r="L260" s="298"/>
      <c r="M260" s="298"/>
      <c r="N260" s="298"/>
      <c r="O260" s="298"/>
      <c r="P260" s="298"/>
      <c r="Q260" s="298"/>
      <c r="R260" s="298"/>
    </row>
    <row r="261" spans="1:18" s="14" customFormat="1" x14ac:dyDescent="0.2">
      <c r="A261" s="298"/>
      <c r="B261" s="298"/>
      <c r="C261" s="298"/>
      <c r="D261" s="298"/>
      <c r="E261" s="298"/>
      <c r="F261" s="298"/>
      <c r="G261" s="298"/>
      <c r="H261" s="298"/>
      <c r="I261" s="298"/>
      <c r="J261" s="298"/>
      <c r="K261" s="299"/>
      <c r="L261" s="298"/>
      <c r="M261" s="298"/>
      <c r="N261" s="298"/>
      <c r="O261" s="298"/>
      <c r="P261" s="298"/>
      <c r="Q261" s="298"/>
      <c r="R261" s="298"/>
    </row>
    <row r="262" spans="1:18" s="14" customFormat="1" x14ac:dyDescent="0.2">
      <c r="A262" s="298"/>
      <c r="B262" s="298"/>
      <c r="C262" s="298"/>
      <c r="D262" s="298"/>
      <c r="E262" s="298"/>
      <c r="F262" s="298"/>
      <c r="G262" s="298"/>
      <c r="H262" s="298"/>
      <c r="I262" s="298"/>
      <c r="J262" s="298"/>
      <c r="K262" s="299"/>
      <c r="L262" s="298"/>
      <c r="M262" s="298"/>
      <c r="N262" s="298"/>
      <c r="O262" s="298"/>
      <c r="P262" s="298"/>
      <c r="Q262" s="298"/>
      <c r="R262" s="298"/>
    </row>
    <row r="263" spans="1:18" s="14" customFormat="1" x14ac:dyDescent="0.2">
      <c r="A263" s="298"/>
      <c r="B263" s="298"/>
      <c r="C263" s="298"/>
      <c r="D263" s="298"/>
      <c r="E263" s="298"/>
      <c r="F263" s="298"/>
      <c r="G263" s="298"/>
      <c r="H263" s="298"/>
      <c r="I263" s="298"/>
      <c r="J263" s="298"/>
      <c r="K263" s="299"/>
      <c r="L263" s="298"/>
      <c r="M263" s="298"/>
      <c r="N263" s="298"/>
      <c r="O263" s="298"/>
      <c r="P263" s="298"/>
      <c r="Q263" s="298"/>
      <c r="R263" s="298"/>
    </row>
    <row r="264" spans="1:18" s="14" customFormat="1" x14ac:dyDescent="0.2">
      <c r="A264" s="298"/>
      <c r="B264" s="298"/>
      <c r="C264" s="298"/>
      <c r="D264" s="298"/>
      <c r="E264" s="298"/>
      <c r="F264" s="298"/>
      <c r="G264" s="298"/>
      <c r="H264" s="298"/>
      <c r="I264" s="298"/>
      <c r="J264" s="298"/>
      <c r="K264" s="299"/>
      <c r="L264" s="298"/>
      <c r="M264" s="298"/>
      <c r="N264" s="298"/>
      <c r="O264" s="298"/>
      <c r="P264" s="298"/>
      <c r="Q264" s="298"/>
      <c r="R264" s="298"/>
    </row>
    <row r="265" spans="1:18" s="14" customFormat="1" x14ac:dyDescent="0.2">
      <c r="A265" s="298"/>
      <c r="B265" s="298"/>
      <c r="C265" s="298"/>
      <c r="D265" s="298"/>
      <c r="E265" s="298"/>
      <c r="F265" s="298"/>
      <c r="G265" s="298"/>
      <c r="H265" s="298"/>
      <c r="I265" s="298"/>
      <c r="J265" s="298"/>
      <c r="K265" s="299"/>
      <c r="L265" s="298"/>
      <c r="M265" s="298"/>
      <c r="N265" s="298"/>
      <c r="O265" s="298"/>
      <c r="P265" s="298"/>
      <c r="Q265" s="298"/>
      <c r="R265" s="298"/>
    </row>
    <row r="266" spans="1:18" s="14" customFormat="1" x14ac:dyDescent="0.2">
      <c r="A266" s="298"/>
      <c r="B266" s="298"/>
      <c r="C266" s="298"/>
      <c r="D266" s="298"/>
      <c r="E266" s="298"/>
      <c r="F266" s="298"/>
      <c r="G266" s="298"/>
      <c r="H266" s="298"/>
      <c r="I266" s="298"/>
      <c r="J266" s="298"/>
      <c r="K266" s="299"/>
      <c r="L266" s="298"/>
      <c r="M266" s="298"/>
      <c r="N266" s="298"/>
      <c r="O266" s="298"/>
      <c r="P266" s="298"/>
      <c r="Q266" s="298"/>
      <c r="R266" s="298"/>
    </row>
    <row r="267" spans="1:18" s="14" customFormat="1" x14ac:dyDescent="0.2">
      <c r="A267" s="298"/>
      <c r="B267" s="298"/>
      <c r="C267" s="298"/>
      <c r="D267" s="298"/>
      <c r="E267" s="298"/>
      <c r="F267" s="298"/>
      <c r="G267" s="298"/>
      <c r="H267" s="298"/>
      <c r="I267" s="298"/>
      <c r="J267" s="298"/>
      <c r="K267" s="299"/>
      <c r="L267" s="298"/>
      <c r="M267" s="298"/>
      <c r="N267" s="298"/>
      <c r="O267" s="298"/>
      <c r="P267" s="298"/>
      <c r="Q267" s="298"/>
      <c r="R267" s="298"/>
    </row>
    <row r="268" spans="1:18" s="14" customFormat="1" x14ac:dyDescent="0.2">
      <c r="A268" s="298"/>
      <c r="B268" s="298"/>
      <c r="C268" s="298"/>
      <c r="D268" s="298"/>
      <c r="E268" s="298"/>
      <c r="F268" s="298"/>
      <c r="G268" s="298"/>
      <c r="H268" s="298"/>
      <c r="I268" s="298"/>
      <c r="J268" s="298"/>
      <c r="K268" s="299"/>
      <c r="L268" s="298"/>
      <c r="M268" s="298"/>
      <c r="N268" s="298"/>
      <c r="O268" s="298"/>
      <c r="P268" s="298"/>
      <c r="Q268" s="298"/>
      <c r="R268" s="298"/>
    </row>
    <row r="269" spans="1:18" s="14" customFormat="1" x14ac:dyDescent="0.2">
      <c r="A269" s="298"/>
      <c r="B269" s="298"/>
      <c r="C269" s="298"/>
      <c r="D269" s="298"/>
      <c r="E269" s="298"/>
      <c r="F269" s="298"/>
      <c r="G269" s="298"/>
      <c r="H269" s="298"/>
      <c r="I269" s="298"/>
      <c r="J269" s="298"/>
      <c r="K269" s="299"/>
      <c r="L269" s="298"/>
      <c r="M269" s="298"/>
      <c r="N269" s="298"/>
      <c r="O269" s="298"/>
      <c r="P269" s="298"/>
      <c r="Q269" s="298"/>
      <c r="R269" s="298"/>
    </row>
    <row r="270" spans="1:18" s="14" customFormat="1" x14ac:dyDescent="0.2">
      <c r="A270" s="298"/>
      <c r="B270" s="298"/>
      <c r="C270" s="298"/>
      <c r="D270" s="298"/>
      <c r="E270" s="298"/>
      <c r="F270" s="298"/>
      <c r="G270" s="298"/>
      <c r="H270" s="298"/>
      <c r="I270" s="298"/>
      <c r="J270" s="298"/>
      <c r="K270" s="299"/>
      <c r="L270" s="298"/>
      <c r="M270" s="298"/>
      <c r="N270" s="298"/>
      <c r="O270" s="298"/>
      <c r="P270" s="298"/>
      <c r="Q270" s="298"/>
      <c r="R270" s="298"/>
    </row>
    <row r="271" spans="1:18" s="14" customFormat="1" x14ac:dyDescent="0.2">
      <c r="A271" s="298"/>
      <c r="B271" s="298"/>
      <c r="C271" s="298"/>
      <c r="D271" s="298"/>
      <c r="E271" s="298"/>
      <c r="F271" s="298"/>
      <c r="G271" s="298"/>
      <c r="H271" s="298"/>
      <c r="I271" s="298"/>
      <c r="J271" s="298"/>
      <c r="K271" s="299"/>
      <c r="L271" s="298"/>
      <c r="M271" s="298"/>
      <c r="N271" s="298"/>
      <c r="O271" s="298"/>
      <c r="P271" s="298"/>
      <c r="Q271" s="298"/>
      <c r="R271" s="298"/>
    </row>
    <row r="272" spans="1:18" s="14" customFormat="1" x14ac:dyDescent="0.2">
      <c r="A272" s="298"/>
      <c r="B272" s="298"/>
      <c r="C272" s="298"/>
      <c r="D272" s="298"/>
      <c r="E272" s="298"/>
      <c r="F272" s="298"/>
      <c r="G272" s="298"/>
      <c r="H272" s="298"/>
      <c r="I272" s="298"/>
      <c r="J272" s="298"/>
      <c r="K272" s="299"/>
      <c r="L272" s="298"/>
      <c r="M272" s="298"/>
      <c r="N272" s="298"/>
      <c r="O272" s="298"/>
      <c r="P272" s="298"/>
      <c r="Q272" s="298"/>
      <c r="R272" s="298"/>
    </row>
    <row r="273" spans="1:18" s="14" customFormat="1" x14ac:dyDescent="0.2">
      <c r="A273" s="298"/>
      <c r="B273" s="298"/>
      <c r="C273" s="298"/>
      <c r="D273" s="298"/>
      <c r="E273" s="298"/>
      <c r="F273" s="298"/>
      <c r="G273" s="298"/>
      <c r="H273" s="298"/>
      <c r="I273" s="298"/>
      <c r="J273" s="298"/>
      <c r="K273" s="299"/>
      <c r="L273" s="298"/>
      <c r="M273" s="298"/>
      <c r="N273" s="298"/>
      <c r="O273" s="298"/>
      <c r="P273" s="298"/>
      <c r="Q273" s="298"/>
      <c r="R273" s="298"/>
    </row>
    <row r="274" spans="1:18" s="14" customFormat="1" x14ac:dyDescent="0.2">
      <c r="A274" s="298"/>
      <c r="B274" s="298"/>
      <c r="C274" s="298"/>
      <c r="D274" s="298"/>
      <c r="E274" s="298"/>
      <c r="F274" s="298"/>
      <c r="G274" s="298"/>
      <c r="H274" s="298"/>
      <c r="I274" s="298"/>
      <c r="J274" s="298"/>
      <c r="K274" s="299"/>
      <c r="L274" s="298"/>
      <c r="M274" s="298"/>
      <c r="N274" s="298"/>
      <c r="O274" s="298"/>
      <c r="P274" s="298"/>
      <c r="Q274" s="298"/>
      <c r="R274" s="298"/>
    </row>
    <row r="275" spans="1:18" s="14" customFormat="1" x14ac:dyDescent="0.2">
      <c r="A275" s="298"/>
      <c r="B275" s="298"/>
      <c r="C275" s="298"/>
      <c r="D275" s="298"/>
      <c r="E275" s="298"/>
      <c r="F275" s="298"/>
      <c r="G275" s="298"/>
      <c r="H275" s="298"/>
      <c r="I275" s="298"/>
      <c r="J275" s="298"/>
      <c r="K275" s="299"/>
      <c r="L275" s="298"/>
      <c r="M275" s="298"/>
      <c r="N275" s="298"/>
      <c r="O275" s="298"/>
      <c r="P275" s="298"/>
      <c r="Q275" s="298"/>
      <c r="R275" s="298"/>
    </row>
    <row r="276" spans="1:18" s="14" customFormat="1" x14ac:dyDescent="0.2">
      <c r="A276" s="298"/>
      <c r="B276" s="298"/>
      <c r="C276" s="298"/>
      <c r="D276" s="298"/>
      <c r="E276" s="298"/>
      <c r="F276" s="298"/>
      <c r="G276" s="298"/>
      <c r="H276" s="298"/>
      <c r="I276" s="298"/>
      <c r="J276" s="298"/>
      <c r="K276" s="299"/>
      <c r="L276" s="298"/>
      <c r="M276" s="298"/>
      <c r="N276" s="298"/>
      <c r="O276" s="298"/>
      <c r="P276" s="298"/>
      <c r="Q276" s="298"/>
      <c r="R276" s="298"/>
    </row>
    <row r="277" spans="1:18" s="14" customFormat="1" x14ac:dyDescent="0.2">
      <c r="A277" s="298"/>
      <c r="B277" s="298"/>
      <c r="C277" s="298"/>
      <c r="D277" s="298"/>
      <c r="E277" s="298"/>
      <c r="F277" s="298"/>
      <c r="G277" s="298"/>
      <c r="H277" s="298"/>
      <c r="I277" s="298"/>
      <c r="J277" s="298"/>
      <c r="K277" s="299"/>
      <c r="L277" s="298"/>
      <c r="M277" s="298"/>
      <c r="N277" s="298"/>
      <c r="O277" s="298"/>
      <c r="P277" s="298"/>
      <c r="Q277" s="298"/>
      <c r="R277" s="298"/>
    </row>
    <row r="278" spans="1:18" s="14" customFormat="1" x14ac:dyDescent="0.2">
      <c r="A278" s="298"/>
      <c r="B278" s="298"/>
      <c r="C278" s="298"/>
      <c r="D278" s="298"/>
      <c r="E278" s="298"/>
      <c r="F278" s="298"/>
      <c r="G278" s="298"/>
      <c r="H278" s="298"/>
      <c r="I278" s="298"/>
      <c r="J278" s="298"/>
      <c r="K278" s="299"/>
      <c r="L278" s="298"/>
      <c r="M278" s="298"/>
      <c r="N278" s="298"/>
      <c r="O278" s="298"/>
      <c r="P278" s="298"/>
      <c r="Q278" s="298"/>
      <c r="R278" s="298"/>
    </row>
    <row r="279" spans="1:18" s="14" customFormat="1" x14ac:dyDescent="0.2">
      <c r="A279" s="298"/>
      <c r="B279" s="298"/>
      <c r="C279" s="298"/>
      <c r="D279" s="298"/>
      <c r="E279" s="298"/>
      <c r="F279" s="298"/>
      <c r="G279" s="298"/>
      <c r="H279" s="298"/>
      <c r="I279" s="298"/>
      <c r="J279" s="298"/>
      <c r="K279" s="299"/>
      <c r="L279" s="298"/>
      <c r="M279" s="298"/>
      <c r="N279" s="298"/>
      <c r="O279" s="298"/>
      <c r="P279" s="298"/>
      <c r="Q279" s="298"/>
      <c r="R279" s="298"/>
    </row>
    <row r="280" spans="1:18" s="14" customFormat="1" x14ac:dyDescent="0.2">
      <c r="A280" s="298"/>
      <c r="B280" s="298"/>
      <c r="C280" s="298"/>
      <c r="D280" s="298"/>
      <c r="E280" s="298"/>
      <c r="F280" s="298"/>
      <c r="G280" s="298"/>
      <c r="H280" s="298"/>
      <c r="I280" s="298"/>
      <c r="J280" s="298"/>
      <c r="K280" s="299"/>
      <c r="L280" s="298"/>
      <c r="M280" s="298"/>
      <c r="N280" s="298"/>
      <c r="O280" s="298"/>
      <c r="P280" s="298"/>
      <c r="Q280" s="298"/>
      <c r="R280" s="298"/>
    </row>
    <row r="281" spans="1:18" s="14" customFormat="1" x14ac:dyDescent="0.2">
      <c r="A281" s="298"/>
      <c r="B281" s="298"/>
      <c r="C281" s="298"/>
      <c r="D281" s="298"/>
      <c r="E281" s="298"/>
      <c r="F281" s="298"/>
      <c r="G281" s="298"/>
      <c r="H281" s="298"/>
      <c r="I281" s="298"/>
      <c r="J281" s="298"/>
      <c r="K281" s="299"/>
      <c r="L281" s="298"/>
      <c r="M281" s="298"/>
      <c r="N281" s="298"/>
      <c r="O281" s="298"/>
      <c r="P281" s="298"/>
      <c r="Q281" s="298"/>
      <c r="R281" s="298"/>
    </row>
    <row r="282" spans="1:18" s="14" customFormat="1" x14ac:dyDescent="0.2">
      <c r="A282" s="298"/>
      <c r="B282" s="298"/>
      <c r="C282" s="298"/>
      <c r="D282" s="298"/>
      <c r="E282" s="298"/>
      <c r="F282" s="298"/>
      <c r="G282" s="298"/>
      <c r="H282" s="298"/>
      <c r="I282" s="298"/>
      <c r="J282" s="298"/>
      <c r="K282" s="299"/>
      <c r="L282" s="298"/>
      <c r="M282" s="298"/>
      <c r="N282" s="298"/>
      <c r="O282" s="298"/>
      <c r="P282" s="298"/>
      <c r="Q282" s="298"/>
      <c r="R282" s="298"/>
    </row>
    <row r="283" spans="1:18" s="14" customFormat="1" x14ac:dyDescent="0.2">
      <c r="A283" s="298"/>
      <c r="B283" s="298"/>
      <c r="C283" s="298"/>
      <c r="D283" s="298"/>
      <c r="E283" s="298"/>
      <c r="F283" s="298"/>
      <c r="G283" s="298"/>
      <c r="H283" s="298"/>
      <c r="I283" s="298"/>
      <c r="J283" s="298"/>
      <c r="K283" s="299"/>
      <c r="L283" s="298"/>
      <c r="M283" s="298"/>
      <c r="N283" s="298"/>
      <c r="O283" s="298"/>
      <c r="P283" s="298"/>
      <c r="Q283" s="298"/>
      <c r="R283" s="298"/>
    </row>
    <row r="284" spans="1:18" s="14" customFormat="1" x14ac:dyDescent="0.2">
      <c r="A284" s="298"/>
      <c r="B284" s="298"/>
      <c r="C284" s="298"/>
      <c r="D284" s="298"/>
      <c r="E284" s="298"/>
      <c r="F284" s="298"/>
      <c r="G284" s="298"/>
      <c r="H284" s="298"/>
      <c r="I284" s="298"/>
      <c r="J284" s="298"/>
      <c r="K284" s="299"/>
      <c r="L284" s="298"/>
      <c r="M284" s="298"/>
      <c r="N284" s="298"/>
      <c r="O284" s="298"/>
      <c r="P284" s="298"/>
      <c r="Q284" s="298"/>
      <c r="R284" s="298"/>
    </row>
    <row r="285" spans="1:18" s="14" customFormat="1" x14ac:dyDescent="0.2">
      <c r="A285" s="298"/>
      <c r="B285" s="298"/>
      <c r="C285" s="298"/>
      <c r="D285" s="298"/>
      <c r="E285" s="298"/>
      <c r="F285" s="298"/>
      <c r="G285" s="298"/>
      <c r="H285" s="298"/>
      <c r="I285" s="298"/>
      <c r="J285" s="298"/>
      <c r="K285" s="299"/>
      <c r="L285" s="298"/>
      <c r="M285" s="298"/>
      <c r="N285" s="298"/>
      <c r="O285" s="298"/>
      <c r="P285" s="298"/>
      <c r="Q285" s="298"/>
      <c r="R285" s="298"/>
    </row>
    <row r="286" spans="1:18" s="14" customFormat="1" x14ac:dyDescent="0.2">
      <c r="A286" s="298"/>
      <c r="B286" s="298"/>
      <c r="C286" s="298"/>
      <c r="D286" s="298"/>
      <c r="E286" s="298"/>
      <c r="F286" s="298"/>
      <c r="G286" s="298"/>
      <c r="H286" s="298"/>
      <c r="I286" s="298"/>
      <c r="J286" s="298"/>
      <c r="K286" s="299"/>
      <c r="L286" s="298"/>
      <c r="M286" s="298"/>
      <c r="N286" s="298"/>
      <c r="O286" s="298"/>
      <c r="P286" s="298"/>
      <c r="Q286" s="298"/>
      <c r="R286" s="298"/>
    </row>
    <row r="287" spans="1:18" s="14" customFormat="1" x14ac:dyDescent="0.2">
      <c r="A287" s="298"/>
      <c r="B287" s="298"/>
      <c r="C287" s="298"/>
      <c r="D287" s="298"/>
      <c r="E287" s="298"/>
      <c r="F287" s="298"/>
      <c r="G287" s="298"/>
      <c r="H287" s="298"/>
      <c r="I287" s="298"/>
      <c r="J287" s="298"/>
      <c r="K287" s="299"/>
      <c r="L287" s="298"/>
      <c r="M287" s="298"/>
      <c r="N287" s="298"/>
      <c r="O287" s="298"/>
      <c r="P287" s="298"/>
      <c r="Q287" s="298"/>
      <c r="R287" s="298"/>
    </row>
    <row r="288" spans="1:18" s="14" customFormat="1" x14ac:dyDescent="0.2">
      <c r="A288" s="298"/>
      <c r="B288" s="298"/>
      <c r="C288" s="298"/>
      <c r="D288" s="298"/>
      <c r="E288" s="298"/>
      <c r="F288" s="298"/>
      <c r="G288" s="298"/>
      <c r="H288" s="298"/>
      <c r="I288" s="298"/>
      <c r="J288" s="298"/>
      <c r="K288" s="299"/>
      <c r="L288" s="298"/>
      <c r="M288" s="298"/>
      <c r="N288" s="298"/>
      <c r="O288" s="298"/>
      <c r="P288" s="298"/>
      <c r="Q288" s="298"/>
      <c r="R288" s="298"/>
    </row>
    <row r="289" spans="1:18" s="14" customFormat="1" x14ac:dyDescent="0.2">
      <c r="A289" s="298"/>
      <c r="B289" s="298"/>
      <c r="C289" s="298"/>
      <c r="D289" s="298"/>
      <c r="E289" s="298"/>
      <c r="F289" s="298"/>
      <c r="G289" s="298"/>
      <c r="H289" s="298"/>
      <c r="I289" s="298"/>
      <c r="J289" s="298"/>
      <c r="K289" s="299"/>
      <c r="L289" s="298"/>
      <c r="M289" s="298"/>
      <c r="N289" s="298"/>
      <c r="O289" s="298"/>
      <c r="P289" s="298"/>
      <c r="Q289" s="298"/>
      <c r="R289" s="298"/>
    </row>
    <row r="290" spans="1:18" s="14" customFormat="1" x14ac:dyDescent="0.2">
      <c r="A290" s="298"/>
      <c r="B290" s="298"/>
      <c r="C290" s="298"/>
      <c r="D290" s="298"/>
      <c r="E290" s="298"/>
      <c r="F290" s="298"/>
      <c r="G290" s="298"/>
      <c r="H290" s="298"/>
      <c r="I290" s="298"/>
      <c r="J290" s="298"/>
      <c r="K290" s="299"/>
      <c r="L290" s="298"/>
      <c r="M290" s="298"/>
      <c r="N290" s="298"/>
      <c r="O290" s="298"/>
      <c r="P290" s="298"/>
      <c r="Q290" s="298"/>
      <c r="R290" s="298"/>
    </row>
    <row r="291" spans="1:18" s="14" customFormat="1" x14ac:dyDescent="0.2">
      <c r="A291" s="298"/>
      <c r="B291" s="298"/>
      <c r="C291" s="298"/>
      <c r="D291" s="298"/>
      <c r="E291" s="298"/>
      <c r="F291" s="298"/>
      <c r="G291" s="298"/>
      <c r="H291" s="298"/>
      <c r="I291" s="298"/>
      <c r="J291" s="298"/>
      <c r="K291" s="299"/>
      <c r="L291" s="298"/>
      <c r="M291" s="298"/>
      <c r="N291" s="298"/>
      <c r="O291" s="298"/>
      <c r="P291" s="298"/>
      <c r="Q291" s="298"/>
      <c r="R291" s="298"/>
    </row>
    <row r="292" spans="1:18" s="14" customFormat="1" x14ac:dyDescent="0.2">
      <c r="A292" s="298"/>
      <c r="B292" s="298"/>
      <c r="C292" s="298"/>
      <c r="D292" s="298"/>
      <c r="E292" s="298"/>
      <c r="F292" s="298"/>
      <c r="G292" s="298"/>
      <c r="H292" s="298"/>
      <c r="I292" s="298"/>
      <c r="J292" s="298"/>
      <c r="K292" s="299"/>
      <c r="L292" s="298"/>
      <c r="M292" s="298"/>
      <c r="N292" s="298"/>
      <c r="O292" s="298"/>
      <c r="P292" s="298"/>
      <c r="Q292" s="298"/>
      <c r="R292" s="298"/>
    </row>
    <row r="293" spans="1:18" s="14" customFormat="1" x14ac:dyDescent="0.2">
      <c r="A293" s="298"/>
      <c r="B293" s="298"/>
      <c r="C293" s="298"/>
      <c r="D293" s="298"/>
      <c r="E293" s="298"/>
      <c r="F293" s="298"/>
      <c r="G293" s="298"/>
      <c r="H293" s="298"/>
      <c r="I293" s="298"/>
      <c r="J293" s="298"/>
      <c r="K293" s="299"/>
      <c r="L293" s="298"/>
      <c r="M293" s="298"/>
      <c r="N293" s="298"/>
      <c r="O293" s="298"/>
      <c r="P293" s="298"/>
      <c r="Q293" s="298"/>
      <c r="R293" s="298"/>
    </row>
    <row r="294" spans="1:18" s="14" customFormat="1" x14ac:dyDescent="0.2">
      <c r="A294" s="298"/>
      <c r="B294" s="298"/>
      <c r="C294" s="298"/>
      <c r="D294" s="298"/>
      <c r="E294" s="298"/>
      <c r="F294" s="298"/>
      <c r="G294" s="298"/>
      <c r="H294" s="298"/>
      <c r="I294" s="298"/>
      <c r="J294" s="298"/>
      <c r="K294" s="299"/>
      <c r="L294" s="298"/>
      <c r="M294" s="298"/>
      <c r="N294" s="298"/>
      <c r="O294" s="298"/>
      <c r="P294" s="298"/>
      <c r="Q294" s="298"/>
      <c r="R294" s="298"/>
    </row>
    <row r="295" spans="1:18" s="14" customFormat="1" x14ac:dyDescent="0.2">
      <c r="A295" s="298"/>
      <c r="B295" s="298"/>
      <c r="C295" s="298"/>
      <c r="D295" s="298"/>
      <c r="E295" s="298"/>
      <c r="F295" s="298"/>
      <c r="G295" s="298"/>
      <c r="H295" s="298"/>
      <c r="I295" s="298"/>
      <c r="J295" s="298"/>
      <c r="K295" s="299"/>
      <c r="L295" s="298"/>
      <c r="M295" s="298"/>
      <c r="N295" s="298"/>
      <c r="O295" s="298"/>
      <c r="P295" s="298"/>
      <c r="Q295" s="298"/>
      <c r="R295" s="298"/>
    </row>
    <row r="296" spans="1:18" s="14" customFormat="1" x14ac:dyDescent="0.2">
      <c r="A296" s="298"/>
      <c r="B296" s="298"/>
      <c r="C296" s="298"/>
      <c r="D296" s="298"/>
      <c r="E296" s="298"/>
      <c r="F296" s="298"/>
      <c r="G296" s="298"/>
      <c r="H296" s="298"/>
      <c r="I296" s="298"/>
      <c r="J296" s="298"/>
      <c r="K296" s="299"/>
      <c r="L296" s="298"/>
      <c r="M296" s="298"/>
      <c r="N296" s="298"/>
      <c r="O296" s="298"/>
      <c r="P296" s="298"/>
      <c r="Q296" s="298"/>
      <c r="R296" s="298"/>
    </row>
    <row r="297" spans="1:18" s="14" customFormat="1" x14ac:dyDescent="0.2">
      <c r="A297" s="298"/>
      <c r="B297" s="298"/>
      <c r="C297" s="298"/>
      <c r="D297" s="298"/>
      <c r="E297" s="298"/>
      <c r="F297" s="298"/>
      <c r="G297" s="298"/>
      <c r="H297" s="298"/>
      <c r="I297" s="298"/>
      <c r="J297" s="298"/>
      <c r="K297" s="299"/>
      <c r="L297" s="298"/>
      <c r="M297" s="298"/>
      <c r="N297" s="298"/>
      <c r="O297" s="298"/>
      <c r="P297" s="298"/>
      <c r="Q297" s="298"/>
      <c r="R297" s="298"/>
    </row>
    <row r="298" spans="1:18" s="14" customFormat="1" x14ac:dyDescent="0.2">
      <c r="A298" s="298"/>
      <c r="B298" s="298"/>
      <c r="C298" s="298"/>
      <c r="D298" s="298"/>
      <c r="E298" s="298"/>
      <c r="F298" s="298"/>
      <c r="G298" s="298"/>
      <c r="H298" s="298"/>
      <c r="I298" s="298"/>
      <c r="J298" s="298"/>
      <c r="K298" s="299"/>
      <c r="L298" s="298"/>
      <c r="M298" s="298"/>
      <c r="N298" s="298"/>
      <c r="O298" s="298"/>
      <c r="P298" s="298"/>
      <c r="Q298" s="298"/>
      <c r="R298" s="298"/>
    </row>
    <row r="299" spans="1:18" s="14" customFormat="1" x14ac:dyDescent="0.2">
      <c r="A299" s="298"/>
      <c r="B299" s="298"/>
      <c r="C299" s="298"/>
      <c r="D299" s="298"/>
      <c r="E299" s="298"/>
      <c r="F299" s="298"/>
      <c r="G299" s="298"/>
      <c r="H299" s="298"/>
      <c r="I299" s="298"/>
      <c r="J299" s="298"/>
      <c r="K299" s="299"/>
      <c r="L299" s="298"/>
      <c r="M299" s="298"/>
      <c r="N299" s="298"/>
      <c r="O299" s="298"/>
      <c r="P299" s="298"/>
      <c r="Q299" s="298"/>
      <c r="R299" s="298"/>
    </row>
    <row r="300" spans="1:18" s="14" customFormat="1" x14ac:dyDescent="0.2">
      <c r="A300" s="298"/>
      <c r="B300" s="298"/>
      <c r="C300" s="298"/>
      <c r="D300" s="298"/>
      <c r="E300" s="298"/>
      <c r="F300" s="298"/>
      <c r="G300" s="298"/>
      <c r="H300" s="298"/>
      <c r="I300" s="298"/>
      <c r="J300" s="298"/>
      <c r="K300" s="299"/>
      <c r="L300" s="298"/>
      <c r="M300" s="298"/>
      <c r="N300" s="298"/>
      <c r="O300" s="298"/>
      <c r="P300" s="298"/>
      <c r="Q300" s="298"/>
      <c r="R300" s="298"/>
    </row>
    <row r="301" spans="1:18" s="14" customFormat="1" x14ac:dyDescent="0.2">
      <c r="A301" s="298"/>
      <c r="B301" s="298"/>
      <c r="C301" s="298"/>
      <c r="D301" s="298"/>
      <c r="E301" s="298"/>
      <c r="F301" s="298"/>
      <c r="G301" s="298"/>
      <c r="H301" s="298"/>
      <c r="I301" s="298"/>
      <c r="J301" s="298"/>
      <c r="K301" s="299"/>
      <c r="L301" s="298"/>
      <c r="M301" s="298"/>
      <c r="N301" s="298"/>
      <c r="O301" s="298"/>
      <c r="P301" s="298"/>
      <c r="Q301" s="298"/>
      <c r="R301" s="298"/>
    </row>
    <row r="302" spans="1:18" s="14" customFormat="1" x14ac:dyDescent="0.2">
      <c r="A302" s="298"/>
      <c r="B302" s="298"/>
      <c r="C302" s="298"/>
      <c r="D302" s="298"/>
      <c r="E302" s="298"/>
      <c r="F302" s="298"/>
      <c r="G302" s="298"/>
      <c r="H302" s="298"/>
      <c r="I302" s="298"/>
      <c r="J302" s="298"/>
      <c r="K302" s="299"/>
      <c r="L302" s="298"/>
      <c r="M302" s="298"/>
      <c r="N302" s="298"/>
      <c r="O302" s="298"/>
      <c r="P302" s="298"/>
      <c r="Q302" s="298"/>
      <c r="R302" s="298"/>
    </row>
    <row r="303" spans="1:18" s="14" customFormat="1" x14ac:dyDescent="0.2">
      <c r="A303" s="298"/>
      <c r="B303" s="298"/>
      <c r="C303" s="298"/>
      <c r="D303" s="298"/>
      <c r="E303" s="298"/>
      <c r="F303" s="298"/>
      <c r="G303" s="298"/>
      <c r="H303" s="298"/>
      <c r="I303" s="298"/>
      <c r="J303" s="298"/>
      <c r="K303" s="299"/>
      <c r="L303" s="298"/>
      <c r="M303" s="298"/>
      <c r="N303" s="298"/>
      <c r="O303" s="298"/>
      <c r="P303" s="298"/>
      <c r="Q303" s="298"/>
      <c r="R303" s="298"/>
    </row>
    <row r="304" spans="1:18" s="14" customFormat="1" x14ac:dyDescent="0.2">
      <c r="A304" s="298"/>
      <c r="B304" s="298"/>
      <c r="C304" s="298"/>
      <c r="D304" s="298"/>
      <c r="E304" s="298"/>
      <c r="F304" s="298"/>
      <c r="G304" s="298"/>
      <c r="H304" s="298"/>
      <c r="I304" s="298"/>
      <c r="J304" s="298"/>
      <c r="K304" s="299"/>
      <c r="L304" s="298"/>
      <c r="M304" s="298"/>
      <c r="N304" s="298"/>
      <c r="O304" s="298"/>
      <c r="P304" s="298"/>
      <c r="Q304" s="298"/>
      <c r="R304" s="298"/>
    </row>
    <row r="305" spans="1:18" s="14" customFormat="1" x14ac:dyDescent="0.2">
      <c r="A305" s="298"/>
      <c r="B305" s="298"/>
      <c r="C305" s="298"/>
      <c r="D305" s="298"/>
      <c r="E305" s="298"/>
      <c r="F305" s="298"/>
      <c r="G305" s="298"/>
      <c r="H305" s="298"/>
      <c r="I305" s="298"/>
      <c r="J305" s="298"/>
      <c r="K305" s="299"/>
      <c r="L305" s="298"/>
      <c r="M305" s="298"/>
      <c r="N305" s="298"/>
      <c r="O305" s="298"/>
      <c r="P305" s="298"/>
      <c r="Q305" s="298"/>
      <c r="R305" s="298"/>
    </row>
    <row r="306" spans="1:18" s="14" customFormat="1" x14ac:dyDescent="0.2">
      <c r="A306" s="298"/>
      <c r="B306" s="298"/>
      <c r="C306" s="298"/>
      <c r="D306" s="298"/>
      <c r="E306" s="298"/>
      <c r="F306" s="298"/>
      <c r="G306" s="298"/>
      <c r="H306" s="298"/>
      <c r="I306" s="298"/>
      <c r="J306" s="298"/>
      <c r="K306" s="299"/>
      <c r="L306" s="298"/>
      <c r="M306" s="298"/>
      <c r="N306" s="298"/>
      <c r="O306" s="298"/>
      <c r="P306" s="298"/>
      <c r="Q306" s="298"/>
      <c r="R306" s="298"/>
    </row>
    <row r="307" spans="1:18" s="14" customFormat="1" x14ac:dyDescent="0.2">
      <c r="A307" s="298"/>
      <c r="B307" s="298"/>
      <c r="C307" s="298"/>
      <c r="D307" s="298"/>
      <c r="E307" s="298"/>
      <c r="F307" s="298"/>
      <c r="G307" s="298"/>
      <c r="H307" s="298"/>
      <c r="I307" s="298"/>
      <c r="J307" s="298"/>
      <c r="K307" s="299"/>
      <c r="L307" s="298"/>
      <c r="M307" s="298"/>
      <c r="N307" s="298"/>
      <c r="O307" s="298"/>
      <c r="P307" s="298"/>
      <c r="Q307" s="298"/>
      <c r="R307" s="298"/>
    </row>
    <row r="308" spans="1:18" s="14" customFormat="1" x14ac:dyDescent="0.2">
      <c r="A308" s="298"/>
      <c r="B308" s="298"/>
      <c r="C308" s="298"/>
      <c r="D308" s="298"/>
      <c r="E308" s="298"/>
      <c r="F308" s="298"/>
      <c r="G308" s="298"/>
      <c r="H308" s="298"/>
      <c r="I308" s="298"/>
      <c r="J308" s="298"/>
      <c r="K308" s="299"/>
      <c r="L308" s="298"/>
      <c r="M308" s="298"/>
      <c r="N308" s="298"/>
      <c r="O308" s="298"/>
      <c r="P308" s="298"/>
      <c r="Q308" s="298"/>
      <c r="R308" s="298"/>
    </row>
    <row r="309" spans="1:18" s="14" customFormat="1" x14ac:dyDescent="0.2">
      <c r="A309" s="298"/>
      <c r="B309" s="298"/>
      <c r="C309" s="298"/>
      <c r="D309" s="298"/>
      <c r="E309" s="298"/>
      <c r="F309" s="298"/>
      <c r="G309" s="298"/>
      <c r="H309" s="298"/>
      <c r="I309" s="298"/>
      <c r="J309" s="298"/>
      <c r="K309" s="299"/>
      <c r="L309" s="298"/>
      <c r="M309" s="298"/>
      <c r="N309" s="298"/>
      <c r="O309" s="298"/>
      <c r="P309" s="298"/>
      <c r="Q309" s="298"/>
      <c r="R309" s="298"/>
    </row>
    <row r="310" spans="1:18" s="14" customFormat="1" x14ac:dyDescent="0.2">
      <c r="A310" s="298"/>
      <c r="B310" s="298"/>
      <c r="C310" s="298"/>
      <c r="D310" s="298"/>
      <c r="E310" s="298"/>
      <c r="F310" s="298"/>
      <c r="G310" s="298"/>
      <c r="H310" s="298"/>
      <c r="I310" s="298"/>
      <c r="J310" s="298"/>
      <c r="K310" s="299"/>
      <c r="L310" s="298"/>
      <c r="M310" s="298"/>
      <c r="N310" s="298"/>
      <c r="O310" s="298"/>
      <c r="P310" s="298"/>
      <c r="Q310" s="298"/>
      <c r="R310" s="298"/>
    </row>
    <row r="311" spans="1:18" s="14" customFormat="1" x14ac:dyDescent="0.2">
      <c r="A311" s="298"/>
      <c r="B311" s="298"/>
      <c r="C311" s="298"/>
      <c r="D311" s="298"/>
      <c r="E311" s="298"/>
      <c r="F311" s="298"/>
      <c r="G311" s="298"/>
      <c r="H311" s="298"/>
      <c r="I311" s="298"/>
      <c r="J311" s="298"/>
      <c r="K311" s="299"/>
      <c r="L311" s="298"/>
      <c r="M311" s="298"/>
      <c r="N311" s="298"/>
      <c r="O311" s="298"/>
      <c r="P311" s="298"/>
      <c r="Q311" s="298"/>
      <c r="R311" s="298"/>
    </row>
    <row r="312" spans="1:18" s="14" customFormat="1" x14ac:dyDescent="0.2">
      <c r="A312" s="298"/>
      <c r="B312" s="298"/>
      <c r="C312" s="298"/>
      <c r="D312" s="298"/>
      <c r="E312" s="298"/>
      <c r="F312" s="298"/>
      <c r="G312" s="298"/>
      <c r="H312" s="298"/>
      <c r="I312" s="298"/>
      <c r="J312" s="298"/>
      <c r="K312" s="299"/>
      <c r="L312" s="298"/>
      <c r="M312" s="298"/>
      <c r="N312" s="298"/>
      <c r="O312" s="298"/>
      <c r="P312" s="298"/>
      <c r="Q312" s="298"/>
      <c r="R312" s="298"/>
    </row>
    <row r="313" spans="1:18" s="14" customFormat="1" x14ac:dyDescent="0.2">
      <c r="A313" s="298"/>
      <c r="B313" s="298"/>
      <c r="C313" s="298"/>
      <c r="D313" s="298"/>
      <c r="E313" s="298"/>
      <c r="F313" s="298"/>
      <c r="G313" s="298"/>
      <c r="H313" s="298"/>
      <c r="I313" s="298"/>
      <c r="J313" s="298"/>
      <c r="K313" s="299"/>
      <c r="L313" s="298"/>
      <c r="M313" s="298"/>
      <c r="N313" s="298"/>
      <c r="O313" s="298"/>
      <c r="P313" s="298"/>
      <c r="Q313" s="298"/>
      <c r="R313" s="298"/>
    </row>
    <row r="314" spans="1:18" s="14" customFormat="1" x14ac:dyDescent="0.2">
      <c r="A314" s="298"/>
      <c r="B314" s="298"/>
      <c r="C314" s="298"/>
      <c r="D314" s="298"/>
      <c r="E314" s="298"/>
      <c r="F314" s="298"/>
      <c r="G314" s="298"/>
      <c r="H314" s="298"/>
      <c r="I314" s="298"/>
      <c r="J314" s="298"/>
      <c r="K314" s="299"/>
      <c r="L314" s="298"/>
      <c r="M314" s="298"/>
      <c r="N314" s="298"/>
      <c r="O314" s="298"/>
      <c r="P314" s="298"/>
      <c r="Q314" s="298"/>
      <c r="R314" s="298"/>
    </row>
    <row r="315" spans="1:18" s="14" customFormat="1" x14ac:dyDescent="0.2">
      <c r="A315" s="298"/>
      <c r="B315" s="298"/>
      <c r="C315" s="298"/>
      <c r="D315" s="298"/>
      <c r="E315" s="298"/>
      <c r="F315" s="298"/>
      <c r="G315" s="298"/>
      <c r="H315" s="298"/>
      <c r="I315" s="298"/>
      <c r="J315" s="298"/>
      <c r="K315" s="299"/>
      <c r="L315" s="298"/>
      <c r="M315" s="298"/>
      <c r="N315" s="298"/>
      <c r="O315" s="298"/>
      <c r="P315" s="298"/>
      <c r="Q315" s="298"/>
      <c r="R315" s="298"/>
    </row>
    <row r="316" spans="1:18" s="14" customFormat="1" x14ac:dyDescent="0.2">
      <c r="A316" s="298"/>
      <c r="B316" s="298"/>
      <c r="C316" s="298"/>
      <c r="D316" s="298"/>
      <c r="E316" s="298"/>
      <c r="F316" s="298"/>
      <c r="G316" s="298"/>
      <c r="H316" s="298"/>
      <c r="I316" s="298"/>
      <c r="J316" s="298"/>
      <c r="K316" s="299"/>
      <c r="L316" s="298"/>
      <c r="M316" s="298"/>
      <c r="N316" s="298"/>
      <c r="O316" s="298"/>
      <c r="P316" s="298"/>
      <c r="Q316" s="298"/>
      <c r="R316" s="298"/>
    </row>
    <row r="317" spans="1:18" s="14" customFormat="1" x14ac:dyDescent="0.2">
      <c r="A317" s="298"/>
      <c r="B317" s="298"/>
      <c r="C317" s="298"/>
      <c r="D317" s="298"/>
      <c r="E317" s="298"/>
      <c r="F317" s="298"/>
      <c r="G317" s="298"/>
      <c r="H317" s="298"/>
      <c r="I317" s="298"/>
      <c r="J317" s="298"/>
      <c r="K317" s="299"/>
      <c r="L317" s="298"/>
      <c r="M317" s="298"/>
      <c r="N317" s="298"/>
      <c r="O317" s="298"/>
      <c r="P317" s="298"/>
      <c r="Q317" s="298"/>
      <c r="R317" s="298"/>
    </row>
    <row r="318" spans="1:18" s="14" customFormat="1" x14ac:dyDescent="0.2">
      <c r="A318" s="298"/>
      <c r="B318" s="298"/>
      <c r="C318" s="298"/>
      <c r="D318" s="298"/>
      <c r="E318" s="298"/>
      <c r="F318" s="298"/>
      <c r="G318" s="298"/>
      <c r="H318" s="298"/>
      <c r="I318" s="298"/>
      <c r="J318" s="298"/>
      <c r="K318" s="299"/>
      <c r="L318" s="298"/>
      <c r="M318" s="298"/>
      <c r="N318" s="298"/>
      <c r="O318" s="298"/>
      <c r="P318" s="298"/>
      <c r="Q318" s="298"/>
      <c r="R318" s="298"/>
    </row>
    <row r="319" spans="1:18" s="14" customFormat="1" x14ac:dyDescent="0.2">
      <c r="A319" s="298"/>
      <c r="B319" s="298"/>
      <c r="C319" s="298"/>
      <c r="D319" s="298"/>
      <c r="E319" s="298"/>
      <c r="F319" s="298"/>
      <c r="G319" s="298"/>
      <c r="H319" s="298"/>
      <c r="I319" s="298"/>
      <c r="J319" s="298"/>
      <c r="K319" s="299"/>
      <c r="L319" s="298"/>
      <c r="M319" s="298"/>
      <c r="N319" s="298"/>
      <c r="O319" s="298"/>
      <c r="P319" s="298"/>
      <c r="Q319" s="298"/>
      <c r="R319" s="298"/>
    </row>
    <row r="320" spans="1:18" s="14" customFormat="1" x14ac:dyDescent="0.2">
      <c r="A320" s="298"/>
      <c r="B320" s="298"/>
      <c r="C320" s="298"/>
      <c r="D320" s="298"/>
      <c r="E320" s="298"/>
      <c r="F320" s="298"/>
      <c r="G320" s="298"/>
      <c r="H320" s="298"/>
      <c r="I320" s="298"/>
      <c r="J320" s="298"/>
      <c r="K320" s="299"/>
      <c r="L320" s="298"/>
      <c r="M320" s="298"/>
      <c r="N320" s="298"/>
      <c r="O320" s="298"/>
      <c r="P320" s="298"/>
      <c r="Q320" s="298"/>
      <c r="R320" s="298"/>
    </row>
    <row r="321" spans="1:18" s="14" customFormat="1" x14ac:dyDescent="0.2">
      <c r="A321" s="298"/>
      <c r="B321" s="298"/>
      <c r="C321" s="298"/>
      <c r="D321" s="298"/>
      <c r="E321" s="298"/>
      <c r="F321" s="298"/>
      <c r="G321" s="298"/>
      <c r="H321" s="298"/>
      <c r="I321" s="298"/>
      <c r="J321" s="298"/>
      <c r="K321" s="299"/>
      <c r="L321" s="298"/>
      <c r="M321" s="298"/>
      <c r="N321" s="298"/>
      <c r="O321" s="298"/>
      <c r="P321" s="298"/>
      <c r="Q321" s="298"/>
      <c r="R321" s="298"/>
    </row>
    <row r="322" spans="1:18" s="14" customFormat="1" x14ac:dyDescent="0.2">
      <c r="A322" s="298"/>
      <c r="B322" s="298"/>
      <c r="C322" s="298"/>
      <c r="D322" s="298"/>
      <c r="E322" s="298"/>
      <c r="F322" s="298"/>
      <c r="G322" s="298"/>
      <c r="H322" s="298"/>
      <c r="I322" s="298"/>
      <c r="J322" s="298"/>
      <c r="K322" s="299"/>
      <c r="L322" s="298"/>
      <c r="M322" s="298"/>
      <c r="N322" s="298"/>
      <c r="O322" s="298"/>
      <c r="P322" s="298"/>
      <c r="Q322" s="298"/>
      <c r="R322" s="298"/>
    </row>
    <row r="323" spans="1:18" s="14" customFormat="1" x14ac:dyDescent="0.2">
      <c r="A323" s="298"/>
      <c r="B323" s="298"/>
      <c r="C323" s="298"/>
      <c r="D323" s="298"/>
      <c r="E323" s="298"/>
      <c r="F323" s="298"/>
      <c r="G323" s="298"/>
      <c r="H323" s="298"/>
      <c r="I323" s="298"/>
      <c r="J323" s="298"/>
      <c r="K323" s="299"/>
      <c r="L323" s="298"/>
      <c r="M323" s="298"/>
      <c r="N323" s="298"/>
      <c r="O323" s="298"/>
      <c r="P323" s="298"/>
      <c r="Q323" s="298"/>
      <c r="R323" s="298"/>
    </row>
    <row r="324" spans="1:18" s="14" customFormat="1" x14ac:dyDescent="0.2">
      <c r="A324" s="298"/>
      <c r="B324" s="298"/>
      <c r="C324" s="298"/>
      <c r="D324" s="298"/>
      <c r="E324" s="298"/>
      <c r="F324" s="298"/>
      <c r="G324" s="298"/>
      <c r="H324" s="298"/>
      <c r="I324" s="298"/>
      <c r="J324" s="298"/>
      <c r="K324" s="299"/>
      <c r="L324" s="298"/>
      <c r="M324" s="298"/>
      <c r="N324" s="298"/>
      <c r="O324" s="298"/>
      <c r="P324" s="298"/>
      <c r="Q324" s="298"/>
      <c r="R324" s="298"/>
    </row>
    <row r="325" spans="1:18" s="14" customFormat="1" x14ac:dyDescent="0.2">
      <c r="A325" s="298"/>
      <c r="B325" s="298"/>
      <c r="C325" s="298"/>
      <c r="D325" s="298"/>
      <c r="E325" s="298"/>
      <c r="F325" s="298"/>
      <c r="G325" s="298"/>
      <c r="H325" s="298"/>
      <c r="I325" s="298"/>
      <c r="J325" s="298"/>
      <c r="K325" s="299"/>
      <c r="L325" s="298"/>
      <c r="M325" s="298"/>
      <c r="N325" s="298"/>
      <c r="O325" s="298"/>
      <c r="P325" s="298"/>
      <c r="Q325" s="298"/>
      <c r="R325" s="298"/>
    </row>
    <row r="326" spans="1:18" s="14" customFormat="1" x14ac:dyDescent="0.2">
      <c r="A326" s="298"/>
      <c r="B326" s="298"/>
      <c r="C326" s="298"/>
      <c r="D326" s="298"/>
      <c r="E326" s="298"/>
      <c r="F326" s="298"/>
      <c r="G326" s="298"/>
      <c r="H326" s="298"/>
      <c r="I326" s="298"/>
      <c r="J326" s="298"/>
      <c r="K326" s="299"/>
      <c r="L326" s="298"/>
      <c r="M326" s="298"/>
      <c r="N326" s="298"/>
      <c r="O326" s="298"/>
      <c r="P326" s="298"/>
      <c r="Q326" s="298"/>
      <c r="R326" s="298"/>
    </row>
    <row r="327" spans="1:18" s="14" customFormat="1" x14ac:dyDescent="0.2">
      <c r="A327" s="298"/>
      <c r="B327" s="298"/>
      <c r="C327" s="298"/>
      <c r="D327" s="298"/>
      <c r="E327" s="298"/>
      <c r="F327" s="298"/>
      <c r="G327" s="298"/>
      <c r="H327" s="298"/>
      <c r="I327" s="298"/>
      <c r="J327" s="298"/>
      <c r="K327" s="299"/>
      <c r="L327" s="298"/>
      <c r="M327" s="298"/>
      <c r="N327" s="298"/>
      <c r="O327" s="298"/>
      <c r="P327" s="298"/>
      <c r="Q327" s="298"/>
      <c r="R327" s="298"/>
    </row>
    <row r="328" spans="1:18" s="14" customFormat="1" x14ac:dyDescent="0.2">
      <c r="A328" s="298"/>
      <c r="B328" s="298"/>
      <c r="C328" s="298"/>
      <c r="D328" s="298"/>
      <c r="E328" s="298"/>
      <c r="F328" s="298"/>
      <c r="G328" s="298"/>
      <c r="H328" s="298"/>
      <c r="I328" s="298"/>
      <c r="J328" s="298"/>
      <c r="K328" s="299"/>
      <c r="L328" s="298"/>
      <c r="M328" s="298"/>
      <c r="N328" s="298"/>
      <c r="O328" s="298"/>
      <c r="P328" s="298"/>
      <c r="Q328" s="298"/>
      <c r="R328" s="298"/>
    </row>
    <row r="329" spans="1:18" s="14" customFormat="1" x14ac:dyDescent="0.2">
      <c r="A329" s="298"/>
      <c r="B329" s="298"/>
      <c r="C329" s="298"/>
      <c r="D329" s="298"/>
      <c r="E329" s="298"/>
      <c r="F329" s="298"/>
      <c r="G329" s="298"/>
      <c r="H329" s="298"/>
      <c r="I329" s="298"/>
      <c r="J329" s="298"/>
      <c r="K329" s="299"/>
      <c r="L329" s="298"/>
      <c r="M329" s="298"/>
      <c r="N329" s="298"/>
      <c r="O329" s="298"/>
      <c r="P329" s="298"/>
      <c r="Q329" s="298"/>
      <c r="R329" s="298"/>
    </row>
    <row r="330" spans="1:18" s="14" customFormat="1" x14ac:dyDescent="0.2">
      <c r="A330" s="298"/>
      <c r="B330" s="298"/>
      <c r="C330" s="298"/>
      <c r="D330" s="298"/>
      <c r="E330" s="298"/>
      <c r="F330" s="298"/>
      <c r="G330" s="298"/>
      <c r="H330" s="298"/>
      <c r="I330" s="298"/>
      <c r="J330" s="298"/>
      <c r="K330" s="299"/>
      <c r="L330" s="298"/>
      <c r="M330" s="298"/>
      <c r="N330" s="298"/>
      <c r="O330" s="298"/>
      <c r="P330" s="298"/>
      <c r="Q330" s="298"/>
      <c r="R330" s="298"/>
    </row>
    <row r="331" spans="1:18" s="14" customFormat="1" x14ac:dyDescent="0.2">
      <c r="A331" s="298"/>
      <c r="B331" s="298"/>
      <c r="C331" s="298"/>
      <c r="D331" s="298"/>
      <c r="E331" s="298"/>
      <c r="F331" s="298"/>
      <c r="G331" s="298"/>
      <c r="H331" s="298"/>
      <c r="I331" s="298"/>
      <c r="J331" s="298"/>
      <c r="K331" s="299"/>
      <c r="L331" s="298"/>
      <c r="M331" s="298"/>
      <c r="N331" s="298"/>
      <c r="O331" s="298"/>
      <c r="P331" s="298"/>
      <c r="Q331" s="298"/>
      <c r="R331" s="298"/>
    </row>
    <row r="332" spans="1:18" s="14" customFormat="1" x14ac:dyDescent="0.2">
      <c r="A332" s="298"/>
      <c r="B332" s="298"/>
      <c r="C332" s="298"/>
      <c r="D332" s="298"/>
      <c r="E332" s="298"/>
      <c r="F332" s="298"/>
      <c r="G332" s="298"/>
      <c r="H332" s="298"/>
      <c r="I332" s="298"/>
      <c r="J332" s="298"/>
      <c r="K332" s="299"/>
      <c r="L332" s="298"/>
      <c r="M332" s="298"/>
      <c r="N332" s="298"/>
      <c r="O332" s="298"/>
      <c r="P332" s="298"/>
      <c r="Q332" s="298"/>
      <c r="R332" s="298"/>
    </row>
    <row r="333" spans="1:18" s="14" customFormat="1" x14ac:dyDescent="0.2">
      <c r="A333" s="298"/>
      <c r="B333" s="298"/>
      <c r="C333" s="298"/>
      <c r="D333" s="298"/>
      <c r="E333" s="298"/>
      <c r="F333" s="298"/>
      <c r="G333" s="298"/>
      <c r="H333" s="298"/>
      <c r="I333" s="298"/>
      <c r="J333" s="298"/>
      <c r="K333" s="299"/>
      <c r="L333" s="298"/>
      <c r="M333" s="298"/>
      <c r="N333" s="298"/>
      <c r="O333" s="298"/>
      <c r="P333" s="298"/>
      <c r="Q333" s="298"/>
      <c r="R333" s="298"/>
    </row>
    <row r="334" spans="1:18" s="14" customFormat="1" x14ac:dyDescent="0.2">
      <c r="A334" s="298"/>
      <c r="B334" s="298"/>
      <c r="C334" s="298"/>
      <c r="D334" s="298"/>
      <c r="E334" s="298"/>
      <c r="F334" s="298"/>
      <c r="G334" s="298"/>
      <c r="H334" s="298"/>
      <c r="I334" s="298"/>
      <c r="J334" s="298"/>
      <c r="K334" s="299"/>
      <c r="L334" s="298"/>
      <c r="M334" s="298"/>
      <c r="N334" s="298"/>
      <c r="O334" s="298"/>
      <c r="P334" s="298"/>
      <c r="Q334" s="298"/>
      <c r="R334" s="298"/>
    </row>
    <row r="335" spans="1:18" s="14" customFormat="1" x14ac:dyDescent="0.2">
      <c r="A335" s="298"/>
      <c r="B335" s="298"/>
      <c r="C335" s="298"/>
      <c r="D335" s="298"/>
      <c r="E335" s="298"/>
      <c r="F335" s="298"/>
      <c r="G335" s="298"/>
      <c r="H335" s="298"/>
      <c r="I335" s="298"/>
      <c r="J335" s="298"/>
      <c r="K335" s="299"/>
      <c r="L335" s="298"/>
      <c r="M335" s="298"/>
      <c r="N335" s="298"/>
      <c r="O335" s="298"/>
      <c r="P335" s="298"/>
      <c r="Q335" s="298"/>
      <c r="R335" s="298"/>
    </row>
    <row r="336" spans="1:18" s="14" customFormat="1" x14ac:dyDescent="0.2">
      <c r="A336" s="298"/>
      <c r="B336" s="298"/>
      <c r="C336" s="298"/>
      <c r="D336" s="298"/>
      <c r="E336" s="298"/>
      <c r="F336" s="298"/>
      <c r="G336" s="298"/>
      <c r="H336" s="298"/>
      <c r="I336" s="298"/>
      <c r="J336" s="298"/>
      <c r="K336" s="299"/>
      <c r="L336" s="298"/>
      <c r="M336" s="298"/>
      <c r="N336" s="298"/>
      <c r="O336" s="298"/>
      <c r="P336" s="298"/>
      <c r="Q336" s="298"/>
      <c r="R336" s="298"/>
    </row>
    <row r="337" spans="1:18" s="14" customFormat="1" x14ac:dyDescent="0.2">
      <c r="A337" s="298"/>
      <c r="B337" s="298"/>
      <c r="C337" s="298"/>
      <c r="D337" s="298"/>
      <c r="E337" s="298"/>
      <c r="F337" s="298"/>
      <c r="G337" s="298"/>
      <c r="H337" s="298"/>
      <c r="I337" s="298"/>
      <c r="J337" s="298"/>
      <c r="K337" s="299"/>
      <c r="L337" s="298"/>
      <c r="M337" s="298"/>
      <c r="N337" s="298"/>
      <c r="O337" s="298"/>
      <c r="P337" s="298"/>
      <c r="Q337" s="298"/>
      <c r="R337" s="298"/>
    </row>
    <row r="338" spans="1:18" s="14" customFormat="1" x14ac:dyDescent="0.2">
      <c r="A338" s="298"/>
      <c r="B338" s="298"/>
      <c r="C338" s="298"/>
      <c r="D338" s="298"/>
      <c r="E338" s="298"/>
      <c r="F338" s="298"/>
      <c r="G338" s="298"/>
      <c r="H338" s="298"/>
      <c r="I338" s="298"/>
      <c r="J338" s="298"/>
      <c r="K338" s="299"/>
      <c r="L338" s="298"/>
      <c r="M338" s="298"/>
      <c r="N338" s="298"/>
      <c r="O338" s="298"/>
      <c r="P338" s="298"/>
      <c r="Q338" s="298"/>
      <c r="R338" s="298"/>
    </row>
    <row r="339" spans="1:18" s="14" customFormat="1" x14ac:dyDescent="0.2">
      <c r="A339" s="298"/>
      <c r="B339" s="298"/>
      <c r="C339" s="298"/>
      <c r="D339" s="298"/>
      <c r="E339" s="298"/>
      <c r="F339" s="298"/>
      <c r="G339" s="298"/>
      <c r="H339" s="298"/>
      <c r="I339" s="298"/>
      <c r="J339" s="298"/>
      <c r="K339" s="299"/>
      <c r="L339" s="298"/>
      <c r="M339" s="298"/>
      <c r="N339" s="298"/>
      <c r="O339" s="298"/>
      <c r="P339" s="298"/>
      <c r="Q339" s="298"/>
      <c r="R339" s="298"/>
    </row>
    <row r="340" spans="1:18" s="14" customFormat="1" x14ac:dyDescent="0.2">
      <c r="A340" s="298"/>
      <c r="B340" s="298"/>
      <c r="C340" s="298"/>
      <c r="D340" s="298"/>
      <c r="E340" s="298"/>
      <c r="F340" s="298"/>
      <c r="G340" s="298"/>
      <c r="H340" s="298"/>
      <c r="I340" s="298"/>
      <c r="J340" s="298"/>
      <c r="K340" s="299"/>
      <c r="L340" s="298"/>
      <c r="M340" s="298"/>
      <c r="N340" s="298"/>
      <c r="O340" s="298"/>
      <c r="P340" s="298"/>
      <c r="Q340" s="298"/>
      <c r="R340" s="298"/>
    </row>
    <row r="341" spans="1:18" s="14" customFormat="1" x14ac:dyDescent="0.2">
      <c r="A341" s="298"/>
      <c r="B341" s="298"/>
      <c r="C341" s="298"/>
      <c r="D341" s="298"/>
      <c r="E341" s="298"/>
      <c r="F341" s="298"/>
      <c r="G341" s="298"/>
      <c r="H341" s="298"/>
      <c r="I341" s="298"/>
      <c r="J341" s="298"/>
      <c r="K341" s="299"/>
      <c r="L341" s="298"/>
      <c r="M341" s="298"/>
      <c r="N341" s="298"/>
      <c r="O341" s="298"/>
      <c r="P341" s="298"/>
      <c r="Q341" s="298"/>
      <c r="R341" s="298"/>
    </row>
    <row r="342" spans="1:18" s="14" customFormat="1" x14ac:dyDescent="0.2">
      <c r="A342" s="298"/>
      <c r="B342" s="298"/>
      <c r="C342" s="298"/>
      <c r="D342" s="298"/>
      <c r="E342" s="298"/>
      <c r="F342" s="298"/>
      <c r="G342" s="298"/>
      <c r="H342" s="298"/>
      <c r="I342" s="298"/>
      <c r="J342" s="298"/>
      <c r="K342" s="299"/>
      <c r="L342" s="298"/>
      <c r="M342" s="298"/>
      <c r="N342" s="298"/>
      <c r="O342" s="298"/>
      <c r="P342" s="298"/>
      <c r="Q342" s="298"/>
      <c r="R342" s="298"/>
    </row>
    <row r="343" spans="1:18" s="14" customFormat="1" x14ac:dyDescent="0.2">
      <c r="A343" s="298"/>
      <c r="B343" s="298"/>
      <c r="C343" s="298"/>
      <c r="D343" s="298"/>
      <c r="E343" s="298"/>
      <c r="F343" s="298"/>
      <c r="G343" s="298"/>
      <c r="H343" s="298"/>
      <c r="I343" s="298"/>
      <c r="J343" s="298"/>
      <c r="K343" s="299"/>
      <c r="L343" s="298"/>
      <c r="M343" s="298"/>
      <c r="N343" s="298"/>
      <c r="O343" s="298"/>
      <c r="P343" s="298"/>
      <c r="Q343" s="298"/>
      <c r="R343" s="298"/>
    </row>
    <row r="344" spans="1:18" s="14" customFormat="1" x14ac:dyDescent="0.2">
      <c r="A344" s="298"/>
      <c r="B344" s="298"/>
      <c r="C344" s="298"/>
      <c r="D344" s="298"/>
      <c r="E344" s="298"/>
      <c r="F344" s="298"/>
      <c r="G344" s="298"/>
      <c r="H344" s="298"/>
      <c r="I344" s="298"/>
      <c r="J344" s="298"/>
      <c r="K344" s="299"/>
      <c r="L344" s="298"/>
      <c r="M344" s="298"/>
      <c r="N344" s="298"/>
      <c r="O344" s="298"/>
      <c r="P344" s="298"/>
      <c r="Q344" s="298"/>
      <c r="R344" s="298"/>
    </row>
    <row r="345" spans="1:18" s="14" customFormat="1" x14ac:dyDescent="0.2">
      <c r="A345" s="298"/>
      <c r="B345" s="298"/>
      <c r="C345" s="298"/>
      <c r="D345" s="298"/>
      <c r="E345" s="298"/>
      <c r="F345" s="298"/>
      <c r="G345" s="298"/>
      <c r="H345" s="298"/>
      <c r="I345" s="298"/>
      <c r="J345" s="298"/>
      <c r="K345" s="299"/>
      <c r="L345" s="298"/>
      <c r="M345" s="298"/>
      <c r="N345" s="298"/>
      <c r="O345" s="298"/>
      <c r="P345" s="298"/>
      <c r="Q345" s="298"/>
      <c r="R345" s="298"/>
    </row>
    <row r="346" spans="1:18" s="14" customFormat="1" x14ac:dyDescent="0.2">
      <c r="A346" s="298"/>
      <c r="B346" s="298"/>
      <c r="C346" s="298"/>
      <c r="D346" s="298"/>
      <c r="E346" s="298"/>
      <c r="F346" s="298"/>
      <c r="G346" s="298"/>
      <c r="H346" s="298"/>
      <c r="I346" s="298"/>
      <c r="J346" s="298"/>
      <c r="K346" s="299"/>
      <c r="L346" s="298"/>
      <c r="M346" s="298"/>
      <c r="N346" s="298"/>
      <c r="O346" s="298"/>
      <c r="P346" s="298"/>
      <c r="Q346" s="298"/>
      <c r="R346" s="298"/>
    </row>
    <row r="347" spans="1:18" s="14" customFormat="1" x14ac:dyDescent="0.2">
      <c r="A347" s="298"/>
      <c r="B347" s="298"/>
      <c r="C347" s="298"/>
      <c r="D347" s="298"/>
      <c r="E347" s="298"/>
      <c r="F347" s="298"/>
      <c r="G347" s="298"/>
      <c r="H347" s="298"/>
      <c r="I347" s="298"/>
      <c r="J347" s="298"/>
      <c r="K347" s="299"/>
      <c r="L347" s="298"/>
      <c r="M347" s="298"/>
      <c r="N347" s="298"/>
      <c r="O347" s="298"/>
      <c r="P347" s="298"/>
      <c r="Q347" s="298"/>
      <c r="R347" s="298"/>
    </row>
    <row r="348" spans="1:18" s="14" customFormat="1" x14ac:dyDescent="0.2">
      <c r="A348" s="298"/>
      <c r="B348" s="298"/>
      <c r="C348" s="298"/>
      <c r="D348" s="298"/>
      <c r="E348" s="298"/>
      <c r="F348" s="298"/>
      <c r="G348" s="298"/>
      <c r="H348" s="298"/>
      <c r="I348" s="298"/>
      <c r="J348" s="298"/>
      <c r="K348" s="299"/>
      <c r="L348" s="298"/>
      <c r="M348" s="298"/>
      <c r="N348" s="298"/>
      <c r="O348" s="298"/>
      <c r="P348" s="298"/>
      <c r="Q348" s="298"/>
      <c r="R348" s="298"/>
    </row>
    <row r="349" spans="1:18" s="14" customFormat="1" x14ac:dyDescent="0.2">
      <c r="A349" s="298"/>
      <c r="B349" s="298"/>
      <c r="C349" s="298"/>
      <c r="D349" s="298"/>
      <c r="E349" s="298"/>
      <c r="F349" s="298"/>
      <c r="G349" s="298"/>
      <c r="H349" s="298"/>
      <c r="I349" s="298"/>
      <c r="J349" s="298"/>
      <c r="K349" s="299"/>
      <c r="L349" s="298"/>
      <c r="M349" s="298"/>
      <c r="N349" s="298"/>
      <c r="O349" s="298"/>
      <c r="P349" s="298"/>
      <c r="Q349" s="298"/>
      <c r="R349" s="298"/>
    </row>
    <row r="350" spans="1:18" s="14" customFormat="1" x14ac:dyDescent="0.2">
      <c r="A350" s="298"/>
      <c r="B350" s="298"/>
      <c r="C350" s="298"/>
      <c r="D350" s="298"/>
      <c r="E350" s="298"/>
      <c r="F350" s="298"/>
      <c r="G350" s="298"/>
      <c r="H350" s="298"/>
      <c r="I350" s="298"/>
      <c r="J350" s="298"/>
      <c r="K350" s="299"/>
      <c r="L350" s="298"/>
      <c r="M350" s="298"/>
      <c r="N350" s="298"/>
      <c r="O350" s="298"/>
      <c r="P350" s="298"/>
      <c r="Q350" s="298"/>
      <c r="R350" s="298"/>
    </row>
    <row r="351" spans="1:18" s="14" customFormat="1" x14ac:dyDescent="0.2">
      <c r="A351" s="298"/>
      <c r="B351" s="298"/>
      <c r="C351" s="298"/>
      <c r="D351" s="298"/>
      <c r="E351" s="298"/>
      <c r="F351" s="298"/>
      <c r="G351" s="298"/>
      <c r="H351" s="298"/>
      <c r="I351" s="298"/>
      <c r="J351" s="298"/>
      <c r="K351" s="299"/>
      <c r="L351" s="298"/>
      <c r="M351" s="298"/>
      <c r="N351" s="298"/>
      <c r="O351" s="298"/>
      <c r="P351" s="298"/>
      <c r="Q351" s="298"/>
      <c r="R351" s="298"/>
    </row>
    <row r="352" spans="1:18" s="14" customFormat="1" x14ac:dyDescent="0.2">
      <c r="A352" s="298"/>
      <c r="B352" s="298"/>
      <c r="C352" s="298"/>
      <c r="D352" s="298"/>
      <c r="E352" s="298"/>
      <c r="F352" s="298"/>
      <c r="G352" s="298"/>
      <c r="H352" s="298"/>
      <c r="I352" s="298"/>
      <c r="J352" s="298"/>
      <c r="K352" s="299"/>
      <c r="L352" s="298"/>
      <c r="M352" s="298"/>
      <c r="N352" s="298"/>
      <c r="O352" s="298"/>
      <c r="P352" s="298"/>
      <c r="Q352" s="298"/>
      <c r="R352" s="298"/>
    </row>
    <row r="353" spans="1:18" s="14" customFormat="1" x14ac:dyDescent="0.2">
      <c r="A353" s="298"/>
      <c r="B353" s="298"/>
      <c r="C353" s="298"/>
      <c r="D353" s="298"/>
      <c r="E353" s="298"/>
      <c r="F353" s="298"/>
      <c r="G353" s="298"/>
      <c r="H353" s="298"/>
      <c r="I353" s="298"/>
      <c r="J353" s="298"/>
      <c r="K353" s="299"/>
      <c r="L353" s="298"/>
      <c r="M353" s="298"/>
      <c r="N353" s="298"/>
      <c r="O353" s="298"/>
      <c r="P353" s="298"/>
      <c r="Q353" s="298"/>
      <c r="R353" s="298"/>
    </row>
    <row r="354" spans="1:18" s="14" customFormat="1" x14ac:dyDescent="0.2">
      <c r="A354" s="298"/>
      <c r="B354" s="298"/>
      <c r="C354" s="298"/>
      <c r="D354" s="298"/>
      <c r="E354" s="298"/>
      <c r="F354" s="298"/>
      <c r="G354" s="298"/>
      <c r="H354" s="298"/>
      <c r="I354" s="298"/>
      <c r="J354" s="298"/>
      <c r="K354" s="299"/>
      <c r="L354" s="298"/>
      <c r="M354" s="298"/>
      <c r="N354" s="298"/>
      <c r="O354" s="298"/>
      <c r="P354" s="298"/>
      <c r="Q354" s="298"/>
      <c r="R354" s="298"/>
    </row>
    <row r="355" spans="1:18" s="14" customFormat="1" x14ac:dyDescent="0.2">
      <c r="A355" s="298"/>
      <c r="B355" s="298"/>
      <c r="C355" s="298"/>
      <c r="D355" s="298"/>
      <c r="E355" s="298"/>
      <c r="F355" s="298"/>
      <c r="G355" s="298"/>
      <c r="H355" s="298"/>
      <c r="I355" s="298"/>
      <c r="J355" s="298"/>
      <c r="K355" s="299"/>
      <c r="L355" s="298"/>
      <c r="M355" s="298"/>
      <c r="N355" s="298"/>
      <c r="O355" s="298"/>
      <c r="P355" s="298"/>
      <c r="Q355" s="298"/>
      <c r="R355" s="298"/>
    </row>
    <row r="356" spans="1:18" s="14" customFormat="1" x14ac:dyDescent="0.2">
      <c r="A356" s="298"/>
      <c r="B356" s="298"/>
      <c r="C356" s="298"/>
      <c r="D356" s="298"/>
      <c r="E356" s="298"/>
      <c r="F356" s="298"/>
      <c r="G356" s="298"/>
      <c r="H356" s="298"/>
      <c r="I356" s="298"/>
      <c r="J356" s="298"/>
      <c r="K356" s="299"/>
      <c r="L356" s="298"/>
      <c r="M356" s="298"/>
      <c r="N356" s="298"/>
      <c r="O356" s="298"/>
      <c r="P356" s="298"/>
      <c r="Q356" s="298"/>
      <c r="R356" s="298"/>
    </row>
    <row r="357" spans="1:18" s="14" customFormat="1" x14ac:dyDescent="0.2">
      <c r="A357" s="298"/>
      <c r="B357" s="298"/>
      <c r="C357" s="298"/>
      <c r="D357" s="298"/>
      <c r="E357" s="298"/>
      <c r="F357" s="298"/>
      <c r="G357" s="298"/>
      <c r="H357" s="298"/>
      <c r="I357" s="298"/>
      <c r="J357" s="298"/>
      <c r="K357" s="299"/>
      <c r="L357" s="298"/>
      <c r="M357" s="298"/>
      <c r="N357" s="298"/>
      <c r="O357" s="298"/>
      <c r="P357" s="298"/>
      <c r="Q357" s="298"/>
      <c r="R357" s="298"/>
    </row>
    <row r="358" spans="1:18" s="14" customFormat="1" x14ac:dyDescent="0.2">
      <c r="A358" s="298"/>
      <c r="B358" s="298"/>
      <c r="C358" s="298"/>
      <c r="D358" s="298"/>
      <c r="E358" s="298"/>
      <c r="F358" s="298"/>
      <c r="G358" s="298"/>
      <c r="H358" s="298"/>
      <c r="I358" s="298"/>
      <c r="J358" s="298"/>
      <c r="K358" s="299"/>
      <c r="L358" s="298"/>
      <c r="M358" s="298"/>
      <c r="N358" s="298"/>
      <c r="O358" s="298"/>
      <c r="P358" s="298"/>
      <c r="Q358" s="298"/>
      <c r="R358" s="298"/>
    </row>
    <row r="359" spans="1:18" s="14" customFormat="1" x14ac:dyDescent="0.2">
      <c r="A359" s="298"/>
      <c r="B359" s="298"/>
      <c r="C359" s="298"/>
      <c r="D359" s="298"/>
      <c r="E359" s="298"/>
      <c r="F359" s="298"/>
      <c r="G359" s="298"/>
      <c r="H359" s="298"/>
      <c r="I359" s="298"/>
      <c r="J359" s="298"/>
      <c r="K359" s="299"/>
      <c r="L359" s="298"/>
      <c r="M359" s="298"/>
      <c r="N359" s="298"/>
      <c r="O359" s="298"/>
      <c r="P359" s="298"/>
      <c r="Q359" s="298"/>
      <c r="R359" s="298"/>
    </row>
    <row r="360" spans="1:18" s="14" customFormat="1" x14ac:dyDescent="0.2">
      <c r="A360" s="298"/>
      <c r="B360" s="298"/>
      <c r="C360" s="298"/>
      <c r="D360" s="298"/>
      <c r="E360" s="298"/>
      <c r="F360" s="298"/>
      <c r="G360" s="298"/>
      <c r="H360" s="298"/>
      <c r="I360" s="298"/>
      <c r="J360" s="298"/>
      <c r="K360" s="299"/>
      <c r="L360" s="298"/>
      <c r="M360" s="298"/>
      <c r="N360" s="298"/>
      <c r="O360" s="298"/>
      <c r="P360" s="298"/>
      <c r="Q360" s="298"/>
      <c r="R360" s="298"/>
    </row>
    <row r="361" spans="1:18" s="14" customFormat="1" x14ac:dyDescent="0.2">
      <c r="A361" s="298"/>
      <c r="B361" s="298"/>
      <c r="C361" s="298"/>
      <c r="D361" s="298"/>
      <c r="E361" s="298"/>
      <c r="F361" s="298"/>
      <c r="G361" s="298"/>
      <c r="H361" s="298"/>
      <c r="I361" s="298"/>
      <c r="J361" s="298"/>
      <c r="K361" s="299"/>
      <c r="L361" s="298"/>
      <c r="M361" s="298"/>
      <c r="N361" s="298"/>
      <c r="O361" s="298"/>
      <c r="P361" s="298"/>
      <c r="Q361" s="298"/>
      <c r="R361" s="298"/>
    </row>
    <row r="362" spans="1:18" s="14" customFormat="1" x14ac:dyDescent="0.2">
      <c r="A362" s="298"/>
      <c r="B362" s="298"/>
      <c r="C362" s="298"/>
      <c r="D362" s="298"/>
      <c r="E362" s="298"/>
      <c r="F362" s="298"/>
      <c r="G362" s="298"/>
      <c r="H362" s="298"/>
      <c r="I362" s="298"/>
      <c r="J362" s="298"/>
      <c r="K362" s="299"/>
      <c r="L362" s="298"/>
      <c r="M362" s="298"/>
      <c r="N362" s="298"/>
      <c r="O362" s="298"/>
      <c r="P362" s="298"/>
      <c r="Q362" s="298"/>
      <c r="R362" s="298"/>
    </row>
    <row r="363" spans="1:18" s="14" customFormat="1" x14ac:dyDescent="0.2">
      <c r="A363" s="298"/>
      <c r="B363" s="298"/>
      <c r="C363" s="298"/>
      <c r="D363" s="298"/>
      <c r="E363" s="298"/>
      <c r="F363" s="298"/>
      <c r="G363" s="298"/>
      <c r="H363" s="298"/>
      <c r="I363" s="298"/>
      <c r="J363" s="298"/>
      <c r="K363" s="299"/>
      <c r="L363" s="298"/>
      <c r="M363" s="298"/>
      <c r="N363" s="298"/>
      <c r="O363" s="298"/>
      <c r="P363" s="298"/>
      <c r="Q363" s="298"/>
      <c r="R363" s="298"/>
    </row>
    <row r="364" spans="1:18" s="14" customFormat="1" x14ac:dyDescent="0.2">
      <c r="A364" s="298"/>
      <c r="B364" s="298"/>
      <c r="C364" s="298"/>
      <c r="D364" s="298"/>
      <c r="E364" s="298"/>
      <c r="F364" s="298"/>
      <c r="G364" s="298"/>
      <c r="H364" s="298"/>
      <c r="I364" s="298"/>
      <c r="J364" s="298"/>
      <c r="K364" s="299"/>
      <c r="L364" s="298"/>
      <c r="M364" s="298"/>
      <c r="N364" s="298"/>
      <c r="O364" s="298"/>
      <c r="P364" s="298"/>
      <c r="Q364" s="298"/>
      <c r="R364" s="298"/>
    </row>
    <row r="365" spans="1:18" s="14" customFormat="1" x14ac:dyDescent="0.2">
      <c r="A365" s="298"/>
      <c r="B365" s="298"/>
      <c r="C365" s="298"/>
      <c r="D365" s="298"/>
      <c r="E365" s="298"/>
      <c r="F365" s="298"/>
      <c r="G365" s="298"/>
      <c r="H365" s="298"/>
      <c r="I365" s="298"/>
      <c r="J365" s="298"/>
      <c r="K365" s="299"/>
      <c r="L365" s="298"/>
      <c r="M365" s="298"/>
      <c r="N365" s="298"/>
      <c r="O365" s="298"/>
      <c r="P365" s="298"/>
      <c r="Q365" s="298"/>
      <c r="R365" s="298"/>
    </row>
    <row r="366" spans="1:18" s="14" customFormat="1" x14ac:dyDescent="0.2">
      <c r="A366" s="298"/>
      <c r="B366" s="298"/>
      <c r="C366" s="298"/>
      <c r="D366" s="298"/>
      <c r="E366" s="298"/>
      <c r="F366" s="298"/>
      <c r="G366" s="298"/>
      <c r="H366" s="298"/>
      <c r="I366" s="298"/>
      <c r="J366" s="298"/>
      <c r="K366" s="299"/>
      <c r="L366" s="298"/>
      <c r="M366" s="298"/>
      <c r="N366" s="298"/>
      <c r="O366" s="298"/>
      <c r="P366" s="298"/>
      <c r="Q366" s="298"/>
      <c r="R366" s="298"/>
    </row>
    <row r="367" spans="1:18" s="14" customFormat="1" x14ac:dyDescent="0.2">
      <c r="A367" s="298"/>
      <c r="B367" s="298"/>
      <c r="C367" s="298"/>
      <c r="D367" s="298"/>
      <c r="E367" s="298"/>
      <c r="F367" s="298"/>
      <c r="G367" s="298"/>
      <c r="H367" s="298"/>
      <c r="I367" s="298"/>
      <c r="J367" s="298"/>
      <c r="K367" s="299"/>
      <c r="L367" s="298"/>
      <c r="M367" s="298"/>
      <c r="N367" s="298"/>
      <c r="O367" s="298"/>
      <c r="P367" s="298"/>
      <c r="Q367" s="298"/>
      <c r="R367" s="298"/>
    </row>
    <row r="368" spans="1:18" s="14" customFormat="1" x14ac:dyDescent="0.2">
      <c r="A368" s="298"/>
      <c r="B368" s="298"/>
      <c r="C368" s="298"/>
      <c r="D368" s="298"/>
      <c r="E368" s="298"/>
      <c r="F368" s="298"/>
      <c r="G368" s="298"/>
      <c r="H368" s="298"/>
      <c r="I368" s="298"/>
      <c r="J368" s="298"/>
      <c r="K368" s="299"/>
      <c r="L368" s="298"/>
      <c r="M368" s="298"/>
      <c r="N368" s="298"/>
      <c r="O368" s="298"/>
      <c r="P368" s="298"/>
      <c r="Q368" s="298"/>
      <c r="R368" s="298"/>
    </row>
    <row r="369" spans="1:18" s="14" customFormat="1" x14ac:dyDescent="0.2">
      <c r="A369" s="298"/>
      <c r="B369" s="298"/>
      <c r="C369" s="298"/>
      <c r="D369" s="298"/>
      <c r="E369" s="298"/>
      <c r="F369" s="298"/>
      <c r="G369" s="298"/>
      <c r="H369" s="298"/>
      <c r="I369" s="298"/>
      <c r="J369" s="298"/>
      <c r="K369" s="299"/>
      <c r="L369" s="298"/>
      <c r="M369" s="298"/>
      <c r="N369" s="298"/>
      <c r="O369" s="298"/>
      <c r="P369" s="298"/>
      <c r="Q369" s="298"/>
      <c r="R369" s="298"/>
    </row>
    <row r="370" spans="1:18" s="14" customFormat="1" x14ac:dyDescent="0.2">
      <c r="A370" s="298"/>
      <c r="B370" s="298"/>
      <c r="C370" s="298"/>
      <c r="D370" s="298"/>
      <c r="E370" s="298"/>
      <c r="F370" s="298"/>
      <c r="G370" s="298"/>
      <c r="H370" s="298"/>
      <c r="I370" s="298"/>
      <c r="J370" s="298"/>
      <c r="K370" s="299"/>
      <c r="L370" s="298"/>
      <c r="M370" s="298"/>
      <c r="N370" s="298"/>
      <c r="O370" s="298"/>
      <c r="P370" s="298"/>
      <c r="Q370" s="298"/>
      <c r="R370" s="298"/>
    </row>
    <row r="371" spans="1:18" s="14" customFormat="1" x14ac:dyDescent="0.2">
      <c r="A371" s="298"/>
      <c r="B371" s="298"/>
      <c r="C371" s="298"/>
      <c r="D371" s="298"/>
      <c r="E371" s="298"/>
      <c r="F371" s="298"/>
      <c r="G371" s="298"/>
      <c r="H371" s="298"/>
      <c r="I371" s="298"/>
      <c r="J371" s="298"/>
      <c r="K371" s="299"/>
      <c r="L371" s="298"/>
      <c r="M371" s="298"/>
      <c r="N371" s="298"/>
      <c r="O371" s="298"/>
      <c r="P371" s="298"/>
      <c r="Q371" s="298"/>
      <c r="R371" s="298"/>
    </row>
    <row r="372" spans="1:18" s="14" customFormat="1" x14ac:dyDescent="0.2">
      <c r="A372" s="298"/>
      <c r="B372" s="298"/>
      <c r="C372" s="298"/>
      <c r="D372" s="298"/>
      <c r="E372" s="298"/>
      <c r="F372" s="298"/>
      <c r="G372" s="298"/>
      <c r="H372" s="298"/>
      <c r="I372" s="298"/>
      <c r="J372" s="298"/>
      <c r="K372" s="299"/>
      <c r="L372" s="298"/>
      <c r="M372" s="298"/>
      <c r="N372" s="298"/>
      <c r="O372" s="298"/>
      <c r="P372" s="298"/>
      <c r="Q372" s="298"/>
      <c r="R372" s="298"/>
    </row>
    <row r="373" spans="1:18" s="14" customFormat="1" x14ac:dyDescent="0.2">
      <c r="A373" s="298"/>
      <c r="B373" s="298"/>
      <c r="C373" s="298"/>
      <c r="D373" s="298"/>
      <c r="E373" s="298"/>
      <c r="F373" s="298"/>
      <c r="G373" s="298"/>
      <c r="H373" s="298"/>
      <c r="I373" s="298"/>
      <c r="J373" s="298"/>
      <c r="K373" s="299"/>
      <c r="L373" s="298"/>
      <c r="M373" s="298"/>
      <c r="N373" s="298"/>
      <c r="O373" s="298"/>
      <c r="P373" s="298"/>
      <c r="Q373" s="298"/>
      <c r="R373" s="298"/>
    </row>
    <row r="374" spans="1:18" s="14" customFormat="1" x14ac:dyDescent="0.2">
      <c r="A374" s="298"/>
      <c r="B374" s="298"/>
      <c r="C374" s="298"/>
      <c r="D374" s="298"/>
      <c r="E374" s="298"/>
      <c r="F374" s="298"/>
      <c r="G374" s="298"/>
      <c r="H374" s="298"/>
      <c r="I374" s="298"/>
      <c r="J374" s="298"/>
      <c r="K374" s="299"/>
      <c r="L374" s="298"/>
      <c r="M374" s="298"/>
      <c r="N374" s="298"/>
      <c r="O374" s="298"/>
      <c r="P374" s="298"/>
      <c r="Q374" s="298"/>
      <c r="R374" s="298"/>
    </row>
    <row r="375" spans="1:18" s="14" customFormat="1" x14ac:dyDescent="0.2">
      <c r="A375" s="298"/>
      <c r="B375" s="298"/>
      <c r="C375" s="298"/>
      <c r="D375" s="298"/>
      <c r="E375" s="298"/>
      <c r="F375" s="298"/>
      <c r="G375" s="298"/>
      <c r="H375" s="298"/>
      <c r="I375" s="298"/>
      <c r="J375" s="298"/>
      <c r="K375" s="299"/>
      <c r="L375" s="298"/>
      <c r="M375" s="298"/>
      <c r="N375" s="298"/>
      <c r="O375" s="298"/>
      <c r="P375" s="298"/>
      <c r="Q375" s="298"/>
      <c r="R375" s="298"/>
    </row>
    <row r="376" spans="1:18" s="14" customFormat="1" x14ac:dyDescent="0.2">
      <c r="A376" s="298"/>
      <c r="B376" s="298"/>
      <c r="C376" s="298"/>
      <c r="D376" s="298"/>
      <c r="E376" s="298"/>
      <c r="F376" s="298"/>
      <c r="G376" s="298"/>
      <c r="H376" s="298"/>
      <c r="I376" s="298"/>
      <c r="J376" s="298"/>
      <c r="K376" s="299"/>
      <c r="L376" s="298"/>
      <c r="M376" s="298"/>
      <c r="N376" s="298"/>
      <c r="O376" s="298"/>
      <c r="P376" s="298"/>
      <c r="Q376" s="298"/>
      <c r="R376" s="298"/>
    </row>
    <row r="377" spans="1:18" s="14" customFormat="1" x14ac:dyDescent="0.2">
      <c r="A377" s="298"/>
      <c r="B377" s="298"/>
      <c r="C377" s="298"/>
      <c r="D377" s="298"/>
      <c r="E377" s="298"/>
      <c r="F377" s="298"/>
      <c r="G377" s="298"/>
      <c r="H377" s="298"/>
      <c r="I377" s="298"/>
      <c r="J377" s="298"/>
      <c r="K377" s="299"/>
      <c r="L377" s="298"/>
      <c r="M377" s="298"/>
      <c r="N377" s="298"/>
      <c r="O377" s="298"/>
      <c r="P377" s="298"/>
      <c r="Q377" s="298"/>
      <c r="R377" s="298"/>
    </row>
    <row r="378" spans="1:18" s="14" customFormat="1" x14ac:dyDescent="0.2">
      <c r="A378" s="298"/>
      <c r="B378" s="298"/>
      <c r="C378" s="298"/>
      <c r="D378" s="298"/>
      <c r="E378" s="298"/>
      <c r="F378" s="298"/>
      <c r="G378" s="298"/>
      <c r="H378" s="298"/>
      <c r="I378" s="298"/>
      <c r="J378" s="298"/>
      <c r="K378" s="299"/>
      <c r="L378" s="298"/>
      <c r="M378" s="298"/>
      <c r="N378" s="298"/>
      <c r="O378" s="298"/>
      <c r="P378" s="298"/>
      <c r="Q378" s="298"/>
      <c r="R378" s="298"/>
    </row>
    <row r="379" spans="1:18" s="14" customFormat="1" x14ac:dyDescent="0.2">
      <c r="A379" s="298"/>
      <c r="B379" s="298"/>
      <c r="C379" s="298"/>
      <c r="D379" s="298"/>
      <c r="E379" s="298"/>
      <c r="F379" s="298"/>
      <c r="G379" s="298"/>
      <c r="H379" s="298"/>
      <c r="I379" s="298"/>
      <c r="J379" s="298"/>
      <c r="K379" s="299"/>
      <c r="L379" s="298"/>
      <c r="M379" s="298"/>
      <c r="N379" s="298"/>
      <c r="O379" s="298"/>
      <c r="P379" s="298"/>
      <c r="Q379" s="298"/>
      <c r="R379" s="298"/>
    </row>
    <row r="380" spans="1:18" s="14" customFormat="1" x14ac:dyDescent="0.2">
      <c r="A380" s="298"/>
      <c r="B380" s="298"/>
      <c r="C380" s="298"/>
      <c r="D380" s="298"/>
      <c r="E380" s="298"/>
      <c r="F380" s="298"/>
      <c r="G380" s="298"/>
      <c r="H380" s="298"/>
      <c r="I380" s="298"/>
      <c r="J380" s="298"/>
      <c r="K380" s="299"/>
      <c r="L380" s="298"/>
      <c r="M380" s="298"/>
      <c r="N380" s="298"/>
      <c r="O380" s="298"/>
      <c r="P380" s="298"/>
      <c r="Q380" s="298"/>
      <c r="R380" s="298"/>
    </row>
    <row r="381" spans="1:18" s="14" customFormat="1" x14ac:dyDescent="0.2">
      <c r="A381" s="298"/>
      <c r="B381" s="298"/>
      <c r="C381" s="298"/>
      <c r="D381" s="298"/>
      <c r="E381" s="298"/>
      <c r="F381" s="298"/>
      <c r="G381" s="298"/>
      <c r="H381" s="298"/>
      <c r="I381" s="298"/>
      <c r="J381" s="298"/>
      <c r="K381" s="299"/>
      <c r="L381" s="298"/>
      <c r="M381" s="298"/>
      <c r="N381" s="298"/>
      <c r="O381" s="298"/>
      <c r="P381" s="298"/>
      <c r="Q381" s="298"/>
      <c r="R381" s="298"/>
    </row>
    <row r="382" spans="1:18" s="14" customFormat="1" x14ac:dyDescent="0.2">
      <c r="A382" s="298"/>
      <c r="B382" s="298"/>
      <c r="C382" s="298"/>
      <c r="D382" s="298"/>
      <c r="E382" s="298"/>
      <c r="F382" s="298"/>
      <c r="G382" s="298"/>
      <c r="H382" s="298"/>
      <c r="I382" s="298"/>
      <c r="J382" s="298"/>
      <c r="K382" s="299"/>
      <c r="L382" s="298"/>
      <c r="M382" s="298"/>
      <c r="N382" s="298"/>
      <c r="O382" s="298"/>
      <c r="P382" s="298"/>
      <c r="Q382" s="298"/>
      <c r="R382" s="298"/>
    </row>
    <row r="383" spans="1:18" s="14" customFormat="1" x14ac:dyDescent="0.2">
      <c r="A383" s="298"/>
      <c r="B383" s="298"/>
      <c r="C383" s="298"/>
      <c r="D383" s="298"/>
      <c r="E383" s="298"/>
      <c r="F383" s="298"/>
      <c r="G383" s="298"/>
      <c r="H383" s="298"/>
      <c r="I383" s="298"/>
      <c r="J383" s="298"/>
      <c r="K383" s="299"/>
      <c r="L383" s="298"/>
      <c r="M383" s="298"/>
      <c r="N383" s="298"/>
      <c r="O383" s="298"/>
      <c r="P383" s="298"/>
      <c r="Q383" s="298"/>
      <c r="R383" s="298"/>
    </row>
    <row r="384" spans="1:18" s="14" customFormat="1" x14ac:dyDescent="0.2">
      <c r="A384" s="298"/>
      <c r="B384" s="298"/>
      <c r="C384" s="298"/>
      <c r="D384" s="298"/>
      <c r="E384" s="298"/>
      <c r="F384" s="298"/>
      <c r="G384" s="298"/>
      <c r="H384" s="298"/>
      <c r="I384" s="298"/>
      <c r="J384" s="298"/>
      <c r="K384" s="299"/>
      <c r="L384" s="298"/>
      <c r="M384" s="298"/>
      <c r="N384" s="298"/>
      <c r="O384" s="298"/>
      <c r="P384" s="298"/>
      <c r="Q384" s="298"/>
      <c r="R384" s="298"/>
    </row>
    <row r="385" spans="1:18" s="14" customFormat="1" x14ac:dyDescent="0.2">
      <c r="A385" s="298"/>
      <c r="B385" s="298"/>
      <c r="C385" s="298"/>
      <c r="D385" s="298"/>
      <c r="E385" s="298"/>
      <c r="F385" s="298"/>
      <c r="G385" s="298"/>
      <c r="H385" s="298"/>
      <c r="I385" s="298"/>
      <c r="J385" s="298"/>
      <c r="K385" s="299"/>
      <c r="L385" s="298"/>
      <c r="M385" s="298"/>
      <c r="N385" s="298"/>
      <c r="O385" s="298"/>
      <c r="P385" s="298"/>
      <c r="Q385" s="298"/>
      <c r="R385" s="298"/>
    </row>
    <row r="386" spans="1:18" s="14" customFormat="1" x14ac:dyDescent="0.2">
      <c r="A386" s="298"/>
      <c r="B386" s="298"/>
      <c r="C386" s="298"/>
      <c r="D386" s="298"/>
      <c r="E386" s="298"/>
      <c r="F386" s="298"/>
      <c r="G386" s="298"/>
      <c r="H386" s="298"/>
      <c r="I386" s="298"/>
      <c r="J386" s="298"/>
      <c r="K386" s="299"/>
      <c r="L386" s="298"/>
      <c r="M386" s="298"/>
      <c r="N386" s="298"/>
      <c r="O386" s="298"/>
      <c r="P386" s="298"/>
      <c r="Q386" s="298"/>
      <c r="R386" s="298"/>
    </row>
    <row r="387" spans="1:18" s="14" customFormat="1" x14ac:dyDescent="0.2">
      <c r="A387" s="298"/>
      <c r="B387" s="298"/>
      <c r="C387" s="298"/>
      <c r="D387" s="298"/>
      <c r="E387" s="298"/>
      <c r="F387" s="298"/>
      <c r="G387" s="298"/>
      <c r="H387" s="298"/>
      <c r="I387" s="298"/>
      <c r="J387" s="298"/>
      <c r="K387" s="299"/>
      <c r="L387" s="298"/>
      <c r="M387" s="298"/>
      <c r="N387" s="298"/>
      <c r="O387" s="298"/>
      <c r="P387" s="298"/>
      <c r="Q387" s="298"/>
      <c r="R387" s="298"/>
    </row>
    <row r="388" spans="1:18" s="14" customFormat="1" x14ac:dyDescent="0.2">
      <c r="A388" s="298"/>
      <c r="B388" s="298"/>
      <c r="C388" s="298"/>
      <c r="D388" s="298"/>
      <c r="E388" s="298"/>
      <c r="F388" s="298"/>
      <c r="G388" s="298"/>
      <c r="H388" s="298"/>
      <c r="I388" s="298"/>
      <c r="J388" s="298"/>
      <c r="K388" s="299"/>
      <c r="L388" s="298"/>
      <c r="M388" s="298"/>
      <c r="N388" s="298"/>
      <c r="O388" s="298"/>
      <c r="P388" s="298"/>
      <c r="Q388" s="298"/>
      <c r="R388" s="298"/>
    </row>
    <row r="389" spans="1:18" s="14" customFormat="1" x14ac:dyDescent="0.2">
      <c r="A389" s="298"/>
      <c r="B389" s="298"/>
      <c r="C389" s="298"/>
      <c r="D389" s="298"/>
      <c r="E389" s="298"/>
      <c r="F389" s="298"/>
      <c r="G389" s="298"/>
      <c r="H389" s="298"/>
      <c r="I389" s="298"/>
      <c r="J389" s="298"/>
      <c r="K389" s="299"/>
      <c r="L389" s="298"/>
      <c r="M389" s="298"/>
      <c r="N389" s="298"/>
      <c r="O389" s="298"/>
      <c r="P389" s="298"/>
      <c r="Q389" s="298"/>
      <c r="R389" s="298"/>
    </row>
    <row r="390" spans="1:18" s="14" customFormat="1" x14ac:dyDescent="0.2">
      <c r="A390" s="298"/>
      <c r="B390" s="298"/>
      <c r="C390" s="298"/>
      <c r="D390" s="298"/>
      <c r="E390" s="298"/>
      <c r="F390" s="298"/>
      <c r="G390" s="298"/>
      <c r="H390" s="298"/>
      <c r="I390" s="298"/>
      <c r="J390" s="298"/>
      <c r="K390" s="299"/>
      <c r="L390" s="298"/>
      <c r="M390" s="298"/>
      <c r="N390" s="298"/>
      <c r="O390" s="298"/>
      <c r="P390" s="298"/>
      <c r="Q390" s="298"/>
      <c r="R390" s="298"/>
    </row>
    <row r="391" spans="1:18" s="14" customFormat="1" x14ac:dyDescent="0.2">
      <c r="A391" s="298"/>
      <c r="B391" s="298"/>
      <c r="C391" s="298"/>
      <c r="D391" s="298"/>
      <c r="E391" s="298"/>
      <c r="F391" s="298"/>
      <c r="G391" s="298"/>
      <c r="H391" s="298"/>
      <c r="I391" s="298"/>
      <c r="J391" s="298"/>
      <c r="K391" s="299"/>
      <c r="L391" s="298"/>
      <c r="M391" s="298"/>
      <c r="N391" s="298"/>
      <c r="O391" s="298"/>
      <c r="P391" s="298"/>
      <c r="Q391" s="298"/>
      <c r="R391" s="298"/>
    </row>
    <row r="392" spans="1:18" s="14" customFormat="1" x14ac:dyDescent="0.2">
      <c r="A392" s="298"/>
      <c r="B392" s="298"/>
      <c r="C392" s="298"/>
      <c r="D392" s="298"/>
      <c r="E392" s="298"/>
      <c r="F392" s="298"/>
      <c r="G392" s="298"/>
      <c r="H392" s="298"/>
      <c r="I392" s="298"/>
      <c r="J392" s="298"/>
      <c r="K392" s="299"/>
      <c r="L392" s="298"/>
      <c r="M392" s="298"/>
      <c r="N392" s="298"/>
      <c r="O392" s="298"/>
      <c r="P392" s="298"/>
      <c r="Q392" s="298"/>
      <c r="R392" s="298"/>
    </row>
    <row r="393" spans="1:18" s="14" customFormat="1" x14ac:dyDescent="0.2">
      <c r="A393" s="298"/>
      <c r="B393" s="298"/>
      <c r="C393" s="298"/>
      <c r="D393" s="298"/>
      <c r="E393" s="298"/>
      <c r="F393" s="298"/>
      <c r="G393" s="298"/>
      <c r="H393" s="298"/>
      <c r="I393" s="298"/>
      <c r="J393" s="298"/>
      <c r="K393" s="299"/>
      <c r="L393" s="298"/>
      <c r="M393" s="298"/>
      <c r="N393" s="298"/>
      <c r="O393" s="298"/>
      <c r="P393" s="298"/>
      <c r="Q393" s="298"/>
      <c r="R393" s="298"/>
    </row>
    <row r="394" spans="1:18" s="14" customFormat="1" x14ac:dyDescent="0.2">
      <c r="A394" s="298"/>
      <c r="B394" s="298"/>
      <c r="C394" s="298"/>
      <c r="D394" s="298"/>
      <c r="E394" s="298"/>
      <c r="F394" s="298"/>
      <c r="G394" s="298"/>
      <c r="H394" s="298"/>
      <c r="I394" s="298"/>
      <c r="J394" s="298"/>
      <c r="K394" s="299"/>
      <c r="L394" s="298"/>
      <c r="M394" s="298"/>
      <c r="N394" s="298"/>
      <c r="O394" s="298"/>
      <c r="P394" s="298"/>
      <c r="Q394" s="298"/>
      <c r="R394" s="298"/>
    </row>
    <row r="395" spans="1:18" s="14" customFormat="1" x14ac:dyDescent="0.2">
      <c r="A395" s="298"/>
      <c r="B395" s="298"/>
      <c r="C395" s="298"/>
      <c r="D395" s="298"/>
      <c r="E395" s="298"/>
      <c r="F395" s="298"/>
      <c r="G395" s="298"/>
      <c r="H395" s="298"/>
      <c r="I395" s="298"/>
      <c r="J395" s="298"/>
      <c r="K395" s="299"/>
      <c r="L395" s="298"/>
      <c r="M395" s="298"/>
      <c r="N395" s="298"/>
      <c r="O395" s="298"/>
      <c r="P395" s="298"/>
      <c r="Q395" s="298"/>
      <c r="R395" s="298"/>
    </row>
    <row r="396" spans="1:18" s="14" customFormat="1" x14ac:dyDescent="0.2">
      <c r="A396" s="298"/>
      <c r="B396" s="298"/>
      <c r="C396" s="298"/>
      <c r="D396" s="298"/>
      <c r="E396" s="298"/>
      <c r="F396" s="298"/>
      <c r="G396" s="298"/>
      <c r="H396" s="298"/>
      <c r="I396" s="298"/>
      <c r="J396" s="298"/>
      <c r="K396" s="299"/>
      <c r="L396" s="298"/>
      <c r="M396" s="298"/>
      <c r="N396" s="298"/>
      <c r="O396" s="298"/>
      <c r="P396" s="298"/>
      <c r="Q396" s="298"/>
      <c r="R396" s="298"/>
    </row>
    <row r="397" spans="1:18" s="14" customFormat="1" x14ac:dyDescent="0.2">
      <c r="A397" s="298"/>
      <c r="B397" s="298"/>
      <c r="C397" s="298"/>
      <c r="D397" s="298"/>
      <c r="E397" s="298"/>
      <c r="F397" s="298"/>
      <c r="G397" s="298"/>
      <c r="H397" s="298"/>
      <c r="I397" s="298"/>
      <c r="J397" s="298"/>
      <c r="K397" s="299"/>
      <c r="L397" s="298"/>
      <c r="M397" s="298"/>
      <c r="N397" s="298"/>
      <c r="O397" s="298"/>
      <c r="P397" s="298"/>
      <c r="Q397" s="298"/>
      <c r="R397" s="298"/>
    </row>
    <row r="398" spans="1:18" s="14" customFormat="1" x14ac:dyDescent="0.2">
      <c r="A398" s="298"/>
      <c r="B398" s="298"/>
      <c r="C398" s="298"/>
      <c r="D398" s="298"/>
      <c r="E398" s="298"/>
      <c r="F398" s="298"/>
      <c r="G398" s="298"/>
      <c r="H398" s="298"/>
      <c r="I398" s="298"/>
      <c r="J398" s="298"/>
      <c r="K398" s="299"/>
      <c r="L398" s="298"/>
      <c r="M398" s="298"/>
      <c r="N398" s="298"/>
      <c r="O398" s="298"/>
      <c r="P398" s="298"/>
      <c r="Q398" s="298"/>
      <c r="R398" s="298"/>
    </row>
    <row r="399" spans="1:18" s="14" customFormat="1" x14ac:dyDescent="0.2">
      <c r="A399" s="298"/>
      <c r="B399" s="298"/>
      <c r="C399" s="298"/>
      <c r="D399" s="298"/>
      <c r="E399" s="298"/>
      <c r="F399" s="298"/>
      <c r="G399" s="298"/>
      <c r="H399" s="298"/>
      <c r="I399" s="298"/>
      <c r="J399" s="298"/>
      <c r="K399" s="299"/>
      <c r="L399" s="298"/>
      <c r="M399" s="298"/>
      <c r="N399" s="298"/>
      <c r="O399" s="298"/>
      <c r="P399" s="298"/>
      <c r="Q399" s="298"/>
      <c r="R399" s="298"/>
    </row>
    <row r="400" spans="1:18" s="14" customFormat="1" x14ac:dyDescent="0.2">
      <c r="A400" s="298"/>
      <c r="B400" s="298"/>
      <c r="C400" s="298"/>
      <c r="D400" s="298"/>
      <c r="E400" s="298"/>
      <c r="F400" s="298"/>
      <c r="G400" s="298"/>
      <c r="H400" s="298"/>
      <c r="I400" s="298"/>
      <c r="J400" s="298"/>
      <c r="K400" s="299"/>
      <c r="L400" s="298"/>
      <c r="M400" s="298"/>
      <c r="N400" s="298"/>
      <c r="O400" s="298"/>
      <c r="P400" s="298"/>
      <c r="Q400" s="298"/>
      <c r="R400" s="298"/>
    </row>
    <row r="401" spans="1:18" s="14" customFormat="1" x14ac:dyDescent="0.2">
      <c r="A401" s="298"/>
      <c r="B401" s="298"/>
      <c r="C401" s="298"/>
      <c r="D401" s="298"/>
      <c r="E401" s="298"/>
      <c r="F401" s="298"/>
      <c r="G401" s="298"/>
      <c r="H401" s="298"/>
      <c r="I401" s="298"/>
      <c r="J401" s="298"/>
      <c r="K401" s="299"/>
      <c r="L401" s="298"/>
      <c r="M401" s="298"/>
      <c r="N401" s="298"/>
      <c r="O401" s="298"/>
      <c r="P401" s="298"/>
      <c r="Q401" s="298"/>
      <c r="R401" s="298"/>
    </row>
    <row r="402" spans="1:18" s="14" customFormat="1" x14ac:dyDescent="0.2">
      <c r="A402" s="298"/>
      <c r="B402" s="298"/>
      <c r="C402" s="298"/>
      <c r="D402" s="298"/>
      <c r="E402" s="298"/>
      <c r="F402" s="298"/>
      <c r="G402" s="298"/>
      <c r="H402" s="298"/>
      <c r="I402" s="298"/>
      <c r="J402" s="298"/>
      <c r="K402" s="299"/>
      <c r="L402" s="298"/>
      <c r="M402" s="298"/>
      <c r="N402" s="298"/>
      <c r="O402" s="298"/>
      <c r="P402" s="298"/>
      <c r="Q402" s="298"/>
      <c r="R402" s="298"/>
    </row>
    <row r="403" spans="1:18" s="14" customFormat="1" x14ac:dyDescent="0.2">
      <c r="A403" s="298"/>
      <c r="B403" s="298"/>
      <c r="C403" s="298"/>
      <c r="D403" s="298"/>
      <c r="E403" s="298"/>
      <c r="F403" s="298"/>
      <c r="G403" s="298"/>
      <c r="H403" s="298"/>
      <c r="I403" s="298"/>
      <c r="J403" s="298"/>
      <c r="K403" s="299"/>
      <c r="L403" s="298"/>
      <c r="M403" s="298"/>
      <c r="N403" s="298"/>
      <c r="O403" s="298"/>
      <c r="P403" s="298"/>
      <c r="Q403" s="298"/>
      <c r="R403" s="298"/>
    </row>
    <row r="404" spans="1:18" s="14" customFormat="1" x14ac:dyDescent="0.2">
      <c r="A404" s="298"/>
      <c r="B404" s="298"/>
      <c r="C404" s="298"/>
      <c r="D404" s="298"/>
      <c r="E404" s="298"/>
      <c r="F404" s="298"/>
      <c r="G404" s="298"/>
      <c r="H404" s="298"/>
      <c r="I404" s="298"/>
      <c r="J404" s="298"/>
      <c r="K404" s="299"/>
      <c r="L404" s="298"/>
      <c r="M404" s="298"/>
      <c r="N404" s="298"/>
      <c r="O404" s="298"/>
      <c r="P404" s="298"/>
      <c r="Q404" s="298"/>
      <c r="R404" s="298"/>
    </row>
    <row r="405" spans="1:18" s="14" customFormat="1" x14ac:dyDescent="0.2">
      <c r="A405" s="298"/>
      <c r="B405" s="298"/>
      <c r="C405" s="298"/>
      <c r="D405" s="298"/>
      <c r="E405" s="298"/>
      <c r="F405" s="298"/>
      <c r="G405" s="298"/>
      <c r="H405" s="298"/>
      <c r="I405" s="298"/>
      <c r="J405" s="298"/>
      <c r="K405" s="299"/>
      <c r="L405" s="298"/>
      <c r="M405" s="298"/>
      <c r="N405" s="298"/>
      <c r="O405" s="298"/>
      <c r="P405" s="298"/>
      <c r="Q405" s="298"/>
      <c r="R405" s="298"/>
    </row>
    <row r="406" spans="1:18" s="14" customFormat="1" x14ac:dyDescent="0.2">
      <c r="A406" s="298"/>
      <c r="B406" s="298"/>
      <c r="C406" s="298"/>
      <c r="D406" s="298"/>
      <c r="E406" s="298"/>
      <c r="F406" s="298"/>
      <c r="G406" s="298"/>
      <c r="H406" s="298"/>
      <c r="I406" s="298"/>
      <c r="J406" s="298"/>
      <c r="K406" s="299"/>
      <c r="L406" s="298"/>
      <c r="M406" s="298"/>
      <c r="N406" s="298"/>
      <c r="O406" s="298"/>
      <c r="P406" s="298"/>
      <c r="Q406" s="298"/>
      <c r="R406" s="298"/>
    </row>
    <row r="407" spans="1:18" s="14" customFormat="1" x14ac:dyDescent="0.2">
      <c r="A407" s="298"/>
      <c r="B407" s="298"/>
      <c r="C407" s="298"/>
      <c r="D407" s="298"/>
      <c r="E407" s="298"/>
      <c r="F407" s="298"/>
      <c r="G407" s="298"/>
      <c r="H407" s="298"/>
      <c r="I407" s="298"/>
      <c r="J407" s="298"/>
      <c r="K407" s="299"/>
      <c r="L407" s="298"/>
      <c r="M407" s="298"/>
      <c r="N407" s="298"/>
      <c r="O407" s="298"/>
      <c r="P407" s="298"/>
      <c r="Q407" s="298"/>
      <c r="R407" s="298"/>
    </row>
    <row r="408" spans="1:18" s="14" customFormat="1" x14ac:dyDescent="0.2">
      <c r="A408" s="298"/>
      <c r="B408" s="298"/>
      <c r="C408" s="298"/>
      <c r="D408" s="298"/>
      <c r="E408" s="298"/>
      <c r="F408" s="298"/>
      <c r="G408" s="298"/>
      <c r="H408" s="298"/>
      <c r="I408" s="298"/>
      <c r="J408" s="298"/>
      <c r="K408" s="299"/>
      <c r="L408" s="298"/>
      <c r="M408" s="298"/>
      <c r="N408" s="298"/>
      <c r="O408" s="298"/>
      <c r="P408" s="298"/>
      <c r="Q408" s="298"/>
      <c r="R408" s="298"/>
    </row>
    <row r="409" spans="1:18" s="14" customFormat="1" x14ac:dyDescent="0.2">
      <c r="A409" s="298"/>
      <c r="B409" s="298"/>
      <c r="C409" s="298"/>
      <c r="D409" s="298"/>
      <c r="E409" s="298"/>
      <c r="F409" s="298"/>
      <c r="G409" s="298"/>
      <c r="H409" s="298"/>
      <c r="I409" s="298"/>
      <c r="J409" s="298"/>
      <c r="K409" s="299"/>
      <c r="L409" s="298"/>
      <c r="M409" s="298"/>
      <c r="N409" s="298"/>
      <c r="O409" s="298"/>
      <c r="P409" s="298"/>
      <c r="Q409" s="298"/>
      <c r="R409" s="298"/>
    </row>
    <row r="410" spans="1:18" s="14" customFormat="1" x14ac:dyDescent="0.2">
      <c r="A410" s="298"/>
      <c r="B410" s="298"/>
      <c r="C410" s="298"/>
      <c r="D410" s="298"/>
      <c r="E410" s="298"/>
      <c r="F410" s="298"/>
      <c r="G410" s="298"/>
      <c r="H410" s="298"/>
      <c r="I410" s="298"/>
      <c r="J410" s="298"/>
      <c r="K410" s="299"/>
      <c r="L410" s="298"/>
      <c r="M410" s="298"/>
      <c r="N410" s="298"/>
      <c r="O410" s="298"/>
      <c r="P410" s="298"/>
      <c r="Q410" s="298"/>
      <c r="R410" s="298"/>
    </row>
    <row r="411" spans="1:18" s="14" customFormat="1" x14ac:dyDescent="0.2">
      <c r="A411" s="298"/>
      <c r="B411" s="298"/>
      <c r="C411" s="298"/>
      <c r="D411" s="298"/>
      <c r="E411" s="298"/>
      <c r="F411" s="298"/>
      <c r="G411" s="298"/>
      <c r="H411" s="298"/>
      <c r="I411" s="298"/>
      <c r="J411" s="298"/>
      <c r="K411" s="299"/>
      <c r="L411" s="298"/>
      <c r="M411" s="298"/>
      <c r="N411" s="298"/>
      <c r="O411" s="298"/>
      <c r="P411" s="298"/>
      <c r="Q411" s="298"/>
      <c r="R411" s="298"/>
    </row>
    <row r="412" spans="1:18" s="14" customFormat="1" x14ac:dyDescent="0.2">
      <c r="A412" s="298"/>
      <c r="B412" s="298"/>
      <c r="C412" s="298"/>
      <c r="D412" s="298"/>
      <c r="E412" s="298"/>
      <c r="F412" s="298"/>
      <c r="G412" s="298"/>
      <c r="H412" s="298"/>
      <c r="I412" s="298"/>
      <c r="J412" s="298"/>
      <c r="K412" s="299"/>
      <c r="L412" s="298"/>
      <c r="M412" s="298"/>
      <c r="N412" s="298"/>
      <c r="O412" s="298"/>
      <c r="P412" s="298"/>
      <c r="Q412" s="298"/>
      <c r="R412" s="298"/>
    </row>
    <row r="413" spans="1:18" s="14" customFormat="1" x14ac:dyDescent="0.2">
      <c r="A413" s="298"/>
      <c r="B413" s="298"/>
      <c r="C413" s="298"/>
      <c r="D413" s="298"/>
      <c r="E413" s="298"/>
      <c r="F413" s="298"/>
      <c r="G413" s="298"/>
      <c r="H413" s="298"/>
      <c r="I413" s="298"/>
      <c r="J413" s="298"/>
      <c r="K413" s="299"/>
      <c r="L413" s="298"/>
      <c r="M413" s="298"/>
      <c r="N413" s="298"/>
      <c r="O413" s="298"/>
      <c r="P413" s="298"/>
      <c r="Q413" s="298"/>
      <c r="R413" s="298"/>
    </row>
    <row r="414" spans="1:18" s="14" customFormat="1" x14ac:dyDescent="0.2">
      <c r="A414" s="298"/>
      <c r="B414" s="298"/>
      <c r="C414" s="298"/>
      <c r="D414" s="298"/>
      <c r="E414" s="298"/>
      <c r="F414" s="298"/>
      <c r="G414" s="298"/>
      <c r="H414" s="298"/>
      <c r="I414" s="298"/>
      <c r="J414" s="298"/>
      <c r="K414" s="299"/>
      <c r="L414" s="298"/>
      <c r="M414" s="298"/>
      <c r="N414" s="298"/>
      <c r="O414" s="298"/>
      <c r="P414" s="298"/>
      <c r="Q414" s="298"/>
      <c r="R414" s="298"/>
    </row>
    <row r="415" spans="1:18" s="14" customFormat="1" x14ac:dyDescent="0.2">
      <c r="A415" s="298"/>
      <c r="B415" s="298"/>
      <c r="C415" s="298"/>
      <c r="D415" s="298"/>
      <c r="E415" s="298"/>
      <c r="F415" s="298"/>
      <c r="G415" s="298"/>
      <c r="H415" s="298"/>
      <c r="I415" s="298"/>
      <c r="J415" s="298"/>
      <c r="K415" s="299"/>
      <c r="L415" s="298"/>
      <c r="M415" s="298"/>
      <c r="N415" s="298"/>
      <c r="O415" s="298"/>
      <c r="P415" s="298"/>
      <c r="Q415" s="298"/>
      <c r="R415" s="298"/>
    </row>
    <row r="416" spans="1:18" s="14" customFormat="1" x14ac:dyDescent="0.2">
      <c r="A416" s="298"/>
      <c r="B416" s="298"/>
      <c r="C416" s="298"/>
      <c r="D416" s="298"/>
      <c r="E416" s="298"/>
      <c r="F416" s="298"/>
      <c r="G416" s="298"/>
      <c r="H416" s="298"/>
      <c r="I416" s="298"/>
      <c r="J416" s="298"/>
      <c r="K416" s="299"/>
      <c r="L416" s="298"/>
      <c r="M416" s="298"/>
      <c r="N416" s="298"/>
      <c r="O416" s="298"/>
      <c r="P416" s="298"/>
      <c r="Q416" s="298"/>
      <c r="R416" s="298"/>
    </row>
    <row r="417" spans="1:18" s="14" customFormat="1" x14ac:dyDescent="0.2">
      <c r="A417" s="298"/>
      <c r="B417" s="298"/>
      <c r="C417" s="298"/>
      <c r="D417" s="298"/>
      <c r="E417" s="298"/>
      <c r="F417" s="298"/>
      <c r="G417" s="298"/>
      <c r="H417" s="298"/>
      <c r="I417" s="298"/>
      <c r="J417" s="298"/>
      <c r="K417" s="299"/>
      <c r="L417" s="298"/>
      <c r="M417" s="298"/>
      <c r="N417" s="298"/>
      <c r="O417" s="298"/>
      <c r="P417" s="298"/>
      <c r="Q417" s="298"/>
      <c r="R417" s="298"/>
    </row>
    <row r="418" spans="1:18" s="14" customFormat="1" x14ac:dyDescent="0.2">
      <c r="A418" s="298"/>
      <c r="B418" s="298"/>
      <c r="C418" s="298"/>
      <c r="D418" s="298"/>
      <c r="E418" s="298"/>
      <c r="F418" s="298"/>
      <c r="G418" s="298"/>
      <c r="H418" s="298"/>
      <c r="I418" s="298"/>
      <c r="J418" s="298"/>
      <c r="K418" s="299"/>
      <c r="L418" s="298"/>
      <c r="M418" s="298"/>
      <c r="N418" s="298"/>
      <c r="O418" s="298"/>
      <c r="P418" s="298"/>
      <c r="Q418" s="298"/>
      <c r="R418" s="298"/>
    </row>
    <row r="419" spans="1:18" s="14" customFormat="1" x14ac:dyDescent="0.2">
      <c r="A419" s="298"/>
      <c r="B419" s="298"/>
      <c r="C419" s="298"/>
      <c r="D419" s="298"/>
      <c r="E419" s="298"/>
      <c r="F419" s="298"/>
      <c r="G419" s="298"/>
      <c r="H419" s="298"/>
      <c r="I419" s="298"/>
      <c r="J419" s="298"/>
      <c r="K419" s="299"/>
      <c r="L419" s="298"/>
      <c r="M419" s="298"/>
      <c r="N419" s="298"/>
      <c r="O419" s="298"/>
      <c r="P419" s="298"/>
      <c r="Q419" s="298"/>
      <c r="R419" s="298"/>
    </row>
    <row r="420" spans="1:18" s="14" customFormat="1" x14ac:dyDescent="0.2">
      <c r="A420" s="298"/>
      <c r="B420" s="298"/>
      <c r="C420" s="298"/>
      <c r="D420" s="298"/>
      <c r="E420" s="298"/>
      <c r="F420" s="298"/>
      <c r="G420" s="298"/>
      <c r="H420" s="298"/>
      <c r="I420" s="298"/>
      <c r="J420" s="298"/>
      <c r="K420" s="299"/>
      <c r="L420" s="298"/>
      <c r="M420" s="298"/>
      <c r="N420" s="298"/>
      <c r="O420" s="298"/>
      <c r="P420" s="298"/>
      <c r="Q420" s="298"/>
      <c r="R420" s="298"/>
    </row>
    <row r="421" spans="1:18" s="14" customFormat="1" x14ac:dyDescent="0.2">
      <c r="A421" s="298"/>
      <c r="B421" s="298"/>
      <c r="C421" s="298"/>
      <c r="D421" s="298"/>
      <c r="E421" s="298"/>
      <c r="F421" s="298"/>
      <c r="G421" s="298"/>
      <c r="H421" s="298"/>
      <c r="I421" s="298"/>
      <c r="J421" s="298"/>
      <c r="K421" s="299"/>
      <c r="L421" s="298"/>
      <c r="M421" s="298"/>
      <c r="N421" s="298"/>
      <c r="O421" s="298"/>
      <c r="P421" s="298"/>
      <c r="Q421" s="298"/>
      <c r="R421" s="298"/>
    </row>
    <row r="422" spans="1:18" s="14" customFormat="1" x14ac:dyDescent="0.2">
      <c r="A422" s="298"/>
      <c r="B422" s="298"/>
      <c r="C422" s="298"/>
      <c r="D422" s="298"/>
      <c r="E422" s="298"/>
      <c r="F422" s="298"/>
      <c r="G422" s="298"/>
      <c r="H422" s="298"/>
      <c r="I422" s="298"/>
      <c r="J422" s="298"/>
      <c r="K422" s="299"/>
      <c r="L422" s="298"/>
      <c r="M422" s="298"/>
      <c r="N422" s="298"/>
      <c r="O422" s="298"/>
      <c r="P422" s="298"/>
      <c r="Q422" s="298"/>
      <c r="R422" s="298"/>
    </row>
    <row r="423" spans="1:18" s="14" customFormat="1" x14ac:dyDescent="0.2">
      <c r="A423" s="298"/>
      <c r="B423" s="298"/>
      <c r="C423" s="298"/>
      <c r="D423" s="298"/>
      <c r="E423" s="298"/>
      <c r="F423" s="298"/>
      <c r="G423" s="298"/>
      <c r="H423" s="298"/>
      <c r="I423" s="298"/>
      <c r="J423" s="298"/>
      <c r="K423" s="299"/>
      <c r="L423" s="298"/>
      <c r="M423" s="298"/>
      <c r="N423" s="298"/>
      <c r="O423" s="298"/>
      <c r="P423" s="298"/>
      <c r="Q423" s="298"/>
      <c r="R423" s="298"/>
    </row>
    <row r="424" spans="1:18" s="14" customFormat="1" x14ac:dyDescent="0.2">
      <c r="A424" s="298"/>
      <c r="B424" s="298"/>
      <c r="C424" s="298"/>
      <c r="D424" s="298"/>
      <c r="E424" s="298"/>
      <c r="F424" s="298"/>
      <c r="G424" s="298"/>
      <c r="H424" s="298"/>
      <c r="I424" s="298"/>
      <c r="J424" s="298"/>
      <c r="K424" s="299"/>
      <c r="L424" s="298"/>
      <c r="M424" s="298"/>
      <c r="N424" s="298"/>
      <c r="O424" s="298"/>
      <c r="P424" s="298"/>
      <c r="Q424" s="298"/>
      <c r="R424" s="298"/>
    </row>
    <row r="425" spans="1:18" s="14" customFormat="1" x14ac:dyDescent="0.2">
      <c r="A425" s="298"/>
      <c r="B425" s="298"/>
      <c r="C425" s="298"/>
      <c r="D425" s="298"/>
      <c r="E425" s="298"/>
      <c r="F425" s="298"/>
      <c r="G425" s="298"/>
      <c r="H425" s="298"/>
      <c r="I425" s="298"/>
      <c r="J425" s="298"/>
      <c r="K425" s="299"/>
      <c r="L425" s="298"/>
      <c r="M425" s="298"/>
      <c r="N425" s="298"/>
      <c r="O425" s="298"/>
      <c r="P425" s="298"/>
      <c r="Q425" s="298"/>
      <c r="R425" s="298"/>
    </row>
    <row r="426" spans="1:18" s="14" customFormat="1" x14ac:dyDescent="0.2">
      <c r="A426" s="298"/>
      <c r="B426" s="298"/>
      <c r="C426" s="298"/>
      <c r="D426" s="298"/>
      <c r="E426" s="298"/>
      <c r="F426" s="298"/>
      <c r="G426" s="298"/>
      <c r="H426" s="298"/>
      <c r="I426" s="298"/>
      <c r="J426" s="298"/>
      <c r="K426" s="299"/>
      <c r="L426" s="298"/>
      <c r="M426" s="298"/>
      <c r="N426" s="298"/>
      <c r="O426" s="298"/>
      <c r="P426" s="298"/>
      <c r="Q426" s="298"/>
      <c r="R426" s="298"/>
    </row>
    <row r="427" spans="1:18" s="14" customFormat="1" x14ac:dyDescent="0.2">
      <c r="A427" s="298"/>
      <c r="B427" s="298"/>
      <c r="C427" s="298"/>
      <c r="D427" s="298"/>
      <c r="E427" s="298"/>
      <c r="F427" s="298"/>
      <c r="G427" s="298"/>
      <c r="H427" s="298"/>
      <c r="I427" s="298"/>
      <c r="J427" s="298"/>
      <c r="K427" s="299"/>
      <c r="L427" s="298"/>
      <c r="M427" s="298"/>
      <c r="N427" s="298"/>
      <c r="O427" s="298"/>
      <c r="P427" s="298"/>
      <c r="Q427" s="298"/>
      <c r="R427" s="298"/>
    </row>
    <row r="428" spans="1:18" s="14" customFormat="1" x14ac:dyDescent="0.2">
      <c r="A428" s="298"/>
      <c r="B428" s="298"/>
      <c r="C428" s="298"/>
      <c r="D428" s="298"/>
      <c r="E428" s="298"/>
      <c r="F428" s="298"/>
      <c r="G428" s="298"/>
      <c r="H428" s="298"/>
      <c r="I428" s="298"/>
      <c r="J428" s="298"/>
      <c r="K428" s="299"/>
      <c r="L428" s="298"/>
      <c r="M428" s="298"/>
      <c r="N428" s="298"/>
      <c r="O428" s="298"/>
      <c r="P428" s="298"/>
      <c r="Q428" s="298"/>
      <c r="R428" s="298"/>
    </row>
    <row r="429" spans="1:18" s="14" customFormat="1" x14ac:dyDescent="0.2">
      <c r="A429" s="298"/>
      <c r="B429" s="298"/>
      <c r="C429" s="298"/>
      <c r="D429" s="298"/>
      <c r="E429" s="298"/>
      <c r="F429" s="298"/>
      <c r="G429" s="298"/>
      <c r="H429" s="298"/>
      <c r="I429" s="298"/>
      <c r="J429" s="298"/>
      <c r="K429" s="299"/>
      <c r="L429" s="298"/>
      <c r="M429" s="298"/>
      <c r="N429" s="298"/>
      <c r="O429" s="298"/>
      <c r="P429" s="298"/>
      <c r="Q429" s="298"/>
      <c r="R429" s="298"/>
    </row>
    <row r="430" spans="1:18" s="14" customFormat="1" x14ac:dyDescent="0.2">
      <c r="A430" s="298"/>
      <c r="B430" s="298"/>
      <c r="C430" s="298"/>
      <c r="D430" s="298"/>
      <c r="E430" s="298"/>
      <c r="F430" s="298"/>
      <c r="G430" s="298"/>
      <c r="H430" s="298"/>
      <c r="I430" s="298"/>
      <c r="J430" s="298"/>
      <c r="K430" s="299"/>
      <c r="L430" s="298"/>
      <c r="M430" s="298"/>
      <c r="N430" s="298"/>
      <c r="O430" s="298"/>
      <c r="P430" s="298"/>
      <c r="Q430" s="298"/>
      <c r="R430" s="298"/>
    </row>
    <row r="431" spans="1:18" s="14" customFormat="1" x14ac:dyDescent="0.2">
      <c r="A431" s="298"/>
      <c r="B431" s="298"/>
      <c r="C431" s="298"/>
      <c r="D431" s="298"/>
      <c r="E431" s="298"/>
      <c r="F431" s="298"/>
      <c r="G431" s="298"/>
      <c r="H431" s="298"/>
      <c r="I431" s="298"/>
      <c r="J431" s="298"/>
      <c r="K431" s="299"/>
      <c r="L431" s="298"/>
      <c r="M431" s="298"/>
      <c r="N431" s="298"/>
      <c r="O431" s="298"/>
      <c r="P431" s="298"/>
      <c r="Q431" s="298"/>
      <c r="R431" s="298"/>
    </row>
    <row r="432" spans="1:18" s="14" customFormat="1" x14ac:dyDescent="0.2">
      <c r="A432" s="298"/>
      <c r="B432" s="298"/>
      <c r="C432" s="298"/>
      <c r="D432" s="298"/>
      <c r="E432" s="298"/>
      <c r="F432" s="298"/>
      <c r="G432" s="298"/>
      <c r="H432" s="298"/>
      <c r="I432" s="298"/>
      <c r="J432" s="298"/>
      <c r="K432" s="299"/>
      <c r="L432" s="298"/>
      <c r="M432" s="298"/>
      <c r="N432" s="298"/>
      <c r="O432" s="298"/>
      <c r="P432" s="298"/>
      <c r="Q432" s="298"/>
      <c r="R432" s="298"/>
    </row>
    <row r="433" spans="1:18" s="14" customFormat="1" x14ac:dyDescent="0.2">
      <c r="A433" s="298"/>
      <c r="B433" s="298"/>
      <c r="C433" s="298"/>
      <c r="D433" s="298"/>
      <c r="E433" s="298"/>
      <c r="F433" s="298"/>
      <c r="G433" s="298"/>
      <c r="H433" s="298"/>
      <c r="I433" s="298"/>
      <c r="J433" s="298"/>
      <c r="K433" s="299"/>
      <c r="L433" s="298"/>
      <c r="M433" s="298"/>
      <c r="N433" s="298"/>
      <c r="O433" s="298"/>
      <c r="P433" s="298"/>
      <c r="Q433" s="298"/>
      <c r="R433" s="298"/>
    </row>
    <row r="434" spans="1:18" s="14" customFormat="1" x14ac:dyDescent="0.2">
      <c r="A434" s="298"/>
      <c r="B434" s="298"/>
      <c r="C434" s="298"/>
      <c r="D434" s="298"/>
      <c r="E434" s="298"/>
      <c r="F434" s="298"/>
      <c r="G434" s="298"/>
      <c r="H434" s="298"/>
      <c r="I434" s="298"/>
      <c r="J434" s="298"/>
      <c r="K434" s="299"/>
      <c r="L434" s="298"/>
      <c r="M434" s="298"/>
      <c r="N434" s="298"/>
      <c r="O434" s="298"/>
      <c r="P434" s="298"/>
      <c r="Q434" s="298"/>
      <c r="R434" s="298"/>
    </row>
    <row r="435" spans="1:18" s="14" customFormat="1" x14ac:dyDescent="0.2">
      <c r="A435" s="298"/>
      <c r="B435" s="298"/>
      <c r="C435" s="298"/>
      <c r="D435" s="298"/>
      <c r="E435" s="298"/>
      <c r="F435" s="298"/>
      <c r="G435" s="298"/>
      <c r="H435" s="298"/>
      <c r="I435" s="298"/>
      <c r="J435" s="298"/>
      <c r="K435" s="299"/>
      <c r="L435" s="298"/>
      <c r="M435" s="298"/>
      <c r="N435" s="298"/>
      <c r="O435" s="298"/>
      <c r="P435" s="298"/>
      <c r="Q435" s="298"/>
      <c r="R435" s="298"/>
    </row>
    <row r="436" spans="1:18" s="14" customFormat="1" x14ac:dyDescent="0.2">
      <c r="A436" s="298"/>
      <c r="B436" s="298"/>
      <c r="C436" s="298"/>
      <c r="D436" s="298"/>
      <c r="E436" s="298"/>
      <c r="F436" s="298"/>
      <c r="G436" s="298"/>
      <c r="H436" s="298"/>
      <c r="I436" s="298"/>
      <c r="J436" s="298"/>
      <c r="K436" s="299"/>
      <c r="L436" s="298"/>
      <c r="M436" s="298"/>
      <c r="N436" s="298"/>
      <c r="O436" s="298"/>
      <c r="P436" s="298"/>
      <c r="Q436" s="298"/>
      <c r="R436" s="298"/>
    </row>
    <row r="437" spans="1:18" s="14" customFormat="1" x14ac:dyDescent="0.2">
      <c r="A437" s="298"/>
      <c r="B437" s="298"/>
      <c r="C437" s="298"/>
      <c r="D437" s="298"/>
      <c r="E437" s="298"/>
      <c r="F437" s="298"/>
      <c r="G437" s="298"/>
      <c r="H437" s="298"/>
      <c r="I437" s="298"/>
      <c r="J437" s="298"/>
      <c r="K437" s="299"/>
      <c r="L437" s="298"/>
      <c r="M437" s="298"/>
      <c r="N437" s="298"/>
      <c r="O437" s="298"/>
      <c r="P437" s="298"/>
      <c r="Q437" s="298"/>
      <c r="R437" s="298"/>
    </row>
    <row r="438" spans="1:18" s="14" customFormat="1" x14ac:dyDescent="0.2">
      <c r="A438" s="298"/>
      <c r="B438" s="298"/>
      <c r="C438" s="298"/>
      <c r="D438" s="298"/>
      <c r="E438" s="298"/>
      <c r="F438" s="298"/>
      <c r="G438" s="298"/>
      <c r="H438" s="298"/>
      <c r="I438" s="298"/>
      <c r="J438" s="298"/>
      <c r="K438" s="299"/>
      <c r="L438" s="298"/>
      <c r="M438" s="298"/>
      <c r="N438" s="298"/>
      <c r="O438" s="298"/>
      <c r="P438" s="298"/>
      <c r="Q438" s="298"/>
      <c r="R438" s="298"/>
    </row>
    <row r="439" spans="1:18" s="14" customFormat="1" x14ac:dyDescent="0.2">
      <c r="A439" s="298"/>
      <c r="B439" s="298"/>
      <c r="C439" s="298"/>
      <c r="D439" s="298"/>
      <c r="E439" s="298"/>
      <c r="F439" s="298"/>
      <c r="G439" s="298"/>
      <c r="H439" s="298"/>
      <c r="I439" s="298"/>
      <c r="J439" s="298"/>
      <c r="K439" s="299"/>
      <c r="L439" s="298"/>
      <c r="M439" s="298"/>
      <c r="N439" s="298"/>
      <c r="O439" s="298"/>
      <c r="P439" s="298"/>
      <c r="Q439" s="298"/>
      <c r="R439" s="298"/>
    </row>
    <row r="440" spans="1:18" s="14" customFormat="1" x14ac:dyDescent="0.2">
      <c r="A440" s="298"/>
      <c r="B440" s="298"/>
      <c r="C440" s="298"/>
      <c r="D440" s="298"/>
      <c r="E440" s="298"/>
      <c r="F440" s="298"/>
      <c r="G440" s="298"/>
      <c r="H440" s="298"/>
      <c r="I440" s="298"/>
      <c r="J440" s="298"/>
      <c r="K440" s="299"/>
      <c r="L440" s="298"/>
      <c r="M440" s="298"/>
      <c r="N440" s="298"/>
      <c r="O440" s="298"/>
      <c r="P440" s="298"/>
      <c r="Q440" s="298"/>
      <c r="R440" s="298"/>
    </row>
    <row r="441" spans="1:18" s="14" customFormat="1" x14ac:dyDescent="0.2">
      <c r="A441" s="298"/>
      <c r="B441" s="298"/>
      <c r="C441" s="298"/>
      <c r="D441" s="298"/>
      <c r="E441" s="298"/>
      <c r="F441" s="298"/>
      <c r="G441" s="298"/>
      <c r="H441" s="298"/>
      <c r="I441" s="298"/>
      <c r="J441" s="298"/>
      <c r="K441" s="299"/>
      <c r="L441" s="298"/>
      <c r="M441" s="298"/>
      <c r="N441" s="298"/>
      <c r="O441" s="298"/>
      <c r="P441" s="298"/>
      <c r="Q441" s="298"/>
      <c r="R441" s="298"/>
    </row>
    <row r="442" spans="1:18" s="14" customFormat="1" x14ac:dyDescent="0.2">
      <c r="A442" s="298"/>
      <c r="B442" s="298"/>
      <c r="C442" s="298"/>
      <c r="D442" s="298"/>
      <c r="E442" s="298"/>
      <c r="F442" s="298"/>
      <c r="G442" s="298"/>
      <c r="H442" s="298"/>
      <c r="I442" s="298"/>
      <c r="J442" s="298"/>
      <c r="K442" s="299"/>
      <c r="L442" s="298"/>
      <c r="M442" s="298"/>
      <c r="N442" s="298"/>
      <c r="O442" s="298"/>
      <c r="P442" s="298"/>
      <c r="Q442" s="298"/>
      <c r="R442" s="298"/>
    </row>
    <row r="443" spans="1:18" s="14" customFormat="1" x14ac:dyDescent="0.2">
      <c r="A443" s="298"/>
      <c r="B443" s="298"/>
      <c r="C443" s="298"/>
      <c r="D443" s="298"/>
      <c r="E443" s="298"/>
      <c r="F443" s="298"/>
      <c r="G443" s="298"/>
      <c r="H443" s="298"/>
      <c r="I443" s="298"/>
      <c r="J443" s="298"/>
      <c r="K443" s="299"/>
      <c r="L443" s="298"/>
      <c r="M443" s="298"/>
      <c r="N443" s="298"/>
      <c r="O443" s="298"/>
      <c r="P443" s="298"/>
      <c r="Q443" s="298"/>
      <c r="R443" s="298"/>
    </row>
    <row r="444" spans="1:18" s="14" customFormat="1" x14ac:dyDescent="0.2">
      <c r="A444" s="298"/>
      <c r="B444" s="298"/>
      <c r="C444" s="298"/>
      <c r="D444" s="298"/>
      <c r="E444" s="298"/>
      <c r="F444" s="298"/>
      <c r="G444" s="298"/>
      <c r="H444" s="298"/>
      <c r="I444" s="298"/>
      <c r="J444" s="298"/>
      <c r="K444" s="299"/>
      <c r="L444" s="298"/>
      <c r="M444" s="298"/>
      <c r="N444" s="298"/>
      <c r="O444" s="298"/>
      <c r="P444" s="298"/>
      <c r="Q444" s="298"/>
      <c r="R444" s="298"/>
    </row>
    <row r="445" spans="1:18" s="14" customFormat="1" x14ac:dyDescent="0.2">
      <c r="A445" s="298"/>
      <c r="B445" s="298"/>
      <c r="C445" s="298"/>
      <c r="D445" s="298"/>
      <c r="E445" s="298"/>
      <c r="F445" s="298"/>
      <c r="G445" s="298"/>
      <c r="H445" s="298"/>
      <c r="I445" s="298"/>
      <c r="J445" s="298"/>
      <c r="K445" s="299"/>
      <c r="L445" s="298"/>
      <c r="M445" s="298"/>
      <c r="N445" s="298"/>
      <c r="O445" s="298"/>
      <c r="P445" s="298"/>
      <c r="Q445" s="298"/>
      <c r="R445" s="298"/>
    </row>
    <row r="446" spans="1:18" s="14" customFormat="1" x14ac:dyDescent="0.2">
      <c r="A446" s="298"/>
      <c r="B446" s="298"/>
      <c r="C446" s="298"/>
      <c r="D446" s="298"/>
      <c r="E446" s="298"/>
      <c r="F446" s="298"/>
      <c r="G446" s="298"/>
      <c r="H446" s="298"/>
      <c r="I446" s="298"/>
      <c r="J446" s="298"/>
      <c r="K446" s="299"/>
      <c r="L446" s="298"/>
      <c r="M446" s="298"/>
      <c r="N446" s="298"/>
      <c r="O446" s="298"/>
      <c r="P446" s="298"/>
      <c r="Q446" s="298"/>
      <c r="R446" s="298"/>
    </row>
    <row r="447" spans="1:18" s="14" customFormat="1" x14ac:dyDescent="0.2">
      <c r="A447" s="298"/>
      <c r="B447" s="298"/>
      <c r="C447" s="298"/>
      <c r="D447" s="298"/>
      <c r="E447" s="298"/>
      <c r="F447" s="298"/>
      <c r="G447" s="298"/>
      <c r="H447" s="298"/>
      <c r="I447" s="298"/>
      <c r="J447" s="298"/>
      <c r="K447" s="299"/>
      <c r="L447" s="298"/>
      <c r="M447" s="298"/>
      <c r="N447" s="298"/>
      <c r="O447" s="298"/>
      <c r="P447" s="298"/>
      <c r="Q447" s="298"/>
      <c r="R447" s="298"/>
    </row>
    <row r="448" spans="1:18" s="14" customFormat="1" x14ac:dyDescent="0.2">
      <c r="A448" s="298"/>
      <c r="B448" s="298"/>
      <c r="C448" s="298"/>
      <c r="D448" s="298"/>
      <c r="E448" s="298"/>
      <c r="F448" s="298"/>
      <c r="G448" s="298"/>
      <c r="H448" s="298"/>
      <c r="I448" s="298"/>
      <c r="J448" s="298"/>
      <c r="K448" s="299"/>
      <c r="L448" s="298"/>
      <c r="M448" s="298"/>
      <c r="N448" s="298"/>
      <c r="O448" s="298"/>
      <c r="P448" s="298"/>
      <c r="Q448" s="298"/>
      <c r="R448" s="298"/>
    </row>
    <row r="449" spans="1:18" s="14" customFormat="1" x14ac:dyDescent="0.2">
      <c r="A449" s="298"/>
      <c r="B449" s="298"/>
      <c r="C449" s="298"/>
      <c r="D449" s="298"/>
      <c r="E449" s="298"/>
      <c r="F449" s="298"/>
      <c r="G449" s="298"/>
      <c r="H449" s="298"/>
      <c r="I449" s="298"/>
      <c r="J449" s="298"/>
      <c r="K449" s="299"/>
      <c r="L449" s="298"/>
      <c r="M449" s="298"/>
      <c r="N449" s="298"/>
      <c r="O449" s="298"/>
      <c r="P449" s="298"/>
      <c r="Q449" s="298"/>
      <c r="R449" s="298"/>
    </row>
    <row r="450" spans="1:18" s="14" customFormat="1" x14ac:dyDescent="0.2">
      <c r="A450" s="298"/>
      <c r="B450" s="298"/>
      <c r="C450" s="298"/>
      <c r="D450" s="298"/>
      <c r="E450" s="298"/>
      <c r="F450" s="298"/>
      <c r="G450" s="298"/>
      <c r="H450" s="298"/>
      <c r="I450" s="298"/>
      <c r="J450" s="298"/>
      <c r="K450" s="299"/>
      <c r="L450" s="298"/>
      <c r="M450" s="298"/>
      <c r="N450" s="298"/>
      <c r="O450" s="298"/>
      <c r="P450" s="298"/>
      <c r="Q450" s="298"/>
      <c r="R450" s="298"/>
    </row>
    <row r="451" spans="1:18" s="14" customFormat="1" x14ac:dyDescent="0.2">
      <c r="A451" s="298"/>
      <c r="B451" s="298"/>
      <c r="C451" s="298"/>
      <c r="D451" s="298"/>
      <c r="E451" s="298"/>
      <c r="F451" s="298"/>
      <c r="G451" s="298"/>
      <c r="H451" s="298"/>
      <c r="I451" s="298"/>
      <c r="J451" s="298"/>
      <c r="K451" s="299"/>
      <c r="L451" s="298"/>
      <c r="M451" s="298"/>
      <c r="N451" s="298"/>
      <c r="O451" s="298"/>
      <c r="P451" s="298"/>
      <c r="Q451" s="298"/>
      <c r="R451" s="298"/>
    </row>
    <row r="452" spans="1:18" s="14" customFormat="1" x14ac:dyDescent="0.2">
      <c r="A452" s="298"/>
      <c r="B452" s="298"/>
      <c r="C452" s="298"/>
      <c r="D452" s="298"/>
      <c r="E452" s="298"/>
      <c r="F452" s="298"/>
      <c r="G452" s="298"/>
      <c r="H452" s="298"/>
      <c r="I452" s="298"/>
      <c r="J452" s="298"/>
      <c r="K452" s="299"/>
      <c r="L452" s="298"/>
      <c r="M452" s="298"/>
      <c r="N452" s="298"/>
      <c r="O452" s="298"/>
      <c r="P452" s="298"/>
      <c r="Q452" s="298"/>
      <c r="R452" s="298"/>
    </row>
    <row r="453" spans="1:18" s="14" customFormat="1" x14ac:dyDescent="0.2">
      <c r="A453" s="298"/>
      <c r="B453" s="298"/>
      <c r="C453" s="298"/>
      <c r="D453" s="298"/>
      <c r="E453" s="298"/>
      <c r="F453" s="298"/>
      <c r="G453" s="298"/>
      <c r="H453" s="298"/>
      <c r="I453" s="298"/>
      <c r="J453" s="298"/>
      <c r="K453" s="299"/>
      <c r="L453" s="298"/>
      <c r="M453" s="298"/>
      <c r="N453" s="298"/>
      <c r="O453" s="298"/>
      <c r="P453" s="298"/>
      <c r="Q453" s="298"/>
      <c r="R453" s="298"/>
    </row>
    <row r="454" spans="1:18" s="14" customFormat="1" x14ac:dyDescent="0.2">
      <c r="A454" s="298"/>
      <c r="B454" s="298"/>
      <c r="C454" s="298"/>
      <c r="D454" s="298"/>
      <c r="E454" s="298"/>
      <c r="F454" s="298"/>
      <c r="G454" s="298"/>
      <c r="H454" s="298"/>
      <c r="I454" s="298"/>
      <c r="J454" s="298"/>
      <c r="K454" s="299"/>
      <c r="L454" s="298"/>
      <c r="M454" s="298"/>
      <c r="N454" s="298"/>
      <c r="O454" s="298"/>
      <c r="P454" s="298"/>
      <c r="Q454" s="298"/>
      <c r="R454" s="298"/>
    </row>
    <row r="455" spans="1:18" s="14" customFormat="1" x14ac:dyDescent="0.2">
      <c r="A455" s="298"/>
      <c r="B455" s="298"/>
      <c r="C455" s="298"/>
      <c r="D455" s="298"/>
      <c r="E455" s="298"/>
      <c r="F455" s="298"/>
      <c r="G455" s="298"/>
      <c r="H455" s="298"/>
      <c r="I455" s="298"/>
      <c r="J455" s="298"/>
      <c r="K455" s="299"/>
      <c r="L455" s="298"/>
      <c r="M455" s="298"/>
      <c r="N455" s="298"/>
      <c r="O455" s="298"/>
      <c r="P455" s="298"/>
      <c r="Q455" s="298"/>
      <c r="R455" s="298"/>
    </row>
    <row r="456" spans="1:18" s="14" customFormat="1" x14ac:dyDescent="0.2">
      <c r="A456" s="298"/>
      <c r="B456" s="298"/>
      <c r="C456" s="298"/>
      <c r="D456" s="298"/>
      <c r="E456" s="298"/>
      <c r="F456" s="298"/>
      <c r="G456" s="298"/>
      <c r="H456" s="298"/>
      <c r="I456" s="298"/>
      <c r="J456" s="298"/>
      <c r="K456" s="299"/>
      <c r="L456" s="298"/>
      <c r="M456" s="298"/>
      <c r="N456" s="298"/>
      <c r="O456" s="298"/>
      <c r="P456" s="298"/>
      <c r="Q456" s="298"/>
      <c r="R456" s="298"/>
    </row>
    <row r="457" spans="1:18" s="14" customFormat="1" x14ac:dyDescent="0.2">
      <c r="A457" s="298"/>
      <c r="B457" s="298"/>
      <c r="C457" s="298"/>
      <c r="D457" s="298"/>
      <c r="E457" s="298"/>
      <c r="F457" s="298"/>
      <c r="G457" s="298"/>
      <c r="H457" s="298"/>
      <c r="I457" s="298"/>
      <c r="J457" s="298"/>
      <c r="K457" s="299"/>
      <c r="L457" s="298"/>
      <c r="M457" s="298"/>
      <c r="N457" s="298"/>
      <c r="O457" s="298"/>
      <c r="P457" s="298"/>
      <c r="Q457" s="298"/>
      <c r="R457" s="298"/>
    </row>
    <row r="458" spans="1:18" s="14" customFormat="1" x14ac:dyDescent="0.2">
      <c r="A458" s="298"/>
      <c r="B458" s="298"/>
      <c r="C458" s="298"/>
      <c r="D458" s="298"/>
      <c r="E458" s="298"/>
      <c r="F458" s="298"/>
      <c r="G458" s="298"/>
      <c r="H458" s="298"/>
      <c r="I458" s="298"/>
      <c r="J458" s="298"/>
      <c r="K458" s="299"/>
      <c r="L458" s="298"/>
      <c r="M458" s="298"/>
      <c r="N458" s="298"/>
      <c r="O458" s="298"/>
      <c r="P458" s="298"/>
      <c r="Q458" s="298"/>
      <c r="R458" s="298"/>
    </row>
    <row r="459" spans="1:18" s="14" customFormat="1" x14ac:dyDescent="0.2">
      <c r="A459" s="298"/>
      <c r="B459" s="298"/>
      <c r="C459" s="298"/>
      <c r="D459" s="298"/>
      <c r="E459" s="298"/>
      <c r="F459" s="298"/>
      <c r="G459" s="298"/>
      <c r="H459" s="298"/>
      <c r="I459" s="298"/>
      <c r="J459" s="298"/>
      <c r="K459" s="299"/>
      <c r="L459" s="298"/>
      <c r="M459" s="298"/>
      <c r="N459" s="298"/>
      <c r="O459" s="298"/>
      <c r="P459" s="298"/>
      <c r="Q459" s="298"/>
      <c r="R459" s="298"/>
    </row>
    <row r="460" spans="1:18" s="14" customFormat="1" x14ac:dyDescent="0.2">
      <c r="A460" s="298"/>
      <c r="B460" s="298"/>
      <c r="C460" s="298"/>
      <c r="D460" s="298"/>
      <c r="E460" s="298"/>
      <c r="F460" s="298"/>
      <c r="G460" s="298"/>
      <c r="H460" s="298"/>
      <c r="I460" s="298"/>
      <c r="J460" s="298"/>
      <c r="K460" s="299"/>
      <c r="L460" s="298"/>
      <c r="M460" s="298"/>
      <c r="N460" s="298"/>
      <c r="O460" s="298"/>
      <c r="P460" s="298"/>
      <c r="Q460" s="298"/>
      <c r="R460" s="298"/>
    </row>
    <row r="461" spans="1:18" s="14" customFormat="1" x14ac:dyDescent="0.2">
      <c r="A461" s="298"/>
      <c r="B461" s="298"/>
      <c r="C461" s="298"/>
      <c r="D461" s="298"/>
      <c r="E461" s="298"/>
      <c r="F461" s="298"/>
      <c r="G461" s="298"/>
      <c r="H461" s="298"/>
      <c r="I461" s="298"/>
      <c r="J461" s="298"/>
      <c r="K461" s="299"/>
      <c r="L461" s="298"/>
      <c r="M461" s="298"/>
      <c r="N461" s="298"/>
      <c r="O461" s="298"/>
      <c r="P461" s="298"/>
      <c r="Q461" s="298"/>
      <c r="R461" s="298"/>
    </row>
    <row r="462" spans="1:18" s="14" customFormat="1" x14ac:dyDescent="0.2">
      <c r="A462" s="298"/>
      <c r="B462" s="298"/>
      <c r="C462" s="298"/>
      <c r="D462" s="298"/>
      <c r="E462" s="298"/>
      <c r="F462" s="298"/>
      <c r="G462" s="298"/>
      <c r="H462" s="298"/>
      <c r="I462" s="298"/>
      <c r="J462" s="298"/>
      <c r="K462" s="299"/>
      <c r="L462" s="298"/>
      <c r="M462" s="298"/>
      <c r="N462" s="298"/>
      <c r="O462" s="298"/>
      <c r="P462" s="298"/>
      <c r="Q462" s="298"/>
      <c r="R462" s="298"/>
    </row>
    <row r="463" spans="1:18" s="14" customFormat="1" x14ac:dyDescent="0.2">
      <c r="A463" s="298"/>
      <c r="B463" s="298"/>
      <c r="C463" s="298"/>
      <c r="D463" s="298"/>
      <c r="E463" s="298"/>
      <c r="F463" s="298"/>
      <c r="G463" s="298"/>
      <c r="H463" s="298"/>
      <c r="I463" s="298"/>
      <c r="J463" s="298"/>
      <c r="K463" s="299"/>
      <c r="L463" s="298"/>
      <c r="M463" s="298"/>
      <c r="N463" s="298"/>
      <c r="O463" s="298"/>
      <c r="P463" s="298"/>
      <c r="Q463" s="298"/>
      <c r="R463" s="298"/>
    </row>
    <row r="464" spans="1:18" s="14" customFormat="1" x14ac:dyDescent="0.2">
      <c r="A464" s="298"/>
      <c r="B464" s="298"/>
      <c r="C464" s="298"/>
      <c r="D464" s="298"/>
      <c r="E464" s="298"/>
      <c r="F464" s="298"/>
      <c r="G464" s="298"/>
      <c r="H464" s="298"/>
      <c r="I464" s="298"/>
      <c r="J464" s="298"/>
      <c r="K464" s="299"/>
      <c r="L464" s="298"/>
      <c r="M464" s="298"/>
      <c r="N464" s="298"/>
      <c r="O464" s="298"/>
      <c r="P464" s="298"/>
      <c r="Q464" s="298"/>
      <c r="R464" s="298"/>
    </row>
    <row r="465" spans="1:18" s="14" customFormat="1" x14ac:dyDescent="0.2">
      <c r="A465" s="298"/>
      <c r="B465" s="298"/>
      <c r="C465" s="298"/>
      <c r="D465" s="298"/>
      <c r="E465" s="298"/>
      <c r="F465" s="298"/>
      <c r="G465" s="298"/>
      <c r="H465" s="298"/>
      <c r="I465" s="298"/>
      <c r="J465" s="298"/>
      <c r="K465" s="299"/>
      <c r="L465" s="298"/>
      <c r="M465" s="298"/>
      <c r="N465" s="298"/>
      <c r="O465" s="298"/>
      <c r="P465" s="298"/>
      <c r="Q465" s="298"/>
      <c r="R465" s="298"/>
    </row>
    <row r="466" spans="1:18" s="14" customFormat="1" x14ac:dyDescent="0.2">
      <c r="A466" s="298"/>
      <c r="B466" s="298"/>
      <c r="C466" s="298"/>
      <c r="D466" s="298"/>
      <c r="E466" s="298"/>
      <c r="F466" s="298"/>
      <c r="G466" s="298"/>
      <c r="H466" s="298"/>
      <c r="I466" s="298"/>
      <c r="J466" s="298"/>
      <c r="K466" s="299"/>
      <c r="L466" s="298"/>
      <c r="M466" s="298"/>
      <c r="N466" s="298"/>
      <c r="O466" s="298"/>
      <c r="P466" s="298"/>
      <c r="Q466" s="298"/>
      <c r="R466" s="298"/>
    </row>
    <row r="467" spans="1:18" s="14" customFormat="1" x14ac:dyDescent="0.2">
      <c r="A467" s="298"/>
      <c r="B467" s="298"/>
      <c r="C467" s="298"/>
      <c r="D467" s="298"/>
      <c r="E467" s="298"/>
      <c r="F467" s="298"/>
      <c r="G467" s="298"/>
      <c r="H467" s="298"/>
      <c r="I467" s="298"/>
      <c r="J467" s="298"/>
      <c r="K467" s="299"/>
      <c r="L467" s="298"/>
      <c r="M467" s="298"/>
      <c r="N467" s="298"/>
      <c r="O467" s="298"/>
      <c r="P467" s="298"/>
      <c r="Q467" s="298"/>
      <c r="R467" s="298"/>
    </row>
    <row r="468" spans="1:18" s="14" customFormat="1" x14ac:dyDescent="0.2">
      <c r="A468" s="298"/>
      <c r="B468" s="298"/>
      <c r="C468" s="298"/>
      <c r="D468" s="298"/>
      <c r="E468" s="298"/>
      <c r="F468" s="298"/>
      <c r="G468" s="298"/>
      <c r="H468" s="298"/>
      <c r="I468" s="298"/>
      <c r="J468" s="298"/>
      <c r="K468" s="299"/>
      <c r="L468" s="298"/>
      <c r="M468" s="298"/>
      <c r="N468" s="298"/>
      <c r="O468" s="298"/>
      <c r="P468" s="298"/>
      <c r="Q468" s="298"/>
      <c r="R468" s="298"/>
    </row>
    <row r="469" spans="1:18" s="14" customFormat="1" x14ac:dyDescent="0.2">
      <c r="A469" s="298"/>
      <c r="B469" s="298"/>
      <c r="C469" s="298"/>
      <c r="D469" s="298"/>
      <c r="E469" s="298"/>
      <c r="F469" s="298"/>
      <c r="G469" s="298"/>
      <c r="H469" s="298"/>
      <c r="I469" s="298"/>
      <c r="J469" s="298"/>
      <c r="K469" s="299"/>
      <c r="L469" s="298"/>
      <c r="M469" s="298"/>
      <c r="N469" s="298"/>
      <c r="O469" s="298"/>
      <c r="P469" s="298"/>
      <c r="Q469" s="298"/>
      <c r="R469" s="298"/>
    </row>
    <row r="470" spans="1:18" s="14" customFormat="1" x14ac:dyDescent="0.2">
      <c r="A470" s="298"/>
      <c r="B470" s="298"/>
      <c r="C470" s="298"/>
      <c r="D470" s="298"/>
      <c r="E470" s="298"/>
      <c r="F470" s="298"/>
      <c r="G470" s="298"/>
      <c r="H470" s="298"/>
      <c r="I470" s="298"/>
      <c r="J470" s="298"/>
      <c r="K470" s="299"/>
      <c r="L470" s="298"/>
      <c r="M470" s="298"/>
      <c r="N470" s="298"/>
      <c r="O470" s="298"/>
      <c r="P470" s="298"/>
      <c r="Q470" s="298"/>
      <c r="R470" s="298"/>
    </row>
    <row r="471" spans="1:18" s="14" customFormat="1" x14ac:dyDescent="0.2">
      <c r="A471" s="298"/>
      <c r="B471" s="298"/>
      <c r="C471" s="298"/>
      <c r="D471" s="298"/>
      <c r="E471" s="298"/>
      <c r="F471" s="298"/>
      <c r="G471" s="298"/>
      <c r="H471" s="298"/>
      <c r="I471" s="298"/>
      <c r="J471" s="298"/>
      <c r="K471" s="299"/>
      <c r="L471" s="298"/>
      <c r="M471" s="298"/>
      <c r="N471" s="298"/>
      <c r="O471" s="298"/>
      <c r="P471" s="298"/>
      <c r="Q471" s="298"/>
      <c r="R471" s="298"/>
    </row>
    <row r="472" spans="1:18" s="14" customFormat="1" x14ac:dyDescent="0.2">
      <c r="A472" s="298"/>
      <c r="B472" s="298"/>
      <c r="C472" s="298"/>
      <c r="D472" s="298"/>
      <c r="E472" s="298"/>
      <c r="F472" s="298"/>
      <c r="G472" s="298"/>
      <c r="H472" s="298"/>
      <c r="I472" s="298"/>
      <c r="J472" s="298"/>
      <c r="K472" s="299"/>
      <c r="L472" s="298"/>
      <c r="M472" s="298"/>
      <c r="N472" s="298"/>
      <c r="O472" s="298"/>
      <c r="P472" s="298"/>
      <c r="Q472" s="298"/>
      <c r="R472" s="298"/>
    </row>
    <row r="473" spans="1:18" s="14" customFormat="1" x14ac:dyDescent="0.2">
      <c r="A473" s="298"/>
      <c r="B473" s="298"/>
      <c r="C473" s="298"/>
      <c r="D473" s="298"/>
      <c r="E473" s="298"/>
      <c r="F473" s="298"/>
      <c r="G473" s="298"/>
      <c r="H473" s="298"/>
      <c r="I473" s="298"/>
      <c r="J473" s="298"/>
      <c r="K473" s="299"/>
      <c r="L473" s="298"/>
      <c r="M473" s="298"/>
      <c r="N473" s="298"/>
      <c r="O473" s="298"/>
      <c r="P473" s="298"/>
      <c r="Q473" s="298"/>
      <c r="R473" s="298"/>
    </row>
    <row r="474" spans="1:18" s="14" customFormat="1" x14ac:dyDescent="0.2">
      <c r="A474" s="298"/>
      <c r="B474" s="298"/>
      <c r="C474" s="298"/>
      <c r="D474" s="298"/>
      <c r="E474" s="298"/>
      <c r="F474" s="298"/>
      <c r="G474" s="298"/>
      <c r="H474" s="298"/>
      <c r="I474" s="298"/>
      <c r="J474" s="298"/>
      <c r="K474" s="299"/>
      <c r="L474" s="298"/>
      <c r="M474" s="298"/>
      <c r="N474" s="298"/>
      <c r="O474" s="298"/>
      <c r="P474" s="298"/>
      <c r="Q474" s="298"/>
      <c r="R474" s="298"/>
    </row>
    <row r="475" spans="1:18" s="14" customFormat="1" x14ac:dyDescent="0.2">
      <c r="A475" s="298"/>
      <c r="B475" s="298"/>
      <c r="C475" s="298"/>
      <c r="D475" s="298"/>
      <c r="E475" s="298"/>
      <c r="F475" s="298"/>
      <c r="G475" s="298"/>
      <c r="H475" s="298"/>
      <c r="I475" s="298"/>
      <c r="J475" s="298"/>
      <c r="K475" s="299"/>
      <c r="L475" s="298"/>
      <c r="M475" s="298"/>
      <c r="N475" s="298"/>
      <c r="O475" s="298"/>
      <c r="P475" s="298"/>
      <c r="Q475" s="298"/>
      <c r="R475" s="298"/>
    </row>
    <row r="476" spans="1:18" s="14" customFormat="1" x14ac:dyDescent="0.2">
      <c r="A476" s="298"/>
      <c r="B476" s="298"/>
      <c r="C476" s="298"/>
      <c r="D476" s="298"/>
      <c r="E476" s="298"/>
      <c r="F476" s="298"/>
      <c r="G476" s="298"/>
      <c r="H476" s="298"/>
      <c r="I476" s="298"/>
      <c r="J476" s="298"/>
      <c r="K476" s="299"/>
      <c r="L476" s="298"/>
      <c r="M476" s="298"/>
      <c r="N476" s="298"/>
      <c r="O476" s="298"/>
      <c r="P476" s="298"/>
      <c r="Q476" s="298"/>
      <c r="R476" s="298"/>
    </row>
    <row r="477" spans="1:18" s="14" customFormat="1" x14ac:dyDescent="0.2">
      <c r="A477" s="298"/>
      <c r="B477" s="298"/>
      <c r="C477" s="298"/>
      <c r="D477" s="298"/>
      <c r="E477" s="298"/>
      <c r="F477" s="298"/>
      <c r="G477" s="298"/>
      <c r="H477" s="298"/>
      <c r="I477" s="298"/>
      <c r="J477" s="298"/>
      <c r="K477" s="299"/>
      <c r="L477" s="298"/>
      <c r="M477" s="298"/>
      <c r="N477" s="298"/>
      <c r="O477" s="298"/>
      <c r="P477" s="298"/>
      <c r="Q477" s="298"/>
      <c r="R477" s="298"/>
    </row>
    <row r="478" spans="1:18" s="14" customFormat="1" x14ac:dyDescent="0.2">
      <c r="A478" s="298"/>
      <c r="B478" s="298"/>
      <c r="C478" s="298"/>
      <c r="D478" s="298"/>
      <c r="E478" s="298"/>
      <c r="F478" s="298"/>
      <c r="G478" s="298"/>
      <c r="H478" s="298"/>
      <c r="I478" s="298"/>
      <c r="J478" s="298"/>
      <c r="K478" s="299"/>
      <c r="L478" s="298"/>
      <c r="M478" s="298"/>
      <c r="N478" s="298"/>
      <c r="O478" s="298"/>
      <c r="P478" s="298"/>
      <c r="Q478" s="298"/>
      <c r="R478" s="298"/>
    </row>
    <row r="479" spans="1:18" s="14" customFormat="1" x14ac:dyDescent="0.2">
      <c r="A479" s="298"/>
      <c r="B479" s="298"/>
      <c r="C479" s="298"/>
      <c r="D479" s="298"/>
      <c r="E479" s="298"/>
      <c r="F479" s="298"/>
      <c r="G479" s="298"/>
      <c r="H479" s="298"/>
      <c r="I479" s="298"/>
      <c r="J479" s="298"/>
      <c r="K479" s="299"/>
      <c r="L479" s="298"/>
      <c r="M479" s="298"/>
      <c r="N479" s="298"/>
      <c r="O479" s="298"/>
      <c r="P479" s="298"/>
      <c r="Q479" s="298"/>
      <c r="R479" s="298"/>
    </row>
    <row r="480" spans="1:18" s="14" customFormat="1" x14ac:dyDescent="0.2">
      <c r="A480" s="298"/>
      <c r="B480" s="298"/>
      <c r="C480" s="298"/>
      <c r="D480" s="298"/>
      <c r="E480" s="298"/>
      <c r="F480" s="298"/>
      <c r="G480" s="298"/>
      <c r="H480" s="298"/>
      <c r="I480" s="298"/>
      <c r="J480" s="298"/>
      <c r="K480" s="299"/>
      <c r="L480" s="298"/>
      <c r="M480" s="298"/>
      <c r="N480" s="298"/>
      <c r="O480" s="298"/>
      <c r="P480" s="298"/>
      <c r="Q480" s="298"/>
      <c r="R480" s="298"/>
    </row>
    <row r="481" spans="1:18" s="14" customFormat="1" x14ac:dyDescent="0.2">
      <c r="A481" s="298"/>
      <c r="B481" s="298"/>
      <c r="C481" s="298"/>
      <c r="D481" s="298"/>
      <c r="E481" s="298"/>
      <c r="F481" s="298"/>
      <c r="G481" s="298"/>
      <c r="H481" s="298"/>
      <c r="I481" s="298"/>
      <c r="J481" s="298"/>
      <c r="K481" s="299"/>
      <c r="L481" s="298"/>
      <c r="M481" s="298"/>
      <c r="N481" s="298"/>
      <c r="O481" s="298"/>
      <c r="P481" s="298"/>
      <c r="Q481" s="298"/>
      <c r="R481" s="298"/>
    </row>
    <row r="482" spans="1:18" s="14" customFormat="1" x14ac:dyDescent="0.2">
      <c r="A482" s="298"/>
      <c r="B482" s="298"/>
      <c r="C482" s="298"/>
      <c r="D482" s="298"/>
      <c r="E482" s="298"/>
      <c r="F482" s="298"/>
      <c r="G482" s="298"/>
      <c r="H482" s="298"/>
      <c r="I482" s="298"/>
      <c r="J482" s="298"/>
      <c r="K482" s="299"/>
      <c r="L482" s="298"/>
      <c r="M482" s="298"/>
      <c r="N482" s="298"/>
      <c r="O482" s="298"/>
      <c r="P482" s="298"/>
      <c r="Q482" s="298"/>
      <c r="R482" s="298"/>
    </row>
    <row r="483" spans="1:18" s="14" customFormat="1" x14ac:dyDescent="0.2">
      <c r="A483" s="298"/>
      <c r="B483" s="298"/>
      <c r="C483" s="298"/>
      <c r="D483" s="298"/>
      <c r="E483" s="298"/>
      <c r="F483" s="298"/>
      <c r="G483" s="298"/>
      <c r="H483" s="298"/>
      <c r="I483" s="298"/>
      <c r="J483" s="298"/>
      <c r="K483" s="299"/>
      <c r="L483" s="298"/>
      <c r="M483" s="298"/>
      <c r="N483" s="298"/>
      <c r="O483" s="298"/>
      <c r="P483" s="298"/>
      <c r="Q483" s="298"/>
      <c r="R483" s="298"/>
    </row>
    <row r="484" spans="1:18" s="14" customFormat="1" x14ac:dyDescent="0.2">
      <c r="A484" s="298"/>
      <c r="B484" s="298"/>
      <c r="C484" s="298"/>
      <c r="D484" s="298"/>
      <c r="E484" s="298"/>
      <c r="F484" s="298"/>
      <c r="G484" s="298"/>
      <c r="H484" s="298"/>
      <c r="I484" s="298"/>
      <c r="J484" s="298"/>
      <c r="K484" s="299"/>
      <c r="L484" s="298"/>
      <c r="M484" s="298"/>
      <c r="N484" s="298"/>
      <c r="O484" s="298"/>
      <c r="P484" s="298"/>
      <c r="Q484" s="298"/>
      <c r="R484" s="298"/>
    </row>
    <row r="485" spans="1:18" s="14" customFormat="1" x14ac:dyDescent="0.2">
      <c r="A485" s="298"/>
      <c r="B485" s="298"/>
      <c r="C485" s="298"/>
      <c r="D485" s="298"/>
      <c r="E485" s="298"/>
      <c r="F485" s="298"/>
      <c r="G485" s="298"/>
      <c r="H485" s="298"/>
      <c r="I485" s="298"/>
      <c r="J485" s="298"/>
      <c r="K485" s="299"/>
      <c r="L485" s="298"/>
      <c r="M485" s="298"/>
      <c r="N485" s="298"/>
      <c r="O485" s="298"/>
      <c r="P485" s="298"/>
      <c r="Q485" s="298"/>
      <c r="R485" s="298"/>
    </row>
    <row r="486" spans="1:18" s="14" customFormat="1" x14ac:dyDescent="0.2">
      <c r="A486" s="298"/>
      <c r="B486" s="298"/>
      <c r="C486" s="298"/>
      <c r="D486" s="298"/>
      <c r="E486" s="298"/>
      <c r="F486" s="298"/>
      <c r="G486" s="298"/>
      <c r="H486" s="298"/>
      <c r="I486" s="298"/>
      <c r="J486" s="298"/>
      <c r="K486" s="299"/>
      <c r="L486" s="298"/>
      <c r="M486" s="298"/>
      <c r="N486" s="298"/>
      <c r="O486" s="298"/>
      <c r="P486" s="298"/>
      <c r="Q486" s="298"/>
      <c r="R486" s="298"/>
    </row>
    <row r="487" spans="1:18" s="14" customFormat="1" x14ac:dyDescent="0.2">
      <c r="A487" s="298"/>
      <c r="B487" s="298"/>
      <c r="C487" s="298"/>
      <c r="D487" s="298"/>
      <c r="E487" s="298"/>
      <c r="F487" s="298"/>
      <c r="G487" s="298"/>
      <c r="H487" s="298"/>
      <c r="I487" s="298"/>
      <c r="J487" s="298"/>
      <c r="K487" s="299"/>
      <c r="L487" s="298"/>
      <c r="M487" s="298"/>
      <c r="N487" s="298"/>
      <c r="O487" s="298"/>
      <c r="P487" s="298"/>
      <c r="Q487" s="298"/>
      <c r="R487" s="298"/>
    </row>
    <row r="488" spans="1:18" s="14" customFormat="1" x14ac:dyDescent="0.2">
      <c r="A488" s="298"/>
      <c r="B488" s="298"/>
      <c r="C488" s="298"/>
      <c r="D488" s="298"/>
      <c r="E488" s="298"/>
      <c r="F488" s="298"/>
      <c r="G488" s="298"/>
      <c r="H488" s="298"/>
      <c r="I488" s="298"/>
      <c r="J488" s="298"/>
      <c r="K488" s="299"/>
      <c r="L488" s="298"/>
      <c r="M488" s="298"/>
      <c r="N488" s="298"/>
      <c r="O488" s="298"/>
      <c r="P488" s="298"/>
      <c r="Q488" s="298"/>
      <c r="R488" s="298"/>
    </row>
    <row r="489" spans="1:18" s="14" customFormat="1" x14ac:dyDescent="0.2">
      <c r="A489" s="298"/>
      <c r="B489" s="298"/>
      <c r="C489" s="298"/>
      <c r="D489" s="298"/>
      <c r="E489" s="298"/>
      <c r="F489" s="298"/>
      <c r="G489" s="298"/>
      <c r="H489" s="298"/>
      <c r="I489" s="298"/>
      <c r="J489" s="298"/>
      <c r="K489" s="299"/>
      <c r="L489" s="298"/>
      <c r="M489" s="298"/>
      <c r="N489" s="298"/>
      <c r="O489" s="298"/>
      <c r="P489" s="298"/>
      <c r="Q489" s="298"/>
      <c r="R489" s="298"/>
    </row>
    <row r="490" spans="1:18" s="14" customFormat="1" x14ac:dyDescent="0.2">
      <c r="A490" s="298"/>
      <c r="B490" s="298"/>
      <c r="C490" s="298"/>
      <c r="D490" s="298"/>
      <c r="E490" s="298"/>
      <c r="F490" s="298"/>
      <c r="G490" s="298"/>
      <c r="H490" s="298"/>
      <c r="I490" s="298"/>
      <c r="J490" s="298"/>
      <c r="K490" s="299"/>
      <c r="L490" s="298"/>
      <c r="M490" s="298"/>
      <c r="N490" s="298"/>
      <c r="O490" s="298"/>
      <c r="P490" s="298"/>
      <c r="Q490" s="298"/>
      <c r="R490" s="298"/>
    </row>
    <row r="491" spans="1:18" s="14" customFormat="1" x14ac:dyDescent="0.2">
      <c r="A491" s="298"/>
      <c r="B491" s="298"/>
      <c r="C491" s="298"/>
      <c r="D491" s="298"/>
      <c r="E491" s="298"/>
      <c r="F491" s="298"/>
      <c r="G491" s="298"/>
      <c r="H491" s="298"/>
      <c r="I491" s="298"/>
      <c r="J491" s="298"/>
      <c r="K491" s="299"/>
      <c r="L491" s="298"/>
      <c r="M491" s="298"/>
      <c r="N491" s="298"/>
      <c r="O491" s="298"/>
      <c r="P491" s="298"/>
      <c r="Q491" s="298"/>
      <c r="R491" s="298"/>
    </row>
    <row r="492" spans="1:18" s="14" customFormat="1" x14ac:dyDescent="0.2">
      <c r="A492" s="298"/>
      <c r="B492" s="298"/>
      <c r="C492" s="298"/>
      <c r="D492" s="298"/>
      <c r="E492" s="298"/>
      <c r="F492" s="298"/>
      <c r="G492" s="298"/>
      <c r="H492" s="298"/>
      <c r="I492" s="298"/>
      <c r="J492" s="298"/>
      <c r="K492" s="299"/>
      <c r="L492" s="298"/>
      <c r="M492" s="298"/>
      <c r="N492" s="298"/>
      <c r="O492" s="298"/>
      <c r="P492" s="298"/>
      <c r="Q492" s="298"/>
      <c r="R492" s="298"/>
    </row>
    <row r="493" spans="1:18" s="14" customFormat="1" x14ac:dyDescent="0.2">
      <c r="A493" s="298"/>
      <c r="B493" s="298"/>
      <c r="C493" s="298"/>
      <c r="D493" s="298"/>
      <c r="E493" s="298"/>
      <c r="F493" s="298"/>
      <c r="G493" s="298"/>
      <c r="H493" s="298"/>
      <c r="I493" s="298"/>
      <c r="J493" s="298"/>
      <c r="K493" s="299"/>
      <c r="L493" s="298"/>
      <c r="M493" s="298"/>
      <c r="N493" s="298"/>
      <c r="O493" s="298"/>
      <c r="P493" s="298"/>
      <c r="Q493" s="298"/>
      <c r="R493" s="298"/>
    </row>
    <row r="494" spans="1:18" s="14" customFormat="1" x14ac:dyDescent="0.2">
      <c r="A494" s="298"/>
      <c r="B494" s="298"/>
      <c r="C494" s="298"/>
      <c r="D494" s="298"/>
      <c r="E494" s="298"/>
      <c r="F494" s="298"/>
      <c r="G494" s="298"/>
      <c r="H494" s="298"/>
      <c r="I494" s="298"/>
      <c r="J494" s="298"/>
      <c r="K494" s="299"/>
      <c r="L494" s="298"/>
      <c r="M494" s="298"/>
      <c r="N494" s="298"/>
      <c r="O494" s="298"/>
      <c r="P494" s="298"/>
      <c r="Q494" s="298"/>
      <c r="R494" s="298"/>
    </row>
    <row r="495" spans="1:18" s="14" customFormat="1" x14ac:dyDescent="0.2">
      <c r="A495" s="298"/>
      <c r="B495" s="298"/>
      <c r="C495" s="298"/>
      <c r="D495" s="298"/>
      <c r="E495" s="298"/>
      <c r="F495" s="298"/>
      <c r="G495" s="298"/>
      <c r="H495" s="298"/>
      <c r="I495" s="298"/>
      <c r="J495" s="298"/>
      <c r="K495" s="299"/>
      <c r="L495" s="298"/>
      <c r="M495" s="298"/>
      <c r="N495" s="298"/>
      <c r="O495" s="298"/>
      <c r="P495" s="298"/>
      <c r="Q495" s="298"/>
      <c r="R495" s="298"/>
    </row>
    <row r="496" spans="1:18" s="14" customFormat="1" x14ac:dyDescent="0.2">
      <c r="A496" s="298"/>
      <c r="B496" s="298"/>
      <c r="C496" s="298"/>
      <c r="D496" s="298"/>
      <c r="E496" s="298"/>
      <c r="F496" s="298"/>
      <c r="G496" s="298"/>
      <c r="H496" s="298"/>
      <c r="I496" s="298"/>
      <c r="J496" s="298"/>
      <c r="K496" s="299"/>
      <c r="L496" s="298"/>
      <c r="M496" s="298"/>
      <c r="N496" s="298"/>
      <c r="O496" s="298"/>
      <c r="P496" s="298"/>
      <c r="Q496" s="298"/>
      <c r="R496" s="298"/>
    </row>
    <row r="497" spans="1:18" s="14" customFormat="1" x14ac:dyDescent="0.2">
      <c r="A497" s="298"/>
      <c r="B497" s="298"/>
      <c r="C497" s="298"/>
      <c r="D497" s="298"/>
      <c r="E497" s="298"/>
      <c r="F497" s="298"/>
      <c r="G497" s="298"/>
      <c r="H497" s="298"/>
      <c r="I497" s="298"/>
      <c r="J497" s="298"/>
      <c r="K497" s="299"/>
      <c r="L497" s="298"/>
      <c r="M497" s="298"/>
      <c r="N497" s="298"/>
      <c r="O497" s="298"/>
      <c r="P497" s="298"/>
      <c r="Q497" s="298"/>
      <c r="R497" s="298"/>
    </row>
    <row r="498" spans="1:18" s="14" customFormat="1" x14ac:dyDescent="0.2">
      <c r="A498" s="298"/>
      <c r="B498" s="298"/>
      <c r="C498" s="298"/>
      <c r="D498" s="298"/>
      <c r="E498" s="298"/>
      <c r="F498" s="298"/>
      <c r="G498" s="298"/>
      <c r="H498" s="298"/>
      <c r="I498" s="298"/>
      <c r="J498" s="298"/>
      <c r="K498" s="299"/>
      <c r="L498" s="298"/>
      <c r="M498" s="298"/>
      <c r="N498" s="298"/>
      <c r="O498" s="298"/>
      <c r="P498" s="298"/>
      <c r="Q498" s="298"/>
      <c r="R498" s="298"/>
    </row>
    <row r="499" spans="1:18" s="14" customFormat="1" x14ac:dyDescent="0.2">
      <c r="A499" s="298"/>
      <c r="B499" s="298"/>
      <c r="C499" s="298"/>
      <c r="D499" s="298"/>
      <c r="E499" s="298"/>
      <c r="F499" s="298"/>
      <c r="G499" s="298"/>
      <c r="H499" s="298"/>
      <c r="I499" s="298"/>
      <c r="J499" s="298"/>
      <c r="K499" s="299"/>
      <c r="L499" s="298"/>
      <c r="M499" s="298"/>
      <c r="N499" s="298"/>
      <c r="O499" s="298"/>
      <c r="P499" s="298"/>
      <c r="Q499" s="298"/>
      <c r="R499" s="298"/>
    </row>
    <row r="500" spans="1:18" s="14" customFormat="1" x14ac:dyDescent="0.2">
      <c r="A500" s="298"/>
      <c r="B500" s="298"/>
      <c r="C500" s="298"/>
      <c r="D500" s="298"/>
      <c r="E500" s="298"/>
      <c r="F500" s="298"/>
      <c r="G500" s="298"/>
      <c r="H500" s="298"/>
      <c r="I500" s="298"/>
      <c r="J500" s="298"/>
      <c r="K500" s="299"/>
      <c r="L500" s="298"/>
      <c r="M500" s="298"/>
      <c r="N500" s="298"/>
      <c r="O500" s="298"/>
      <c r="P500" s="298"/>
      <c r="Q500" s="298"/>
      <c r="R500" s="298"/>
    </row>
    <row r="501" spans="1:18" s="14" customFormat="1" x14ac:dyDescent="0.2"/>
    <row r="502" spans="1:18" s="14" customFormat="1" x14ac:dyDescent="0.2"/>
    <row r="503" spans="1:18" s="14" customFormat="1" x14ac:dyDescent="0.2"/>
    <row r="504" spans="1:18" s="14" customFormat="1" x14ac:dyDescent="0.2"/>
    <row r="505" spans="1:18" s="14" customFormat="1" x14ac:dyDescent="0.2"/>
    <row r="506" spans="1:18" s="14" customFormat="1" x14ac:dyDescent="0.2"/>
    <row r="507" spans="1:18" s="14" customFormat="1" x14ac:dyDescent="0.2"/>
    <row r="508" spans="1:18" s="14" customFormat="1" x14ac:dyDescent="0.2"/>
    <row r="509" spans="1:18" s="14" customFormat="1" x14ac:dyDescent="0.2"/>
    <row r="510" spans="1:18" s="14" customFormat="1" x14ac:dyDescent="0.2"/>
    <row r="511" spans="1:18" s="14" customFormat="1" x14ac:dyDescent="0.2"/>
    <row r="512" spans="1:18" s="14" customFormat="1" x14ac:dyDescent="0.2"/>
    <row r="513" s="14" customFormat="1" x14ac:dyDescent="0.2"/>
    <row r="514" s="14" customFormat="1" x14ac:dyDescent="0.2"/>
    <row r="515" s="14" customFormat="1" x14ac:dyDescent="0.2"/>
    <row r="516" s="14" customFormat="1" x14ac:dyDescent="0.2"/>
    <row r="517" s="14" customFormat="1" x14ac:dyDescent="0.2"/>
    <row r="518" s="14" customFormat="1" x14ac:dyDescent="0.2"/>
    <row r="519" s="14" customFormat="1" x14ac:dyDescent="0.2"/>
    <row r="520" s="14" customFormat="1" x14ac:dyDescent="0.2"/>
    <row r="521" s="14" customFormat="1" x14ac:dyDescent="0.2"/>
    <row r="522" s="14" customFormat="1" x14ac:dyDescent="0.2"/>
    <row r="523" s="14" customFormat="1" x14ac:dyDescent="0.2"/>
    <row r="524" s="14" customFormat="1" x14ac:dyDescent="0.2"/>
    <row r="525" s="14" customFormat="1" x14ac:dyDescent="0.2"/>
    <row r="526" s="14" customFormat="1" x14ac:dyDescent="0.2"/>
    <row r="527" s="14" customFormat="1" x14ac:dyDescent="0.2"/>
    <row r="528" s="14" customFormat="1" x14ac:dyDescent="0.2"/>
    <row r="529" s="14" customFormat="1" x14ac:dyDescent="0.2"/>
    <row r="530" s="14" customFormat="1" x14ac:dyDescent="0.2"/>
    <row r="531" s="14" customFormat="1" x14ac:dyDescent="0.2"/>
    <row r="532" s="14" customFormat="1" x14ac:dyDescent="0.2"/>
    <row r="533" s="14" customFormat="1" x14ac:dyDescent="0.2"/>
    <row r="534" s="14" customFormat="1" x14ac:dyDescent="0.2"/>
    <row r="535" s="14" customFormat="1" x14ac:dyDescent="0.2"/>
    <row r="536" s="14" customFormat="1" x14ac:dyDescent="0.2"/>
    <row r="537" s="14" customFormat="1" x14ac:dyDescent="0.2"/>
    <row r="538" s="14" customFormat="1" x14ac:dyDescent="0.2"/>
    <row r="539" s="14" customFormat="1" x14ac:dyDescent="0.2"/>
    <row r="540" s="14" customFormat="1" x14ac:dyDescent="0.2"/>
    <row r="541" s="14" customFormat="1" x14ac:dyDescent="0.2"/>
    <row r="542" s="14" customFormat="1" x14ac:dyDescent="0.2"/>
    <row r="543" s="14" customFormat="1" x14ac:dyDescent="0.2"/>
    <row r="544" s="14" customFormat="1" x14ac:dyDescent="0.2"/>
    <row r="545" s="14" customFormat="1" x14ac:dyDescent="0.2"/>
    <row r="546" s="14" customFormat="1" x14ac:dyDescent="0.2"/>
    <row r="547" s="14" customFormat="1" x14ac:dyDescent="0.2"/>
    <row r="548" s="14" customFormat="1" x14ac:dyDescent="0.2"/>
    <row r="549" s="14" customFormat="1" x14ac:dyDescent="0.2"/>
    <row r="550" s="14" customFormat="1" x14ac:dyDescent="0.2"/>
    <row r="551" s="14" customFormat="1" x14ac:dyDescent="0.2"/>
    <row r="552" s="14" customFormat="1" x14ac:dyDescent="0.2"/>
    <row r="553" s="14" customFormat="1" x14ac:dyDescent="0.2"/>
    <row r="554" s="14" customFormat="1" x14ac:dyDescent="0.2"/>
    <row r="555" s="14" customFormat="1" x14ac:dyDescent="0.2"/>
    <row r="556" s="14" customFormat="1" x14ac:dyDescent="0.2"/>
    <row r="557" s="14" customFormat="1" x14ac:dyDescent="0.2"/>
    <row r="558" s="14" customFormat="1" x14ac:dyDescent="0.2"/>
    <row r="559" s="14" customFormat="1" x14ac:dyDescent="0.2"/>
    <row r="560" s="14" customFormat="1" x14ac:dyDescent="0.2"/>
    <row r="561" s="14" customFormat="1" x14ac:dyDescent="0.2"/>
    <row r="562" s="14" customFormat="1" x14ac:dyDescent="0.2"/>
    <row r="563" s="14" customFormat="1" x14ac:dyDescent="0.2"/>
    <row r="564" s="14" customFormat="1" x14ac:dyDescent="0.2"/>
    <row r="565" s="14" customFormat="1" x14ac:dyDescent="0.2"/>
    <row r="566" s="14" customFormat="1" x14ac:dyDescent="0.2"/>
    <row r="567" s="14" customFormat="1" x14ac:dyDescent="0.2"/>
    <row r="568" s="14" customFormat="1" x14ac:dyDescent="0.2"/>
    <row r="569" s="14" customFormat="1" x14ac:dyDescent="0.2"/>
    <row r="570" s="14" customFormat="1" x14ac:dyDescent="0.2"/>
    <row r="571" s="14" customFormat="1" x14ac:dyDescent="0.2"/>
    <row r="572" s="14" customFormat="1" x14ac:dyDescent="0.2"/>
    <row r="573" s="14" customFormat="1" x14ac:dyDescent="0.2"/>
    <row r="574" s="14" customFormat="1" x14ac:dyDescent="0.2"/>
    <row r="575" s="14" customFormat="1" x14ac:dyDescent="0.2"/>
    <row r="576" s="14" customFormat="1" x14ac:dyDescent="0.2"/>
    <row r="577" s="14" customFormat="1" x14ac:dyDescent="0.2"/>
    <row r="578" s="14" customFormat="1" x14ac:dyDescent="0.2"/>
    <row r="579" s="14" customFormat="1" x14ac:dyDescent="0.2"/>
    <row r="580" s="14" customFormat="1" x14ac:dyDescent="0.2"/>
    <row r="581" s="14" customFormat="1" x14ac:dyDescent="0.2"/>
    <row r="582" s="14" customFormat="1" x14ac:dyDescent="0.2"/>
    <row r="583" s="14" customFormat="1" x14ac:dyDescent="0.2"/>
    <row r="584" s="14" customFormat="1" x14ac:dyDescent="0.2"/>
    <row r="585" s="14" customFormat="1" x14ac:dyDescent="0.2"/>
    <row r="586" s="14" customFormat="1" x14ac:dyDescent="0.2"/>
    <row r="587" s="14" customFormat="1" x14ac:dyDescent="0.2"/>
    <row r="588" s="14" customFormat="1" x14ac:dyDescent="0.2"/>
    <row r="589" s="14" customFormat="1" x14ac:dyDescent="0.2"/>
    <row r="590" s="14" customFormat="1" x14ac:dyDescent="0.2"/>
    <row r="591" s="14" customFormat="1" x14ac:dyDescent="0.2"/>
    <row r="592" s="14" customFormat="1" x14ac:dyDescent="0.2"/>
    <row r="593" s="14" customFormat="1" x14ac:dyDescent="0.2"/>
    <row r="594" s="14" customFormat="1" x14ac:dyDescent="0.2"/>
    <row r="595" s="14" customFormat="1" x14ac:dyDescent="0.2"/>
    <row r="596" s="14" customFormat="1" x14ac:dyDescent="0.2"/>
    <row r="597" s="14" customFormat="1" x14ac:dyDescent="0.2"/>
    <row r="598" s="14" customFormat="1" x14ac:dyDescent="0.2"/>
    <row r="599" s="14" customFormat="1" x14ac:dyDescent="0.2"/>
    <row r="600" s="14" customFormat="1" x14ac:dyDescent="0.2"/>
    <row r="601" s="14" customFormat="1" x14ac:dyDescent="0.2"/>
    <row r="602" s="14" customFormat="1" x14ac:dyDescent="0.2"/>
    <row r="603" s="14" customFormat="1" x14ac:dyDescent="0.2"/>
    <row r="604" s="14" customFormat="1" x14ac:dyDescent="0.2"/>
    <row r="605" s="14" customFormat="1" x14ac:dyDescent="0.2"/>
    <row r="606" s="14" customFormat="1" x14ac:dyDescent="0.2"/>
    <row r="607" s="14" customFormat="1" x14ac:dyDescent="0.2"/>
    <row r="608" s="14" customFormat="1" x14ac:dyDescent="0.2"/>
    <row r="609" s="14" customFormat="1" x14ac:dyDescent="0.2"/>
    <row r="610" s="14" customFormat="1" x14ac:dyDescent="0.2"/>
    <row r="611" s="14" customFormat="1" x14ac:dyDescent="0.2"/>
    <row r="612" s="14" customFormat="1" x14ac:dyDescent="0.2"/>
    <row r="613" s="14" customFormat="1" x14ac:dyDescent="0.2"/>
    <row r="614" s="14" customFormat="1" x14ac:dyDescent="0.2"/>
    <row r="615" s="14" customFormat="1" x14ac:dyDescent="0.2"/>
    <row r="616" s="14" customFormat="1" x14ac:dyDescent="0.2"/>
    <row r="617" s="14" customFormat="1" x14ac:dyDescent="0.2"/>
    <row r="618" s="14" customFormat="1" x14ac:dyDescent="0.2"/>
    <row r="619" s="14" customFormat="1" x14ac:dyDescent="0.2"/>
    <row r="620" s="14" customFormat="1" x14ac:dyDescent="0.2"/>
    <row r="621" s="14" customFormat="1" x14ac:dyDescent="0.2"/>
    <row r="622" s="14" customFormat="1" x14ac:dyDescent="0.2"/>
    <row r="623" s="14" customFormat="1" x14ac:dyDescent="0.2"/>
    <row r="624" s="14" customFormat="1" x14ac:dyDescent="0.2"/>
    <row r="625" s="14" customFormat="1" x14ac:dyDescent="0.2"/>
    <row r="626" s="14" customFormat="1" x14ac:dyDescent="0.2"/>
    <row r="627" s="14" customFormat="1" x14ac:dyDescent="0.2"/>
    <row r="628" s="14" customFormat="1" x14ac:dyDescent="0.2"/>
    <row r="629" s="14" customFormat="1" x14ac:dyDescent="0.2"/>
    <row r="630" s="14" customFormat="1" x14ac:dyDescent="0.2"/>
    <row r="631" s="14" customFormat="1" x14ac:dyDescent="0.2"/>
    <row r="632" s="14" customFormat="1" x14ac:dyDescent="0.2"/>
    <row r="633" s="14" customFormat="1" x14ac:dyDescent="0.2"/>
    <row r="634" s="14" customFormat="1" x14ac:dyDescent="0.2"/>
    <row r="635" s="14" customFormat="1" x14ac:dyDescent="0.2"/>
    <row r="636" s="14" customFormat="1" x14ac:dyDescent="0.2"/>
    <row r="637" s="14" customFormat="1" x14ac:dyDescent="0.2"/>
    <row r="638" s="14" customFormat="1" x14ac:dyDescent="0.2"/>
    <row r="639" s="14" customFormat="1" x14ac:dyDescent="0.2"/>
    <row r="640" s="14" customFormat="1" x14ac:dyDescent="0.2"/>
    <row r="641" s="14" customFormat="1" x14ac:dyDescent="0.2"/>
    <row r="642" s="14" customFormat="1" x14ac:dyDescent="0.2"/>
    <row r="643" s="14" customFormat="1" x14ac:dyDescent="0.2"/>
    <row r="644" s="14" customFormat="1" x14ac:dyDescent="0.2"/>
    <row r="645" s="14" customFormat="1" x14ac:dyDescent="0.2"/>
    <row r="646" s="14" customFormat="1" x14ac:dyDescent="0.2"/>
    <row r="647" s="14" customFormat="1" x14ac:dyDescent="0.2"/>
    <row r="648" s="14" customFormat="1" x14ac:dyDescent="0.2"/>
    <row r="649" s="14" customFormat="1" x14ac:dyDescent="0.2"/>
    <row r="650" s="14" customFormat="1" x14ac:dyDescent="0.2"/>
    <row r="651" s="14" customFormat="1" x14ac:dyDescent="0.2"/>
    <row r="652" s="14" customFormat="1" x14ac:dyDescent="0.2"/>
    <row r="653" s="14" customFormat="1" x14ac:dyDescent="0.2"/>
    <row r="654" s="14" customFormat="1" x14ac:dyDescent="0.2"/>
    <row r="655" s="14" customFormat="1" x14ac:dyDescent="0.2"/>
    <row r="656" s="14" customFormat="1" x14ac:dyDescent="0.2"/>
    <row r="657" s="14" customFormat="1" x14ac:dyDescent="0.2"/>
    <row r="658" s="14" customFormat="1" x14ac:dyDescent="0.2"/>
    <row r="659" s="14" customFormat="1" x14ac:dyDescent="0.2"/>
    <row r="660" s="14" customFormat="1" x14ac:dyDescent="0.2"/>
    <row r="661" s="14" customFormat="1" x14ac:dyDescent="0.2"/>
    <row r="662" s="14" customFormat="1" x14ac:dyDescent="0.2"/>
    <row r="663" s="14" customFormat="1" x14ac:dyDescent="0.2"/>
    <row r="664" s="14" customFormat="1" x14ac:dyDescent="0.2"/>
    <row r="665" s="14" customFormat="1" x14ac:dyDescent="0.2"/>
    <row r="666" s="14" customFormat="1" x14ac:dyDescent="0.2"/>
    <row r="667" s="14" customFormat="1" x14ac:dyDescent="0.2"/>
    <row r="668" s="14" customFormat="1" x14ac:dyDescent="0.2"/>
    <row r="669" s="14" customFormat="1" x14ac:dyDescent="0.2"/>
    <row r="670" s="14" customFormat="1" x14ac:dyDescent="0.2"/>
    <row r="671" s="14" customFormat="1" x14ac:dyDescent="0.2"/>
    <row r="672" s="14" customFormat="1" x14ac:dyDescent="0.2"/>
  </sheetData>
  <sheetProtection algorithmName="SHA-512" hashValue="q76gL5XykheH08Twc90JVKAAaJqMP5sR08fjQzrwrt32lUmY2KGUHm50cmZlIsk3H0DuJ1R8Fonkf0Ng2K8k7A==" saltValue="K1xX9yvZZAJWmI7AFJWQAw==" spinCount="100000" sheet="1" objects="1" scenarios="1" formatCells="0" formatColumns="0" formatRows="0" insertRows="0" sort="0"/>
  <mergeCells count="14">
    <mergeCell ref="A13:E13"/>
    <mergeCell ref="A1:Q1"/>
    <mergeCell ref="A2:Q2"/>
    <mergeCell ref="A3:Q3"/>
    <mergeCell ref="N11:O11"/>
    <mergeCell ref="F11:I11"/>
    <mergeCell ref="A10:D10"/>
    <mergeCell ref="F10:I10"/>
    <mergeCell ref="K10:R10"/>
    <mergeCell ref="A11:D11"/>
    <mergeCell ref="A9:R9"/>
    <mergeCell ref="A8:R8"/>
    <mergeCell ref="K4:N4"/>
    <mergeCell ref="K5:N5"/>
  </mergeCells>
  <dataValidations count="10">
    <dataValidation allowBlank="1" showInputMessage="1" showErrorMessage="1" error="Please enter &quot;Vacant&quot;, or &quot;Non-Vacant&quot;" sqref="Q11:Q13 Q4:Q7" xr:uid="{00000000-0002-0000-0400-000000000000}"/>
    <dataValidation allowBlank="1" showInputMessage="1" showErrorMessage="1" error="Please enter &quot;No Net Loss&quot; &quot;Unaccomodated Need&quot;, or &quot;Shortfall of Sites&quot;" sqref="J10:J13 J4:J7" xr:uid="{00000000-0002-0000-0400-000001000000}"/>
    <dataValidation type="list" allowBlank="1" showInputMessage="1" showErrorMessage="1" error="Please enter &quot;Vacant&quot;, or &quot;Non-Vacant&quot;" sqref="P25:P483 Q484:Q1048576 Q1:Q3 Q8:Q10 Q14:Q24" xr:uid="{00000000-0002-0000-0400-000002000000}">
      <formula1>"Vacant, Non-Vacant"</formula1>
    </dataValidation>
    <dataValidation type="list" allowBlank="1" showInputMessage="1" showErrorMessage="1" error="Please enter &quot;No Net Loss&quot; &quot;Unaccomodated Need&quot;, or &quot;Shortfall of Sites&quot;" sqref="J14:J24" xr:uid="{00000000-0002-0000-0400-000003000000}">
      <formula1>"No Net Loss, Unaccommodated Need, Shortfall of Sites"</formula1>
    </dataValidation>
    <dataValidation allowBlank="1" showInputMessage="1" sqref="K4:N4" xr:uid="{00000000-0002-0000-0400-000004000000}"/>
    <dataValidation type="list" allowBlank="1" showInputMessage="1" showErrorMessage="1" error="Please enter &quot;No Net Loss&quot; &quot;Unaccomodated Need&quot;, or &quot;Shortfall of Sites&quot;" sqref="J484:J1048576 J1:J3 J8:J9" xr:uid="{00000000-0002-0000-0400-000005000000}">
      <formula1>"No Net Loss, Unaccomodated Need, Shortfall of Sites"</formula1>
    </dataValidation>
    <dataValidation type="whole" allowBlank="1" showInputMessage="1" showErrorMessage="1" error="Please enter a number" sqref="F7:H1048576 F1:H3 I1:I1048576 K5" xr:uid="{00000000-0002-0000-0400-000006000000}">
      <formula1>0</formula1>
      <formula2>10000</formula2>
    </dataValidation>
    <dataValidation allowBlank="1" showInputMessage="1" showErrorMessage="1" error="Please enter a number" sqref="P13" xr:uid="{00000000-0002-0000-0400-000007000000}"/>
    <dataValidation type="decimal" allowBlank="1" showInputMessage="1" showErrorMessage="1" error="Please enter a number" sqref="P1:P12 K1:K3 J25:J483 K6:K24 K484:K1048576 O25:O483 P14:P24 P484:P1048576" xr:uid="{00000000-0002-0000-0400-000008000000}">
      <formula1>0</formula1>
      <formula2>100000</formula2>
    </dataValidation>
    <dataValidation type="date" allowBlank="1" showInputMessage="1" showErrorMessage="1" error="Please enter a date" sqref="E14:E1048576 E1:E12" xr:uid="{00000000-0002-0000-0400-000009000000}">
      <formula1>18264</formula1>
      <formula2>54789</formula2>
    </dataValidation>
  </dataValidations>
  <printOptions horizontalCentered="1"/>
  <pageMargins left="0.7" right="0.7" top="0.75" bottom="0.75" header="0.3" footer="0.3"/>
  <pageSetup scale="40"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pageSetUpPr fitToPage="1"/>
  </sheetPr>
  <dimension ref="A1:V128"/>
  <sheetViews>
    <sheetView showFormulas="1" showZeros="0" zoomScaleNormal="100" zoomScaleSheetLayoutView="90" workbookViewId="0">
      <pane ySplit="11" topLeftCell="A88" activePane="bottomLeft" state="frozen"/>
      <selection pane="bottomLeft" activeCell="D12" sqref="D12:D82"/>
    </sheetView>
  </sheetViews>
  <sheetFormatPr defaultColWidth="0" defaultRowHeight="14.25" x14ac:dyDescent="0.2"/>
  <cols>
    <col min="1" max="1" width="23.42578125" style="44" customWidth="1"/>
    <col min="2" max="2" width="35" style="44" customWidth="1"/>
    <col min="3" max="3" width="23.42578125" style="44" customWidth="1"/>
    <col min="4" max="4" width="70.140625" style="44" customWidth="1"/>
    <col min="5" max="5" width="2" style="44" customWidth="1"/>
    <col min="6" max="16384" width="8.85546875" style="44" hidden="1"/>
  </cols>
  <sheetData>
    <row r="1" spans="1:22" s="67" customFormat="1" ht="20.25" x14ac:dyDescent="0.3">
      <c r="A1" s="426" t="s">
        <v>14</v>
      </c>
      <c r="B1" s="427"/>
      <c r="C1" s="427"/>
      <c r="D1" s="427"/>
      <c r="E1" s="209"/>
      <c r="F1" s="209"/>
      <c r="G1" s="208"/>
      <c r="H1" s="208"/>
      <c r="I1" s="208"/>
      <c r="J1" s="208"/>
      <c r="K1" s="208"/>
      <c r="L1" s="208"/>
      <c r="M1" s="208"/>
      <c r="N1" s="208"/>
      <c r="O1" s="208"/>
      <c r="P1" s="208"/>
      <c r="Q1" s="208"/>
      <c r="R1" s="208"/>
      <c r="S1" s="208"/>
      <c r="T1" s="208"/>
      <c r="U1" s="208"/>
      <c r="V1" s="208"/>
    </row>
    <row r="2" spans="1:22" s="67" customFormat="1" ht="20.25" customHeight="1" x14ac:dyDescent="0.3">
      <c r="A2" s="428" t="s">
        <v>13</v>
      </c>
      <c r="B2" s="427"/>
      <c r="C2" s="427"/>
      <c r="D2" s="427"/>
      <c r="E2" s="207"/>
      <c r="F2" s="207"/>
      <c r="G2" s="206"/>
      <c r="H2" s="206"/>
      <c r="I2" s="206"/>
      <c r="J2" s="206"/>
      <c r="K2" s="206"/>
      <c r="L2" s="206"/>
      <c r="M2" s="206"/>
      <c r="N2" s="206"/>
      <c r="O2" s="206"/>
      <c r="P2" s="206"/>
      <c r="Q2" s="206"/>
      <c r="R2" s="206"/>
      <c r="S2" s="206"/>
      <c r="T2" s="206"/>
      <c r="U2" s="206"/>
      <c r="V2" s="206"/>
    </row>
    <row r="3" spans="1:22" s="67" customFormat="1" ht="15.75" customHeight="1" x14ac:dyDescent="0.2">
      <c r="A3" s="429" t="s">
        <v>12</v>
      </c>
      <c r="B3" s="427"/>
      <c r="C3" s="427"/>
      <c r="D3" s="427"/>
      <c r="E3" s="205"/>
      <c r="F3" s="205"/>
      <c r="G3" s="46"/>
      <c r="H3" s="46"/>
      <c r="I3" s="46"/>
      <c r="J3" s="46"/>
      <c r="K3" s="46"/>
      <c r="L3" s="46"/>
      <c r="M3" s="46"/>
      <c r="N3" s="46"/>
      <c r="O3" s="46"/>
      <c r="P3" s="46"/>
      <c r="Q3" s="46"/>
      <c r="R3" s="46"/>
      <c r="S3" s="46"/>
      <c r="T3" s="46"/>
      <c r="U3" s="46"/>
      <c r="V3" s="46"/>
    </row>
    <row r="4" spans="1:22" s="123" customFormat="1" ht="12.75" x14ac:dyDescent="0.2">
      <c r="A4" s="193" t="s">
        <v>11</v>
      </c>
      <c r="B4" s="10" t="str">
        <f>'Start Here'!B4:D4</f>
        <v>Richmond</v>
      </c>
      <c r="C4" s="194"/>
      <c r="D4" s="119"/>
      <c r="E4" s="119"/>
      <c r="F4" s="119"/>
      <c r="G4" s="119"/>
      <c r="H4" s="119"/>
      <c r="I4" s="119"/>
      <c r="J4" s="119"/>
    </row>
    <row r="5" spans="1:22" s="123" customFormat="1" ht="12.75" x14ac:dyDescent="0.2">
      <c r="A5" s="193" t="s">
        <v>10</v>
      </c>
      <c r="B5" s="8">
        <f>'Start Here'!B5</f>
        <v>2018</v>
      </c>
      <c r="C5" s="191" t="str">
        <f>'Table A2'!C5</f>
        <v>(Jan. 1 - Dec. 31)</v>
      </c>
      <c r="D5" s="192"/>
      <c r="E5" s="119"/>
      <c r="F5" s="119"/>
      <c r="G5" s="119"/>
    </row>
    <row r="7" spans="1:22" ht="15.75" x14ac:dyDescent="0.2">
      <c r="A7" s="425" t="s">
        <v>498</v>
      </c>
      <c r="B7" s="425"/>
      <c r="C7" s="425"/>
      <c r="D7" s="425"/>
    </row>
    <row r="8" spans="1:22" ht="15.75" x14ac:dyDescent="0.2">
      <c r="A8" s="425" t="s">
        <v>497</v>
      </c>
      <c r="B8" s="425"/>
      <c r="C8" s="425"/>
      <c r="D8" s="425"/>
    </row>
    <row r="9" spans="1:22" s="186" customFormat="1" ht="52.5" customHeight="1" x14ac:dyDescent="0.2">
      <c r="A9" s="422" t="s">
        <v>496</v>
      </c>
      <c r="B9" s="423"/>
      <c r="C9" s="423"/>
      <c r="D9" s="424"/>
    </row>
    <row r="10" spans="1:22" s="186" customFormat="1" ht="18.75" customHeight="1" x14ac:dyDescent="0.2">
      <c r="A10" s="204">
        <v>1</v>
      </c>
      <c r="B10" s="204">
        <v>2</v>
      </c>
      <c r="C10" s="204">
        <v>3</v>
      </c>
      <c r="D10" s="203">
        <v>4</v>
      </c>
    </row>
    <row r="11" spans="1:22" s="186" customFormat="1" ht="24.75" customHeight="1" x14ac:dyDescent="0.2">
      <c r="A11" s="203" t="s">
        <v>495</v>
      </c>
      <c r="B11" s="203" t="s">
        <v>494</v>
      </c>
      <c r="C11" s="203" t="s">
        <v>499</v>
      </c>
      <c r="D11" s="203" t="s">
        <v>493</v>
      </c>
    </row>
    <row r="12" spans="1:22" s="198" customFormat="1" ht="102" x14ac:dyDescent="0.25">
      <c r="A12" s="202" t="s">
        <v>492</v>
      </c>
      <c r="B12" s="71" t="s">
        <v>491</v>
      </c>
      <c r="C12" s="71" t="s">
        <v>490</v>
      </c>
      <c r="D12" s="71" t="s">
        <v>604</v>
      </c>
    </row>
    <row r="13" spans="1:22" s="198" customFormat="1" ht="89.25" x14ac:dyDescent="0.25">
      <c r="A13" s="71" t="s">
        <v>489</v>
      </c>
      <c r="B13" s="71" t="s">
        <v>488</v>
      </c>
      <c r="C13" s="71" t="s">
        <v>487</v>
      </c>
      <c r="D13" s="71" t="s">
        <v>570</v>
      </c>
    </row>
    <row r="14" spans="1:22" s="198" customFormat="1" ht="140.25" x14ac:dyDescent="0.25">
      <c r="A14" s="71" t="s">
        <v>486</v>
      </c>
      <c r="B14" s="71" t="s">
        <v>485</v>
      </c>
      <c r="C14" s="71" t="s">
        <v>484</v>
      </c>
      <c r="D14" s="71" t="s">
        <v>571</v>
      </c>
    </row>
    <row r="15" spans="1:22" s="198" customFormat="1" ht="63.75" x14ac:dyDescent="0.25">
      <c r="A15" s="71" t="s">
        <v>483</v>
      </c>
      <c r="B15" s="71" t="s">
        <v>482</v>
      </c>
      <c r="C15" s="71" t="s">
        <v>481</v>
      </c>
      <c r="D15" s="201" t="s">
        <v>572</v>
      </c>
    </row>
    <row r="16" spans="1:22" s="198" customFormat="1" ht="102" x14ac:dyDescent="0.25">
      <c r="A16" s="71" t="s">
        <v>480</v>
      </c>
      <c r="B16" s="71" t="s">
        <v>479</v>
      </c>
      <c r="C16" s="71" t="s">
        <v>478</v>
      </c>
      <c r="D16" s="201" t="s">
        <v>477</v>
      </c>
    </row>
    <row r="17" spans="1:4" s="198" customFormat="1" ht="76.5" x14ac:dyDescent="0.25">
      <c r="A17" s="71" t="s">
        <v>476</v>
      </c>
      <c r="B17" s="71" t="s">
        <v>475</v>
      </c>
      <c r="C17" s="71" t="s">
        <v>303</v>
      </c>
      <c r="D17" s="71" t="s">
        <v>474</v>
      </c>
    </row>
    <row r="18" spans="1:4" s="198" customFormat="1" ht="63.75" x14ac:dyDescent="0.25">
      <c r="A18" s="71" t="s">
        <v>473</v>
      </c>
      <c r="B18" s="71" t="s">
        <v>472</v>
      </c>
      <c r="C18" s="71" t="s">
        <v>471</v>
      </c>
      <c r="D18" s="71" t="s">
        <v>649</v>
      </c>
    </row>
    <row r="19" spans="1:4" s="198" customFormat="1" ht="89.25" x14ac:dyDescent="0.25">
      <c r="A19" s="71" t="s">
        <v>470</v>
      </c>
      <c r="B19" s="71" t="s">
        <v>469</v>
      </c>
      <c r="C19" s="71" t="s">
        <v>468</v>
      </c>
      <c r="D19" s="71" t="s">
        <v>605</v>
      </c>
    </row>
    <row r="20" spans="1:4" s="198" customFormat="1" ht="229.5" x14ac:dyDescent="0.25">
      <c r="A20" s="71" t="s">
        <v>467</v>
      </c>
      <c r="B20" s="71" t="s">
        <v>466</v>
      </c>
      <c r="C20" s="71" t="s">
        <v>465</v>
      </c>
      <c r="D20" s="201" t="s">
        <v>611</v>
      </c>
    </row>
    <row r="21" spans="1:4" s="198" customFormat="1" ht="140.25" x14ac:dyDescent="0.25">
      <c r="A21" s="71" t="s">
        <v>464</v>
      </c>
      <c r="B21" s="71" t="s">
        <v>463</v>
      </c>
      <c r="C21" s="71" t="s">
        <v>462</v>
      </c>
      <c r="D21" s="71" t="s">
        <v>606</v>
      </c>
    </row>
    <row r="22" spans="1:4" s="198" customFormat="1" ht="127.5" x14ac:dyDescent="0.25">
      <c r="A22" s="71" t="s">
        <v>461</v>
      </c>
      <c r="B22" s="71" t="s">
        <v>460</v>
      </c>
      <c r="C22" s="71" t="s">
        <v>303</v>
      </c>
      <c r="D22" s="71" t="s">
        <v>612</v>
      </c>
    </row>
    <row r="23" spans="1:4" s="198" customFormat="1" ht="76.5" x14ac:dyDescent="0.25">
      <c r="A23" s="71" t="s">
        <v>459</v>
      </c>
      <c r="B23" s="71" t="s">
        <v>458</v>
      </c>
      <c r="C23" s="71" t="s">
        <v>457</v>
      </c>
      <c r="D23" s="71" t="s">
        <v>613</v>
      </c>
    </row>
    <row r="24" spans="1:4" s="198" customFormat="1" ht="153" x14ac:dyDescent="0.25">
      <c r="A24" s="71" t="s">
        <v>456</v>
      </c>
      <c r="B24" s="71" t="s">
        <v>455</v>
      </c>
      <c r="C24" s="71" t="s">
        <v>454</v>
      </c>
      <c r="D24" s="71" t="s">
        <v>453</v>
      </c>
    </row>
    <row r="25" spans="1:4" s="198" customFormat="1" ht="140.25" x14ac:dyDescent="0.25">
      <c r="A25" s="71" t="s">
        <v>452</v>
      </c>
      <c r="B25" s="71" t="s">
        <v>451</v>
      </c>
      <c r="C25" s="71" t="s">
        <v>346</v>
      </c>
      <c r="D25" s="71" t="s">
        <v>450</v>
      </c>
    </row>
    <row r="26" spans="1:4" s="198" customFormat="1" ht="63.75" x14ac:dyDescent="0.25">
      <c r="A26" s="71" t="s">
        <v>449</v>
      </c>
      <c r="B26" s="71" t="s">
        <v>448</v>
      </c>
      <c r="C26" s="71" t="s">
        <v>447</v>
      </c>
      <c r="D26" s="71" t="s">
        <v>446</v>
      </c>
    </row>
    <row r="27" spans="1:4" s="198" customFormat="1" ht="89.25" x14ac:dyDescent="0.25">
      <c r="A27" s="71" t="s">
        <v>445</v>
      </c>
      <c r="B27" s="71" t="s">
        <v>444</v>
      </c>
      <c r="C27" s="71" t="s">
        <v>443</v>
      </c>
      <c r="D27" s="71" t="s">
        <v>442</v>
      </c>
    </row>
    <row r="28" spans="1:4" s="198" customFormat="1" ht="140.25" x14ac:dyDescent="0.25">
      <c r="A28" s="71" t="s">
        <v>441</v>
      </c>
      <c r="B28" s="71" t="s">
        <v>440</v>
      </c>
      <c r="C28" s="71" t="s">
        <v>346</v>
      </c>
      <c r="D28" s="71" t="s">
        <v>439</v>
      </c>
    </row>
    <row r="29" spans="1:4" s="198" customFormat="1" ht="127.5" x14ac:dyDescent="0.25">
      <c r="A29" s="71" t="s">
        <v>438</v>
      </c>
      <c r="B29" s="71" t="s">
        <v>437</v>
      </c>
      <c r="C29" s="71" t="s">
        <v>346</v>
      </c>
      <c r="D29" s="71" t="s">
        <v>436</v>
      </c>
    </row>
    <row r="30" spans="1:4" s="198" customFormat="1" ht="63.75" x14ac:dyDescent="0.25">
      <c r="A30" s="71" t="s">
        <v>435</v>
      </c>
      <c r="B30" s="71" t="s">
        <v>434</v>
      </c>
      <c r="C30" s="71" t="s">
        <v>433</v>
      </c>
      <c r="D30" s="71" t="s">
        <v>581</v>
      </c>
    </row>
    <row r="31" spans="1:4" s="198" customFormat="1" ht="76.5" x14ac:dyDescent="0.25">
      <c r="A31" s="71" t="s">
        <v>432</v>
      </c>
      <c r="B31" s="71" t="s">
        <v>431</v>
      </c>
      <c r="C31" s="71" t="s">
        <v>346</v>
      </c>
      <c r="D31" s="71" t="s">
        <v>430</v>
      </c>
    </row>
    <row r="32" spans="1:4" s="198" customFormat="1" ht="89.25" x14ac:dyDescent="0.25">
      <c r="A32" s="71" t="s">
        <v>429</v>
      </c>
      <c r="B32" s="71" t="s">
        <v>428</v>
      </c>
      <c r="C32" s="71" t="s">
        <v>427</v>
      </c>
      <c r="D32" s="71" t="s">
        <v>426</v>
      </c>
    </row>
    <row r="33" spans="1:4" s="198" customFormat="1" ht="102" x14ac:dyDescent="0.25">
      <c r="A33" s="71" t="s">
        <v>425</v>
      </c>
      <c r="B33" s="71" t="s">
        <v>424</v>
      </c>
      <c r="C33" s="71" t="s">
        <v>423</v>
      </c>
      <c r="D33" s="71" t="s">
        <v>422</v>
      </c>
    </row>
    <row r="34" spans="1:4" s="198" customFormat="1" ht="165.75" x14ac:dyDescent="0.25">
      <c r="A34" s="71" t="s">
        <v>421</v>
      </c>
      <c r="B34" s="71" t="s">
        <v>420</v>
      </c>
      <c r="C34" s="71" t="s">
        <v>303</v>
      </c>
      <c r="D34" s="71" t="s">
        <v>597</v>
      </c>
    </row>
    <row r="35" spans="1:4" s="198" customFormat="1" ht="102" x14ac:dyDescent="0.25">
      <c r="A35" s="71" t="s">
        <v>419</v>
      </c>
      <c r="B35" s="71" t="s">
        <v>418</v>
      </c>
      <c r="C35" s="71" t="s">
        <v>303</v>
      </c>
      <c r="D35" s="71" t="s">
        <v>582</v>
      </c>
    </row>
    <row r="36" spans="1:4" s="198" customFormat="1" ht="63.75" x14ac:dyDescent="0.25">
      <c r="A36" s="71" t="s">
        <v>417</v>
      </c>
      <c r="B36" s="71" t="s">
        <v>416</v>
      </c>
      <c r="C36" s="71" t="s">
        <v>415</v>
      </c>
      <c r="D36" s="71" t="s">
        <v>614</v>
      </c>
    </row>
    <row r="37" spans="1:4" s="198" customFormat="1" ht="89.25" x14ac:dyDescent="0.25">
      <c r="A37" s="71" t="s">
        <v>414</v>
      </c>
      <c r="B37" s="71" t="s">
        <v>413</v>
      </c>
      <c r="C37" s="71" t="s">
        <v>303</v>
      </c>
      <c r="D37" s="71" t="s">
        <v>583</v>
      </c>
    </row>
    <row r="38" spans="1:4" s="198" customFormat="1" ht="114.75" x14ac:dyDescent="0.25">
      <c r="A38" s="71" t="s">
        <v>412</v>
      </c>
      <c r="B38" s="71" t="s">
        <v>411</v>
      </c>
      <c r="C38" s="71" t="s">
        <v>346</v>
      </c>
      <c r="D38" s="71" t="s">
        <v>573</v>
      </c>
    </row>
    <row r="39" spans="1:4" s="198" customFormat="1" ht="89.25" x14ac:dyDescent="0.25">
      <c r="A39" s="71" t="s">
        <v>410</v>
      </c>
      <c r="B39" s="71" t="s">
        <v>409</v>
      </c>
      <c r="C39" s="71" t="s">
        <v>303</v>
      </c>
      <c r="D39" s="71" t="s">
        <v>650</v>
      </c>
    </row>
    <row r="40" spans="1:4" s="198" customFormat="1" ht="63.75" x14ac:dyDescent="0.25">
      <c r="A40" s="71" t="s">
        <v>408</v>
      </c>
      <c r="B40" s="71" t="s">
        <v>407</v>
      </c>
      <c r="C40" s="71" t="s">
        <v>346</v>
      </c>
      <c r="D40" s="71" t="s">
        <v>406</v>
      </c>
    </row>
    <row r="41" spans="1:4" s="198" customFormat="1" ht="153" x14ac:dyDescent="0.25">
      <c r="A41" s="71" t="s">
        <v>405</v>
      </c>
      <c r="B41" s="71" t="s">
        <v>404</v>
      </c>
      <c r="C41" s="71" t="s">
        <v>403</v>
      </c>
      <c r="D41" s="71" t="s">
        <v>402</v>
      </c>
    </row>
    <row r="42" spans="1:4" s="198" customFormat="1" ht="102" x14ac:dyDescent="0.25">
      <c r="A42" s="71" t="s">
        <v>401</v>
      </c>
      <c r="B42" s="71" t="s">
        <v>400</v>
      </c>
      <c r="C42" s="71" t="s">
        <v>303</v>
      </c>
      <c r="D42" s="71" t="s">
        <v>574</v>
      </c>
    </row>
    <row r="43" spans="1:4" s="198" customFormat="1" ht="89.25" x14ac:dyDescent="0.25">
      <c r="A43" s="71" t="s">
        <v>399</v>
      </c>
      <c r="B43" s="71" t="s">
        <v>398</v>
      </c>
      <c r="C43" s="71" t="s">
        <v>575</v>
      </c>
      <c r="D43" s="71" t="s">
        <v>651</v>
      </c>
    </row>
    <row r="44" spans="1:4" s="198" customFormat="1" ht="165.75" x14ac:dyDescent="0.25">
      <c r="A44" s="71" t="s">
        <v>397</v>
      </c>
      <c r="B44" s="71" t="s">
        <v>396</v>
      </c>
      <c r="C44" s="71" t="s">
        <v>294</v>
      </c>
      <c r="D44" s="71" t="s">
        <v>395</v>
      </c>
    </row>
    <row r="45" spans="1:4" s="198" customFormat="1" ht="229.5" x14ac:dyDescent="0.25">
      <c r="A45" s="71" t="s">
        <v>394</v>
      </c>
      <c r="B45" s="71" t="s">
        <v>648</v>
      </c>
      <c r="C45" s="71" t="s">
        <v>393</v>
      </c>
      <c r="D45" s="71" t="s">
        <v>647</v>
      </c>
    </row>
    <row r="46" spans="1:4" s="198" customFormat="1" ht="89.25" x14ac:dyDescent="0.25">
      <c r="A46" s="71" t="s">
        <v>392</v>
      </c>
      <c r="B46" s="71" t="s">
        <v>391</v>
      </c>
      <c r="C46" s="71" t="s">
        <v>390</v>
      </c>
      <c r="D46" s="71" t="s">
        <v>607</v>
      </c>
    </row>
    <row r="47" spans="1:4" s="198" customFormat="1" ht="102" x14ac:dyDescent="0.25">
      <c r="A47" s="71" t="s">
        <v>389</v>
      </c>
      <c r="B47" s="71" t="s">
        <v>388</v>
      </c>
      <c r="C47" s="71" t="s">
        <v>303</v>
      </c>
      <c r="D47" s="71" t="s">
        <v>608</v>
      </c>
    </row>
    <row r="48" spans="1:4" s="198" customFormat="1" ht="204" x14ac:dyDescent="0.25">
      <c r="A48" s="71" t="s">
        <v>387</v>
      </c>
      <c r="B48" s="71" t="s">
        <v>386</v>
      </c>
      <c r="C48" s="71" t="s">
        <v>385</v>
      </c>
      <c r="D48" s="71" t="s">
        <v>652</v>
      </c>
    </row>
    <row r="49" spans="1:4" s="198" customFormat="1" ht="127.5" x14ac:dyDescent="0.25">
      <c r="A49" s="71" t="s">
        <v>384</v>
      </c>
      <c r="B49" s="71" t="s">
        <v>383</v>
      </c>
      <c r="C49" s="71" t="s">
        <v>382</v>
      </c>
      <c r="D49" s="71" t="s">
        <v>615</v>
      </c>
    </row>
    <row r="50" spans="1:4" s="198" customFormat="1" ht="89.25" x14ac:dyDescent="0.25">
      <c r="A50" s="71" t="s">
        <v>381</v>
      </c>
      <c r="B50" s="71" t="s">
        <v>380</v>
      </c>
      <c r="C50" s="71" t="s">
        <v>379</v>
      </c>
      <c r="D50" s="71" t="s">
        <v>643</v>
      </c>
    </row>
    <row r="51" spans="1:4" s="198" customFormat="1" ht="255" x14ac:dyDescent="0.25">
      <c r="A51" s="71" t="s">
        <v>378</v>
      </c>
      <c r="B51" s="71" t="s">
        <v>377</v>
      </c>
      <c r="C51" s="71" t="s">
        <v>376</v>
      </c>
      <c r="D51" s="71" t="s">
        <v>644</v>
      </c>
    </row>
    <row r="52" spans="1:4" s="198" customFormat="1" ht="140.25" x14ac:dyDescent="0.25">
      <c r="A52" s="71" t="s">
        <v>375</v>
      </c>
      <c r="B52" s="71" t="s">
        <v>374</v>
      </c>
      <c r="C52" s="71" t="s">
        <v>303</v>
      </c>
      <c r="D52" s="71" t="s">
        <v>645</v>
      </c>
    </row>
    <row r="53" spans="1:4" s="198" customFormat="1" ht="89.25" x14ac:dyDescent="0.25">
      <c r="A53" s="71" t="s">
        <v>373</v>
      </c>
      <c r="B53" s="71" t="s">
        <v>372</v>
      </c>
      <c r="C53" s="71" t="s">
        <v>303</v>
      </c>
      <c r="D53" s="71" t="s">
        <v>609</v>
      </c>
    </row>
    <row r="54" spans="1:4" s="198" customFormat="1" ht="102" x14ac:dyDescent="0.25">
      <c r="A54" s="71" t="s">
        <v>371</v>
      </c>
      <c r="B54" s="71" t="s">
        <v>370</v>
      </c>
      <c r="C54" s="71" t="s">
        <v>369</v>
      </c>
      <c r="D54" s="71" t="s">
        <v>576</v>
      </c>
    </row>
    <row r="55" spans="1:4" s="198" customFormat="1" ht="127.5" x14ac:dyDescent="0.25">
      <c r="A55" s="71" t="s">
        <v>368</v>
      </c>
      <c r="B55" s="71" t="s">
        <v>367</v>
      </c>
      <c r="C55" s="71" t="s">
        <v>353</v>
      </c>
      <c r="D55" s="71" t="s">
        <v>653</v>
      </c>
    </row>
    <row r="56" spans="1:4" s="198" customFormat="1" ht="140.25" x14ac:dyDescent="0.25">
      <c r="A56" s="71" t="s">
        <v>366</v>
      </c>
      <c r="B56" s="71" t="s">
        <v>365</v>
      </c>
      <c r="C56" s="71" t="s">
        <v>364</v>
      </c>
      <c r="D56" s="71" t="s">
        <v>577</v>
      </c>
    </row>
    <row r="57" spans="1:4" s="198" customFormat="1" ht="140.25" x14ac:dyDescent="0.25">
      <c r="A57" s="71" t="s">
        <v>363</v>
      </c>
      <c r="B57" s="71" t="s">
        <v>590</v>
      </c>
      <c r="C57" s="71" t="s">
        <v>362</v>
      </c>
      <c r="D57" s="71" t="s">
        <v>591</v>
      </c>
    </row>
    <row r="58" spans="1:4" s="198" customFormat="1" ht="140.25" x14ac:dyDescent="0.25">
      <c r="A58" s="71" t="s">
        <v>361</v>
      </c>
      <c r="B58" s="71" t="s">
        <v>360</v>
      </c>
      <c r="C58" s="71" t="s">
        <v>353</v>
      </c>
      <c r="D58" s="71" t="s">
        <v>593</v>
      </c>
    </row>
    <row r="59" spans="1:4" s="198" customFormat="1" ht="76.5" x14ac:dyDescent="0.25">
      <c r="A59" s="71" t="s">
        <v>359</v>
      </c>
      <c r="B59" s="71" t="s">
        <v>358</v>
      </c>
      <c r="C59" s="71" t="s">
        <v>353</v>
      </c>
      <c r="D59" s="71" t="s">
        <v>595</v>
      </c>
    </row>
    <row r="60" spans="1:4" s="198" customFormat="1" ht="114.75" x14ac:dyDescent="0.25">
      <c r="A60" s="71" t="s">
        <v>357</v>
      </c>
      <c r="B60" s="71" t="s">
        <v>356</v>
      </c>
      <c r="C60" s="71" t="s">
        <v>353</v>
      </c>
      <c r="D60" s="71" t="s">
        <v>596</v>
      </c>
    </row>
    <row r="61" spans="1:4" s="198" customFormat="1" ht="178.5" x14ac:dyDescent="0.25">
      <c r="A61" s="71" t="s">
        <v>355</v>
      </c>
      <c r="B61" s="71" t="s">
        <v>354</v>
      </c>
      <c r="C61" s="71" t="s">
        <v>353</v>
      </c>
      <c r="D61" s="71" t="s">
        <v>616</v>
      </c>
    </row>
    <row r="62" spans="1:4" s="198" customFormat="1" ht="102" x14ac:dyDescent="0.25">
      <c r="A62" s="71" t="s">
        <v>352</v>
      </c>
      <c r="B62" s="71" t="s">
        <v>351</v>
      </c>
      <c r="C62" s="71" t="s">
        <v>303</v>
      </c>
      <c r="D62" s="71" t="s">
        <v>596</v>
      </c>
    </row>
    <row r="63" spans="1:4" s="198" customFormat="1" ht="165.75" x14ac:dyDescent="0.25">
      <c r="A63" s="71" t="s">
        <v>350</v>
      </c>
      <c r="B63" s="71" t="s">
        <v>349</v>
      </c>
      <c r="C63" s="71" t="s">
        <v>303</v>
      </c>
      <c r="D63" s="71" t="s">
        <v>578</v>
      </c>
    </row>
    <row r="64" spans="1:4" s="198" customFormat="1" ht="127.5" x14ac:dyDescent="0.25">
      <c r="A64" s="71" t="s">
        <v>348</v>
      </c>
      <c r="B64" s="71" t="s">
        <v>347</v>
      </c>
      <c r="C64" s="71" t="s">
        <v>346</v>
      </c>
      <c r="D64" s="71" t="s">
        <v>584</v>
      </c>
    </row>
    <row r="65" spans="1:4" s="198" customFormat="1" ht="76.5" x14ac:dyDescent="0.25">
      <c r="A65" s="71" t="s">
        <v>345</v>
      </c>
      <c r="B65" s="71" t="s">
        <v>344</v>
      </c>
      <c r="C65" s="71" t="s">
        <v>303</v>
      </c>
      <c r="D65" s="71" t="s">
        <v>343</v>
      </c>
    </row>
    <row r="66" spans="1:4" s="198" customFormat="1" ht="127.5" x14ac:dyDescent="0.25">
      <c r="A66" s="71" t="s">
        <v>342</v>
      </c>
      <c r="B66" s="71" t="s">
        <v>341</v>
      </c>
      <c r="C66" s="71" t="s">
        <v>333</v>
      </c>
      <c r="D66" s="71" t="s">
        <v>340</v>
      </c>
    </row>
    <row r="67" spans="1:4" s="198" customFormat="1" ht="63.75" x14ac:dyDescent="0.25">
      <c r="A67" s="71" t="s">
        <v>339</v>
      </c>
      <c r="B67" s="71" t="s">
        <v>338</v>
      </c>
      <c r="C67" s="71" t="s">
        <v>337</v>
      </c>
      <c r="D67" s="71" t="s">
        <v>336</v>
      </c>
    </row>
    <row r="68" spans="1:4" s="198" customFormat="1" ht="114.75" x14ac:dyDescent="0.25">
      <c r="A68" s="71" t="s">
        <v>335</v>
      </c>
      <c r="B68" s="71" t="s">
        <v>334</v>
      </c>
      <c r="C68" s="71" t="s">
        <v>333</v>
      </c>
      <c r="D68" s="71" t="s">
        <v>332</v>
      </c>
    </row>
    <row r="69" spans="1:4" s="198" customFormat="1" ht="38.25" x14ac:dyDescent="0.25">
      <c r="A69" s="71" t="s">
        <v>331</v>
      </c>
      <c r="B69" s="71" t="s">
        <v>330</v>
      </c>
      <c r="C69" s="71" t="s">
        <v>303</v>
      </c>
      <c r="D69" s="71" t="s">
        <v>329</v>
      </c>
    </row>
    <row r="70" spans="1:4" s="198" customFormat="1" ht="102" x14ac:dyDescent="0.25">
      <c r="A70" s="71" t="s">
        <v>328</v>
      </c>
      <c r="B70" s="71" t="s">
        <v>327</v>
      </c>
      <c r="C70" s="71" t="s">
        <v>326</v>
      </c>
      <c r="D70" s="71" t="s">
        <v>325</v>
      </c>
    </row>
    <row r="71" spans="1:4" s="198" customFormat="1" ht="102" x14ac:dyDescent="0.25">
      <c r="A71" s="71" t="s">
        <v>324</v>
      </c>
      <c r="B71" s="71" t="s">
        <v>323</v>
      </c>
      <c r="C71" s="71" t="s">
        <v>322</v>
      </c>
      <c r="D71" s="71" t="s">
        <v>321</v>
      </c>
    </row>
    <row r="72" spans="1:4" s="198" customFormat="1" ht="63.75" x14ac:dyDescent="0.25">
      <c r="A72" s="71" t="s">
        <v>320</v>
      </c>
      <c r="B72" s="71" t="s">
        <v>319</v>
      </c>
      <c r="C72" s="71" t="s">
        <v>318</v>
      </c>
      <c r="D72" s="71" t="s">
        <v>594</v>
      </c>
    </row>
    <row r="73" spans="1:4" s="198" customFormat="1" ht="153" x14ac:dyDescent="0.25">
      <c r="A73" s="71" t="s">
        <v>317</v>
      </c>
      <c r="B73" s="71" t="s">
        <v>316</v>
      </c>
      <c r="C73" s="71" t="s">
        <v>303</v>
      </c>
      <c r="D73" s="71" t="s">
        <v>598</v>
      </c>
    </row>
    <row r="74" spans="1:4" s="198" customFormat="1" ht="102" x14ac:dyDescent="0.25">
      <c r="A74" s="71" t="s">
        <v>315</v>
      </c>
      <c r="B74" s="71" t="s">
        <v>314</v>
      </c>
      <c r="C74" s="71" t="s">
        <v>313</v>
      </c>
      <c r="D74" s="71" t="s">
        <v>579</v>
      </c>
    </row>
    <row r="75" spans="1:4" s="198" customFormat="1" ht="191.25" x14ac:dyDescent="0.25">
      <c r="A75" s="71" t="s">
        <v>312</v>
      </c>
      <c r="B75" s="71" t="s">
        <v>311</v>
      </c>
      <c r="C75" s="71" t="s">
        <v>303</v>
      </c>
      <c r="D75" s="71" t="s">
        <v>654</v>
      </c>
    </row>
    <row r="76" spans="1:4" s="198" customFormat="1" ht="127.5" x14ac:dyDescent="0.25">
      <c r="A76" s="71" t="s">
        <v>310</v>
      </c>
      <c r="B76" s="71" t="s">
        <v>309</v>
      </c>
      <c r="C76" s="71" t="s">
        <v>308</v>
      </c>
      <c r="D76" s="71" t="s">
        <v>610</v>
      </c>
    </row>
    <row r="77" spans="1:4" s="198" customFormat="1" ht="165.75" x14ac:dyDescent="0.25">
      <c r="A77" s="71" t="s">
        <v>307</v>
      </c>
      <c r="B77" s="71" t="s">
        <v>306</v>
      </c>
      <c r="C77" s="71" t="s">
        <v>305</v>
      </c>
      <c r="D77" s="71" t="s">
        <v>646</v>
      </c>
    </row>
    <row r="78" spans="1:4" s="198" customFormat="1" ht="102" x14ac:dyDescent="0.25">
      <c r="A78" s="71" t="s">
        <v>304</v>
      </c>
      <c r="B78" s="71" t="s">
        <v>599</v>
      </c>
      <c r="C78" s="71" t="s">
        <v>303</v>
      </c>
      <c r="D78" s="71" t="s">
        <v>600</v>
      </c>
    </row>
    <row r="79" spans="1:4" s="198" customFormat="1" ht="216.75" x14ac:dyDescent="0.25">
      <c r="A79" s="71" t="s">
        <v>302</v>
      </c>
      <c r="B79" s="71" t="s">
        <v>301</v>
      </c>
      <c r="C79" s="71" t="s">
        <v>300</v>
      </c>
      <c r="D79" s="71" t="s">
        <v>601</v>
      </c>
    </row>
    <row r="80" spans="1:4" s="198" customFormat="1" ht="127.5" x14ac:dyDescent="0.25">
      <c r="A80" s="71" t="s">
        <v>299</v>
      </c>
      <c r="B80" s="71" t="s">
        <v>298</v>
      </c>
      <c r="C80" s="71" t="s">
        <v>297</v>
      </c>
      <c r="D80" s="71" t="s">
        <v>602</v>
      </c>
    </row>
    <row r="81" spans="1:4" s="198" customFormat="1" ht="127.5" x14ac:dyDescent="0.25">
      <c r="A81" s="71" t="s">
        <v>296</v>
      </c>
      <c r="B81" s="71" t="s">
        <v>295</v>
      </c>
      <c r="C81" s="71" t="s">
        <v>294</v>
      </c>
      <c r="D81" s="71" t="s">
        <v>603</v>
      </c>
    </row>
    <row r="82" spans="1:4" s="198" customFormat="1" ht="127.5" x14ac:dyDescent="0.25">
      <c r="A82" s="71" t="s">
        <v>293</v>
      </c>
      <c r="B82" s="71" t="s">
        <v>292</v>
      </c>
      <c r="C82" s="71" t="s">
        <v>291</v>
      </c>
      <c r="D82" s="71" t="s">
        <v>580</v>
      </c>
    </row>
    <row r="83" spans="1:4" s="198" customFormat="1" ht="12.75" x14ac:dyDescent="0.25">
      <c r="A83" s="71"/>
      <c r="B83" s="71"/>
      <c r="C83" s="71"/>
      <c r="D83" s="71"/>
    </row>
    <row r="84" spans="1:4" s="198" customFormat="1" ht="12.75" x14ac:dyDescent="0.25">
      <c r="A84" s="71"/>
      <c r="B84" s="71"/>
      <c r="C84" s="71"/>
      <c r="D84" s="71"/>
    </row>
    <row r="85" spans="1:4" s="198" customFormat="1" ht="12.75" x14ac:dyDescent="0.25">
      <c r="A85" s="71"/>
      <c r="B85" s="71"/>
      <c r="C85" s="71"/>
      <c r="D85" s="71"/>
    </row>
    <row r="86" spans="1:4" s="198" customFormat="1" ht="12.75" x14ac:dyDescent="0.25">
      <c r="A86" s="71"/>
      <c r="B86" s="71"/>
      <c r="C86" s="71"/>
      <c r="D86" s="71"/>
    </row>
    <row r="87" spans="1:4" s="198" customFormat="1" ht="12.75" x14ac:dyDescent="0.25">
      <c r="A87" s="71"/>
      <c r="B87" s="71"/>
      <c r="C87" s="71"/>
      <c r="D87" s="71"/>
    </row>
    <row r="88" spans="1:4" s="198" customFormat="1" ht="12.75" x14ac:dyDescent="0.25">
      <c r="A88" s="71"/>
      <c r="B88" s="71"/>
      <c r="C88" s="71"/>
      <c r="D88" s="71"/>
    </row>
    <row r="89" spans="1:4" s="198" customFormat="1" ht="12.75" x14ac:dyDescent="0.25">
      <c r="A89" s="71"/>
      <c r="B89" s="71"/>
      <c r="C89" s="71"/>
      <c r="D89" s="71"/>
    </row>
    <row r="90" spans="1:4" s="198" customFormat="1" ht="12.75" x14ac:dyDescent="0.25">
      <c r="A90" s="71"/>
      <c r="B90" s="71"/>
      <c r="C90" s="71"/>
      <c r="D90" s="71"/>
    </row>
    <row r="91" spans="1:4" s="198" customFormat="1" ht="12.75" x14ac:dyDescent="0.25">
      <c r="A91" s="71"/>
      <c r="B91" s="71"/>
      <c r="C91" s="71"/>
      <c r="D91" s="71"/>
    </row>
    <row r="92" spans="1:4" s="198" customFormat="1" ht="12.75" x14ac:dyDescent="0.25">
      <c r="A92" s="71"/>
      <c r="B92" s="71"/>
      <c r="C92" s="71"/>
      <c r="D92" s="71"/>
    </row>
    <row r="93" spans="1:4" s="198" customFormat="1" ht="12.75" x14ac:dyDescent="0.25">
      <c r="A93" s="71"/>
      <c r="B93" s="71"/>
      <c r="C93" s="71"/>
      <c r="D93" s="71"/>
    </row>
    <row r="94" spans="1:4" s="198" customFormat="1" ht="12.75" x14ac:dyDescent="0.25">
      <c r="A94" s="71"/>
      <c r="B94" s="71"/>
      <c r="C94" s="71"/>
      <c r="D94" s="71"/>
    </row>
    <row r="95" spans="1:4" s="198" customFormat="1" ht="12.75" x14ac:dyDescent="0.25">
      <c r="A95" s="71"/>
      <c r="B95" s="71"/>
      <c r="C95" s="71"/>
      <c r="D95" s="71"/>
    </row>
    <row r="96" spans="1:4" s="198" customFormat="1" ht="12.75" x14ac:dyDescent="0.25">
      <c r="A96" s="71"/>
      <c r="B96" s="71"/>
      <c r="C96" s="71"/>
      <c r="D96" s="71"/>
    </row>
    <row r="97" spans="1:4" s="198" customFormat="1" ht="12.75" x14ac:dyDescent="0.25">
      <c r="A97" s="71"/>
      <c r="B97" s="71"/>
      <c r="C97" s="71"/>
      <c r="D97" s="71"/>
    </row>
    <row r="98" spans="1:4" s="198" customFormat="1" ht="12.75" x14ac:dyDescent="0.25">
      <c r="A98" s="71"/>
      <c r="B98" s="71"/>
      <c r="C98" s="71"/>
      <c r="D98" s="71"/>
    </row>
    <row r="99" spans="1:4" s="198" customFormat="1" ht="12.75" x14ac:dyDescent="0.25">
      <c r="A99" s="71"/>
      <c r="B99" s="71"/>
      <c r="C99" s="71"/>
      <c r="D99" s="71"/>
    </row>
    <row r="100" spans="1:4" s="198" customFormat="1" ht="12.75" x14ac:dyDescent="0.25">
      <c r="A100" s="71"/>
      <c r="B100" s="71"/>
      <c r="C100" s="71"/>
      <c r="D100" s="71"/>
    </row>
    <row r="101" spans="1:4" s="198" customFormat="1" ht="12.75" x14ac:dyDescent="0.25">
      <c r="A101" s="71"/>
      <c r="B101" s="71"/>
      <c r="C101" s="71"/>
      <c r="D101" s="71"/>
    </row>
    <row r="102" spans="1:4" s="198" customFormat="1" ht="12.75" x14ac:dyDescent="0.25">
      <c r="A102" s="71"/>
      <c r="B102" s="71"/>
      <c r="C102" s="71"/>
      <c r="D102" s="71"/>
    </row>
    <row r="103" spans="1:4" s="198" customFormat="1" ht="12.75" x14ac:dyDescent="0.25">
      <c r="A103" s="71"/>
      <c r="B103" s="71"/>
      <c r="C103" s="71"/>
      <c r="D103" s="71"/>
    </row>
    <row r="104" spans="1:4" s="198" customFormat="1" ht="12.75" x14ac:dyDescent="0.25">
      <c r="A104" s="71"/>
      <c r="B104" s="71"/>
      <c r="C104" s="71"/>
      <c r="D104" s="71"/>
    </row>
    <row r="105" spans="1:4" s="198" customFormat="1" ht="12.75" x14ac:dyDescent="0.25">
      <c r="A105" s="71"/>
      <c r="B105" s="71"/>
      <c r="C105" s="71"/>
      <c r="D105" s="71"/>
    </row>
    <row r="106" spans="1:4" s="198" customFormat="1" ht="12.75" x14ac:dyDescent="0.25">
      <c r="A106" s="71"/>
      <c r="B106" s="71"/>
      <c r="C106" s="71"/>
      <c r="D106" s="71"/>
    </row>
    <row r="107" spans="1:4" s="198" customFormat="1" ht="12.75" x14ac:dyDescent="0.25">
      <c r="A107" s="71"/>
      <c r="B107" s="71"/>
      <c r="C107" s="71"/>
      <c r="D107" s="71"/>
    </row>
    <row r="108" spans="1:4" s="198" customFormat="1" ht="12.75" x14ac:dyDescent="0.25">
      <c r="A108" s="71"/>
      <c r="B108" s="71"/>
      <c r="C108" s="71"/>
      <c r="D108" s="71"/>
    </row>
    <row r="109" spans="1:4" s="198" customFormat="1" ht="12.75" x14ac:dyDescent="0.25">
      <c r="A109" s="71"/>
      <c r="B109" s="71"/>
      <c r="C109" s="71"/>
      <c r="D109" s="71"/>
    </row>
    <row r="110" spans="1:4" s="198" customFormat="1" ht="12.75" x14ac:dyDescent="0.25">
      <c r="A110" s="71"/>
      <c r="B110" s="71"/>
      <c r="C110" s="71"/>
      <c r="D110" s="71"/>
    </row>
    <row r="111" spans="1:4" s="198" customFormat="1" ht="12.75" x14ac:dyDescent="0.25">
      <c r="A111" s="71"/>
      <c r="B111" s="71"/>
      <c r="C111" s="71"/>
      <c r="D111" s="71"/>
    </row>
    <row r="112" spans="1:4" s="198" customFormat="1" ht="12.75" x14ac:dyDescent="0.25">
      <c r="A112" s="71"/>
      <c r="B112" s="71"/>
      <c r="C112" s="71"/>
      <c r="D112" s="71"/>
    </row>
    <row r="113" spans="1:4" s="198" customFormat="1" ht="12.75" x14ac:dyDescent="0.25">
      <c r="A113" s="71"/>
      <c r="B113" s="71"/>
      <c r="C113" s="71"/>
      <c r="D113" s="71"/>
    </row>
    <row r="114" spans="1:4" s="198" customFormat="1" ht="12.75" x14ac:dyDescent="0.2">
      <c r="A114" s="71"/>
      <c r="B114" s="200"/>
      <c r="C114" s="71"/>
      <c r="D114" s="71"/>
    </row>
    <row r="115" spans="1:4" s="198" customFormat="1" ht="12.75" x14ac:dyDescent="0.25">
      <c r="A115" s="71"/>
      <c r="B115" s="71"/>
      <c r="C115" s="71"/>
      <c r="D115" s="71"/>
    </row>
    <row r="116" spans="1:4" s="198" customFormat="1" ht="12.75" x14ac:dyDescent="0.25">
      <c r="A116" s="71"/>
      <c r="B116" s="71"/>
      <c r="C116" s="71"/>
      <c r="D116" s="71"/>
    </row>
    <row r="117" spans="1:4" s="198" customFormat="1" ht="12.75" x14ac:dyDescent="0.25">
      <c r="A117" s="71"/>
      <c r="B117" s="71"/>
      <c r="C117" s="71"/>
      <c r="D117" s="71"/>
    </row>
    <row r="118" spans="1:4" s="198" customFormat="1" ht="12.75" x14ac:dyDescent="0.25">
      <c r="A118" s="71"/>
      <c r="B118" s="71"/>
      <c r="C118" s="71"/>
      <c r="D118" s="71"/>
    </row>
    <row r="119" spans="1:4" s="198" customFormat="1" ht="12.75" x14ac:dyDescent="0.25">
      <c r="A119" s="199"/>
      <c r="B119" s="71"/>
      <c r="C119" s="71"/>
      <c r="D119" s="71"/>
    </row>
    <row r="120" spans="1:4" s="2" customFormat="1" ht="12.75" x14ac:dyDescent="0.2">
      <c r="A120" s="197" t="s">
        <v>290</v>
      </c>
      <c r="B120" s="196"/>
      <c r="C120" s="196"/>
      <c r="D120" s="195"/>
    </row>
    <row r="121" spans="1:4" s="186" customFormat="1" ht="12.75" x14ac:dyDescent="0.2">
      <c r="A121" s="413"/>
      <c r="B121" s="414"/>
      <c r="C121" s="414"/>
      <c r="D121" s="415"/>
    </row>
    <row r="122" spans="1:4" s="186" customFormat="1" ht="12.75" x14ac:dyDescent="0.2">
      <c r="A122" s="416"/>
      <c r="B122" s="417"/>
      <c r="C122" s="417"/>
      <c r="D122" s="418"/>
    </row>
    <row r="123" spans="1:4" s="186" customFormat="1" ht="12.75" x14ac:dyDescent="0.2">
      <c r="A123" s="416"/>
      <c r="B123" s="417"/>
      <c r="C123" s="417"/>
      <c r="D123" s="418"/>
    </row>
    <row r="124" spans="1:4" s="186" customFormat="1" ht="12.75" x14ac:dyDescent="0.2">
      <c r="A124" s="416"/>
      <c r="B124" s="417"/>
      <c r="C124" s="417"/>
      <c r="D124" s="418"/>
    </row>
    <row r="125" spans="1:4" s="186" customFormat="1" ht="12.75" x14ac:dyDescent="0.2">
      <c r="A125" s="416"/>
      <c r="B125" s="417"/>
      <c r="C125" s="417"/>
      <c r="D125" s="418"/>
    </row>
    <row r="126" spans="1:4" s="186" customFormat="1" ht="12.75" x14ac:dyDescent="0.2">
      <c r="A126" s="416"/>
      <c r="B126" s="417"/>
      <c r="C126" s="417"/>
      <c r="D126" s="418"/>
    </row>
    <row r="127" spans="1:4" s="186" customFormat="1" ht="12.75" x14ac:dyDescent="0.2">
      <c r="A127" s="416"/>
      <c r="B127" s="417"/>
      <c r="C127" s="417"/>
      <c r="D127" s="418"/>
    </row>
    <row r="128" spans="1:4" s="186" customFormat="1" ht="12.75" x14ac:dyDescent="0.2">
      <c r="A128" s="419"/>
      <c r="B128" s="420"/>
      <c r="C128" s="420"/>
      <c r="D128" s="421"/>
    </row>
  </sheetData>
  <sheetProtection password="DC37" sheet="1" objects="1" scenarios="1"/>
  <mergeCells count="7">
    <mergeCell ref="A121:D128"/>
    <mergeCell ref="A9:D9"/>
    <mergeCell ref="A7:D7"/>
    <mergeCell ref="A8:D8"/>
    <mergeCell ref="A1:D1"/>
    <mergeCell ref="A2:D2"/>
    <mergeCell ref="A3:D3"/>
  </mergeCells>
  <dataValidations count="1">
    <dataValidation operator="greaterThan" allowBlank="1" showInputMessage="1" showErrorMessage="1" error="Please enter a date later than 01/01/1900" sqref="C12:C118" xr:uid="{00000000-0002-0000-0600-000000000000}"/>
  </dataValidations>
  <printOptions horizontalCentered="1"/>
  <pageMargins left="0.7" right="0.7" top="0.75" bottom="0.75" header="0.3" footer="0.3"/>
  <pageSetup scale="59"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V1383"/>
  <sheetViews>
    <sheetView showZeros="0" zoomScaleNormal="100" zoomScaleSheetLayoutView="70" workbookViewId="0">
      <selection activeCell="G18" sqref="G18"/>
    </sheetView>
  </sheetViews>
  <sheetFormatPr defaultColWidth="0" defaultRowHeight="14.25" x14ac:dyDescent="0.2"/>
  <cols>
    <col min="1" max="7" width="16.7109375" style="44" customWidth="1"/>
    <col min="8" max="9" width="25.7109375" style="44" customWidth="1"/>
    <col min="10" max="10" width="31.140625" style="44" customWidth="1"/>
    <col min="11" max="11" width="4.5703125" style="44" customWidth="1"/>
    <col min="12" max="16384" width="8.85546875" style="44" hidden="1"/>
  </cols>
  <sheetData>
    <row r="1" spans="1:22" s="3" customFormat="1" ht="20.25" customHeight="1" x14ac:dyDescent="0.3">
      <c r="A1" s="393" t="s">
        <v>14</v>
      </c>
      <c r="B1" s="393"/>
      <c r="C1" s="393"/>
      <c r="D1" s="393"/>
      <c r="E1" s="393"/>
      <c r="F1" s="393"/>
      <c r="G1" s="393"/>
      <c r="H1" s="393"/>
      <c r="I1" s="393"/>
      <c r="J1" s="13"/>
      <c r="K1" s="13"/>
      <c r="L1" s="13"/>
      <c r="M1" s="13"/>
      <c r="N1" s="13"/>
      <c r="O1" s="13"/>
      <c r="P1" s="13"/>
      <c r="Q1" s="13"/>
      <c r="R1" s="13"/>
      <c r="S1" s="13"/>
      <c r="T1" s="13"/>
      <c r="U1" s="13"/>
      <c r="V1" s="13"/>
    </row>
    <row r="2" spans="1:22" s="3" customFormat="1" ht="20.25" customHeight="1" x14ac:dyDescent="0.3">
      <c r="A2" s="394" t="s">
        <v>13</v>
      </c>
      <c r="B2" s="394"/>
      <c r="C2" s="394"/>
      <c r="D2" s="394"/>
      <c r="E2" s="394"/>
      <c r="F2" s="394"/>
      <c r="G2" s="394"/>
      <c r="H2" s="394"/>
      <c r="I2" s="394"/>
      <c r="J2" s="12"/>
      <c r="K2" s="12"/>
      <c r="L2" s="12"/>
      <c r="M2" s="12"/>
      <c r="N2" s="12"/>
      <c r="O2" s="12"/>
      <c r="P2" s="12"/>
      <c r="Q2" s="12"/>
      <c r="R2" s="12"/>
      <c r="S2" s="12"/>
      <c r="T2" s="12"/>
      <c r="U2" s="12"/>
      <c r="V2" s="12"/>
    </row>
    <row r="3" spans="1:22" s="3" customFormat="1" ht="15.75" customHeight="1" x14ac:dyDescent="0.2">
      <c r="A3" s="377" t="s">
        <v>12</v>
      </c>
      <c r="B3" s="377"/>
      <c r="C3" s="377"/>
      <c r="D3" s="377"/>
      <c r="E3" s="377"/>
      <c r="F3" s="377"/>
      <c r="G3" s="377"/>
      <c r="H3" s="377"/>
      <c r="I3" s="377"/>
      <c r="J3" s="11"/>
      <c r="K3" s="11"/>
      <c r="L3" s="11"/>
      <c r="M3" s="11"/>
      <c r="N3" s="11"/>
      <c r="O3" s="11"/>
      <c r="P3" s="11"/>
      <c r="Q3" s="11"/>
      <c r="R3" s="11"/>
      <c r="S3" s="11"/>
      <c r="T3" s="11"/>
      <c r="U3" s="11"/>
      <c r="V3" s="11"/>
    </row>
    <row r="4" spans="1:22" s="4" customFormat="1" ht="25.5" customHeight="1" x14ac:dyDescent="0.2">
      <c r="A4" s="40" t="s">
        <v>11</v>
      </c>
      <c r="B4" s="10" t="str">
        <f>'Start Here'!B4:D4</f>
        <v>Richmond</v>
      </c>
      <c r="C4" s="9"/>
      <c r="D4" s="6"/>
      <c r="E4" s="6"/>
      <c r="F4" s="6"/>
      <c r="G4" s="6"/>
      <c r="H4" s="370" t="s">
        <v>69</v>
      </c>
      <c r="I4" s="371"/>
      <c r="J4" s="372"/>
      <c r="K4" s="219"/>
    </row>
    <row r="5" spans="1:22" s="4" customFormat="1" ht="30" customHeight="1" x14ac:dyDescent="0.2">
      <c r="A5" s="40" t="s">
        <v>509</v>
      </c>
      <c r="B5" s="8">
        <f>'Start Here'!B5</f>
        <v>2018</v>
      </c>
      <c r="C5" s="7" t="str">
        <f>'Table A2'!C5</f>
        <v>(Jan. 1 - Dec. 31)</v>
      </c>
      <c r="D5" s="175"/>
      <c r="E5" s="6"/>
      <c r="F5" s="6"/>
      <c r="G5" s="6"/>
      <c r="H5" s="218" t="s">
        <v>0</v>
      </c>
      <c r="I5" s="217"/>
      <c r="J5" s="216"/>
    </row>
    <row r="6" spans="1:22" s="4" customFormat="1" ht="21" customHeight="1" x14ac:dyDescent="0.35">
      <c r="A6" s="190"/>
      <c r="B6" s="189"/>
      <c r="C6" s="188"/>
      <c r="D6" s="175"/>
      <c r="E6" s="6"/>
      <c r="F6" s="6"/>
      <c r="G6" s="6"/>
    </row>
    <row r="7" spans="1:22" s="1" customFormat="1" x14ac:dyDescent="0.2"/>
    <row r="8" spans="1:22" s="1" customFormat="1" ht="15.75" x14ac:dyDescent="0.2">
      <c r="A8" s="434" t="s">
        <v>508</v>
      </c>
      <c r="B8" s="434"/>
      <c r="C8" s="434"/>
      <c r="D8" s="434"/>
      <c r="E8" s="434"/>
      <c r="F8" s="434"/>
      <c r="G8" s="434"/>
      <c r="H8" s="434"/>
      <c r="I8" s="434"/>
      <c r="J8" s="412"/>
    </row>
    <row r="9" spans="1:22" s="1" customFormat="1" ht="15.75" x14ac:dyDescent="0.2">
      <c r="A9" s="434" t="s">
        <v>507</v>
      </c>
      <c r="B9" s="434"/>
      <c r="C9" s="434"/>
      <c r="D9" s="434"/>
      <c r="E9" s="434"/>
      <c r="F9" s="434"/>
      <c r="G9" s="434"/>
      <c r="H9" s="434"/>
      <c r="I9" s="434"/>
      <c r="J9" s="412"/>
    </row>
    <row r="10" spans="1:22" s="1" customFormat="1" ht="45" customHeight="1" x14ac:dyDescent="0.2">
      <c r="A10" s="378" t="s">
        <v>66</v>
      </c>
      <c r="B10" s="435"/>
      <c r="C10" s="435"/>
      <c r="D10" s="436"/>
      <c r="E10" s="433" t="s">
        <v>506</v>
      </c>
      <c r="F10" s="433"/>
      <c r="G10" s="433"/>
      <c r="H10" s="433"/>
      <c r="I10" s="36" t="s">
        <v>501</v>
      </c>
      <c r="J10" s="36" t="s">
        <v>500</v>
      </c>
    </row>
    <row r="11" spans="1:22" s="1" customFormat="1" ht="14.25" customHeight="1" x14ac:dyDescent="0.2">
      <c r="A11" s="355">
        <v>1</v>
      </c>
      <c r="B11" s="356"/>
      <c r="C11" s="356"/>
      <c r="D11" s="358"/>
      <c r="E11" s="355">
        <v>2</v>
      </c>
      <c r="F11" s="357"/>
      <c r="G11" s="357"/>
      <c r="H11" s="358"/>
      <c r="I11" s="35">
        <v>3</v>
      </c>
      <c r="J11" s="35">
        <v>4</v>
      </c>
    </row>
    <row r="12" spans="1:22" s="1" customFormat="1" ht="66.75" customHeight="1" x14ac:dyDescent="0.2">
      <c r="A12" s="187" t="s">
        <v>289</v>
      </c>
      <c r="B12" s="187" t="s">
        <v>57</v>
      </c>
      <c r="C12" s="187" t="s">
        <v>56</v>
      </c>
      <c r="D12" s="187" t="s">
        <v>55</v>
      </c>
      <c r="E12" s="187" t="s">
        <v>505</v>
      </c>
      <c r="F12" s="187" t="s">
        <v>504</v>
      </c>
      <c r="G12" s="187" t="s">
        <v>503</v>
      </c>
      <c r="H12" s="187" t="s">
        <v>502</v>
      </c>
      <c r="I12" s="187" t="s">
        <v>501</v>
      </c>
      <c r="J12" s="187" t="s">
        <v>500</v>
      </c>
    </row>
    <row r="13" spans="1:22" s="212" customFormat="1" x14ac:dyDescent="0.2">
      <c r="A13" s="430" t="s">
        <v>39</v>
      </c>
      <c r="B13" s="431"/>
      <c r="C13" s="432"/>
      <c r="D13" s="215"/>
      <c r="E13" s="214">
        <f>SUM(E14:E100)</f>
        <v>0</v>
      </c>
      <c r="F13" s="214">
        <f>SUM(F14:F100)</f>
        <v>0</v>
      </c>
      <c r="G13" s="214">
        <f>SUM(G14:G100)</f>
        <v>0</v>
      </c>
      <c r="H13" s="214">
        <f>SUM(H14:H100)</f>
        <v>0</v>
      </c>
      <c r="I13" s="214">
        <f>SUM(I14:I100)</f>
        <v>0</v>
      </c>
      <c r="J13" s="213"/>
    </row>
    <row r="14" spans="1:22" s="14" customFormat="1" x14ac:dyDescent="0.2">
      <c r="A14" s="19"/>
      <c r="B14" s="19"/>
      <c r="C14" s="19"/>
      <c r="D14" s="19"/>
      <c r="E14" s="19"/>
      <c r="F14" s="19"/>
      <c r="G14" s="19"/>
      <c r="H14" s="19"/>
      <c r="I14" s="71"/>
      <c r="J14" s="211"/>
    </row>
    <row r="15" spans="1:22" s="14" customFormat="1" x14ac:dyDescent="0.2">
      <c r="A15" s="19"/>
      <c r="B15" s="19"/>
      <c r="C15" s="19"/>
      <c r="D15" s="19"/>
      <c r="E15" s="19"/>
      <c r="F15" s="19"/>
      <c r="G15" s="19"/>
      <c r="H15" s="19"/>
      <c r="I15" s="71"/>
      <c r="J15" s="211"/>
    </row>
    <row r="16" spans="1:22" s="14" customFormat="1" x14ac:dyDescent="0.2">
      <c r="A16" s="19"/>
      <c r="B16" s="19"/>
      <c r="C16" s="19"/>
      <c r="D16" s="19"/>
      <c r="E16" s="19"/>
      <c r="F16" s="19"/>
      <c r="G16" s="19"/>
      <c r="H16" s="19"/>
      <c r="I16" s="71"/>
      <c r="J16" s="211"/>
    </row>
    <row r="17" spans="1:10" s="14" customFormat="1" x14ac:dyDescent="0.2">
      <c r="A17" s="19"/>
      <c r="B17" s="19"/>
      <c r="C17" s="19"/>
      <c r="D17" s="19"/>
      <c r="E17" s="19"/>
      <c r="F17" s="19"/>
      <c r="G17" s="19"/>
      <c r="H17" s="19"/>
      <c r="I17" s="71"/>
      <c r="J17" s="211"/>
    </row>
    <row r="18" spans="1:10" s="14" customFormat="1" x14ac:dyDescent="0.2">
      <c r="A18" s="19"/>
      <c r="B18" s="19"/>
      <c r="C18" s="19"/>
      <c r="D18" s="19"/>
      <c r="E18" s="19"/>
      <c r="F18" s="19"/>
      <c r="G18" s="19"/>
      <c r="H18" s="19"/>
      <c r="I18" s="71"/>
      <c r="J18" s="211"/>
    </row>
    <row r="19" spans="1:10" s="14" customFormat="1" x14ac:dyDescent="0.2">
      <c r="A19" s="19"/>
      <c r="B19" s="19"/>
      <c r="C19" s="19"/>
      <c r="D19" s="19"/>
      <c r="E19" s="19"/>
      <c r="F19" s="19"/>
      <c r="G19" s="19"/>
      <c r="H19" s="19"/>
      <c r="I19" s="71"/>
      <c r="J19" s="211"/>
    </row>
    <row r="20" spans="1:10" s="14" customFormat="1" x14ac:dyDescent="0.2">
      <c r="A20" s="19"/>
      <c r="B20" s="19"/>
      <c r="C20" s="19"/>
      <c r="D20" s="19"/>
      <c r="E20" s="19"/>
      <c r="F20" s="19"/>
      <c r="G20" s="19"/>
      <c r="H20" s="19"/>
      <c r="I20" s="71"/>
      <c r="J20" s="211"/>
    </row>
    <row r="21" spans="1:10" s="14" customFormat="1" x14ac:dyDescent="0.2">
      <c r="A21" s="19"/>
      <c r="B21" s="19"/>
      <c r="C21" s="19"/>
      <c r="D21" s="19"/>
      <c r="E21" s="19"/>
      <c r="F21" s="19"/>
      <c r="G21" s="19"/>
      <c r="H21" s="19"/>
      <c r="I21" s="71"/>
      <c r="J21" s="211"/>
    </row>
    <row r="22" spans="1:10" s="14" customFormat="1" x14ac:dyDescent="0.2">
      <c r="A22" s="19"/>
      <c r="B22" s="19"/>
      <c r="C22" s="19"/>
      <c r="D22" s="19"/>
      <c r="E22" s="19"/>
      <c r="F22" s="19"/>
      <c r="G22" s="19"/>
      <c r="H22" s="19"/>
      <c r="I22" s="71"/>
      <c r="J22" s="211"/>
    </row>
    <row r="23" spans="1:10" s="14" customFormat="1" x14ac:dyDescent="0.2">
      <c r="A23" s="19"/>
      <c r="B23" s="19"/>
      <c r="C23" s="19"/>
      <c r="D23" s="19"/>
      <c r="E23" s="19"/>
      <c r="F23" s="19"/>
      <c r="G23" s="19"/>
      <c r="H23" s="19"/>
      <c r="I23" s="71"/>
      <c r="J23" s="211"/>
    </row>
    <row r="24" spans="1:10" s="14" customFormat="1" x14ac:dyDescent="0.2">
      <c r="A24" s="19"/>
      <c r="B24" s="19"/>
      <c r="C24" s="19"/>
      <c r="D24" s="19"/>
      <c r="E24" s="19"/>
      <c r="F24" s="19"/>
      <c r="G24" s="19"/>
      <c r="H24" s="19"/>
      <c r="I24" s="71"/>
      <c r="J24" s="211"/>
    </row>
    <row r="25" spans="1:10" s="14" customFormat="1" x14ac:dyDescent="0.2">
      <c r="A25" s="19"/>
      <c r="B25" s="19"/>
      <c r="C25" s="19"/>
      <c r="D25" s="19"/>
      <c r="E25" s="19"/>
      <c r="F25" s="19"/>
      <c r="G25" s="19"/>
      <c r="H25" s="19"/>
      <c r="I25" s="71"/>
      <c r="J25" s="211"/>
    </row>
    <row r="26" spans="1:10" s="14" customFormat="1" x14ac:dyDescent="0.2">
      <c r="A26" s="19"/>
      <c r="B26" s="19"/>
      <c r="C26" s="19"/>
      <c r="D26" s="19"/>
      <c r="E26" s="19"/>
      <c r="F26" s="19"/>
      <c r="G26" s="19"/>
      <c r="H26" s="19"/>
      <c r="I26" s="71"/>
      <c r="J26" s="211"/>
    </row>
    <row r="27" spans="1:10" s="14" customFormat="1" x14ac:dyDescent="0.2">
      <c r="A27" s="19"/>
      <c r="B27" s="19"/>
      <c r="C27" s="19"/>
      <c r="D27" s="19"/>
      <c r="E27" s="19"/>
      <c r="F27" s="19"/>
      <c r="G27" s="19"/>
      <c r="H27" s="19"/>
      <c r="I27" s="71"/>
      <c r="J27" s="211"/>
    </row>
    <row r="28" spans="1:10" s="14" customFormat="1" x14ac:dyDescent="0.2">
      <c r="A28" s="19"/>
      <c r="B28" s="19"/>
      <c r="C28" s="19"/>
      <c r="D28" s="19"/>
      <c r="E28" s="19"/>
      <c r="F28" s="19"/>
      <c r="G28" s="19"/>
      <c r="H28" s="19"/>
      <c r="I28" s="71"/>
      <c r="J28" s="211"/>
    </row>
    <row r="29" spans="1:10" s="14" customFormat="1" x14ac:dyDescent="0.2">
      <c r="A29" s="19"/>
      <c r="B29" s="19"/>
      <c r="C29" s="19"/>
      <c r="D29" s="19"/>
      <c r="E29" s="19"/>
      <c r="F29" s="19"/>
      <c r="G29" s="19"/>
      <c r="H29" s="19"/>
      <c r="I29" s="71"/>
      <c r="J29" s="211"/>
    </row>
    <row r="30" spans="1:10" s="14" customFormat="1" x14ac:dyDescent="0.2">
      <c r="A30" s="19"/>
      <c r="B30" s="19"/>
      <c r="C30" s="19"/>
      <c r="D30" s="19"/>
      <c r="E30" s="19"/>
      <c r="F30" s="19"/>
      <c r="G30" s="19"/>
      <c r="H30" s="19"/>
      <c r="I30" s="71"/>
      <c r="J30" s="211"/>
    </row>
    <row r="31" spans="1:10" s="14" customFormat="1" x14ac:dyDescent="0.2">
      <c r="A31" s="19"/>
      <c r="B31" s="19"/>
      <c r="C31" s="19"/>
      <c r="D31" s="19"/>
      <c r="E31" s="19"/>
      <c r="F31" s="19"/>
      <c r="G31" s="19"/>
      <c r="H31" s="19"/>
      <c r="I31" s="71"/>
      <c r="J31" s="211"/>
    </row>
    <row r="32" spans="1:10" s="14" customFormat="1" x14ac:dyDescent="0.2">
      <c r="A32" s="19"/>
      <c r="B32" s="19"/>
      <c r="C32" s="19"/>
      <c r="D32" s="19"/>
      <c r="E32" s="19"/>
      <c r="F32" s="19"/>
      <c r="G32" s="19"/>
      <c r="H32" s="19"/>
      <c r="I32" s="71"/>
      <c r="J32" s="211"/>
    </row>
    <row r="33" spans="1:10" s="14" customFormat="1" x14ac:dyDescent="0.2">
      <c r="A33" s="19"/>
      <c r="B33" s="19"/>
      <c r="C33" s="19"/>
      <c r="D33" s="19"/>
      <c r="E33" s="19"/>
      <c r="F33" s="19"/>
      <c r="G33" s="19"/>
      <c r="H33" s="19"/>
      <c r="I33" s="71"/>
      <c r="J33" s="211"/>
    </row>
    <row r="34" spans="1:10" s="14" customFormat="1" x14ac:dyDescent="0.2">
      <c r="A34" s="19"/>
      <c r="B34" s="19"/>
      <c r="C34" s="19"/>
      <c r="D34" s="19"/>
      <c r="E34" s="19"/>
      <c r="F34" s="19"/>
      <c r="G34" s="19"/>
      <c r="H34" s="19"/>
      <c r="I34" s="71"/>
      <c r="J34" s="211"/>
    </row>
    <row r="35" spans="1:10" s="14" customFormat="1" x14ac:dyDescent="0.2">
      <c r="A35" s="19"/>
      <c r="B35" s="19"/>
      <c r="C35" s="19"/>
      <c r="D35" s="19"/>
      <c r="E35" s="19"/>
      <c r="F35" s="19"/>
      <c r="G35" s="19"/>
      <c r="H35" s="19"/>
      <c r="I35" s="71"/>
      <c r="J35" s="211"/>
    </row>
    <row r="36" spans="1:10" s="14" customFormat="1" x14ac:dyDescent="0.2">
      <c r="A36" s="19"/>
      <c r="B36" s="19"/>
      <c r="C36" s="19"/>
      <c r="D36" s="19"/>
      <c r="E36" s="19"/>
      <c r="F36" s="19"/>
      <c r="G36" s="19"/>
      <c r="H36" s="19"/>
      <c r="I36" s="71"/>
      <c r="J36" s="211"/>
    </row>
    <row r="37" spans="1:10" s="14" customFormat="1" x14ac:dyDescent="0.2">
      <c r="A37" s="19"/>
      <c r="B37" s="19"/>
      <c r="C37" s="19"/>
      <c r="D37" s="19"/>
      <c r="E37" s="19"/>
      <c r="F37" s="19"/>
      <c r="G37" s="19"/>
      <c r="H37" s="19"/>
      <c r="I37" s="71"/>
      <c r="J37" s="211"/>
    </row>
    <row r="38" spans="1:10" s="14" customFormat="1" x14ac:dyDescent="0.2">
      <c r="A38" s="19"/>
      <c r="B38" s="19"/>
      <c r="C38" s="19"/>
      <c r="D38" s="19"/>
      <c r="E38" s="19"/>
      <c r="F38" s="19"/>
      <c r="G38" s="19"/>
      <c r="H38" s="19"/>
      <c r="I38" s="71"/>
      <c r="J38" s="211"/>
    </row>
    <row r="39" spans="1:10" s="14" customFormat="1" x14ac:dyDescent="0.2">
      <c r="A39" s="19"/>
      <c r="B39" s="19"/>
      <c r="C39" s="19"/>
      <c r="D39" s="19"/>
      <c r="E39" s="19"/>
      <c r="F39" s="19"/>
      <c r="G39" s="19"/>
      <c r="H39" s="19"/>
      <c r="I39" s="71"/>
      <c r="J39" s="211"/>
    </row>
    <row r="40" spans="1:10" s="14" customFormat="1" x14ac:dyDescent="0.2">
      <c r="A40" s="19"/>
      <c r="B40" s="19"/>
      <c r="C40" s="19"/>
      <c r="D40" s="19"/>
      <c r="E40" s="19"/>
      <c r="F40" s="19"/>
      <c r="G40" s="19"/>
      <c r="H40" s="19"/>
      <c r="I40" s="71"/>
      <c r="J40" s="211"/>
    </row>
    <row r="41" spans="1:10" s="14" customFormat="1" x14ac:dyDescent="0.2">
      <c r="A41" s="19"/>
      <c r="B41" s="19"/>
      <c r="C41" s="19"/>
      <c r="D41" s="19"/>
      <c r="E41" s="19"/>
      <c r="F41" s="19"/>
      <c r="G41" s="19"/>
      <c r="H41" s="19"/>
      <c r="I41" s="71"/>
      <c r="J41" s="211"/>
    </row>
    <row r="42" spans="1:10" s="14" customFormat="1" x14ac:dyDescent="0.2">
      <c r="A42" s="19"/>
      <c r="B42" s="19"/>
      <c r="C42" s="19"/>
      <c r="D42" s="19"/>
      <c r="E42" s="19"/>
      <c r="F42" s="19"/>
      <c r="G42" s="19"/>
      <c r="H42" s="19"/>
      <c r="I42" s="71"/>
      <c r="J42" s="211"/>
    </row>
    <row r="43" spans="1:10" s="14" customFormat="1" x14ac:dyDescent="0.2">
      <c r="A43" s="19"/>
      <c r="B43" s="19"/>
      <c r="C43" s="19"/>
      <c r="D43" s="19"/>
      <c r="E43" s="19"/>
      <c r="F43" s="19"/>
      <c r="G43" s="19"/>
      <c r="H43" s="19"/>
      <c r="I43" s="71"/>
      <c r="J43" s="211"/>
    </row>
    <row r="44" spans="1:10" s="14" customFormat="1" x14ac:dyDescent="0.2">
      <c r="A44" s="19"/>
      <c r="B44" s="19"/>
      <c r="C44" s="19"/>
      <c r="D44" s="19"/>
      <c r="E44" s="19"/>
      <c r="F44" s="19"/>
      <c r="G44" s="19"/>
      <c r="H44" s="19"/>
      <c r="I44" s="71"/>
      <c r="J44" s="211"/>
    </row>
    <row r="45" spans="1:10" s="14" customFormat="1" x14ac:dyDescent="0.2">
      <c r="A45" s="19"/>
      <c r="B45" s="19"/>
      <c r="C45" s="19"/>
      <c r="D45" s="19"/>
      <c r="E45" s="19"/>
      <c r="F45" s="19"/>
      <c r="G45" s="19"/>
      <c r="H45" s="19"/>
      <c r="I45" s="71"/>
      <c r="J45" s="211"/>
    </row>
    <row r="46" spans="1:10" s="14" customFormat="1" x14ac:dyDescent="0.2">
      <c r="A46" s="19"/>
      <c r="B46" s="19"/>
      <c r="C46" s="19"/>
      <c r="D46" s="19"/>
      <c r="E46" s="19"/>
      <c r="F46" s="19"/>
      <c r="G46" s="19"/>
      <c r="H46" s="19"/>
      <c r="I46" s="71"/>
      <c r="J46" s="211"/>
    </row>
    <row r="47" spans="1:10" s="14" customFormat="1" x14ac:dyDescent="0.2">
      <c r="A47" s="19"/>
      <c r="B47" s="19"/>
      <c r="C47" s="19"/>
      <c r="D47" s="19"/>
      <c r="E47" s="19"/>
      <c r="F47" s="19"/>
      <c r="G47" s="19"/>
      <c r="H47" s="19"/>
      <c r="I47" s="71"/>
      <c r="J47" s="211"/>
    </row>
    <row r="48" spans="1:10" s="14" customFormat="1" x14ac:dyDescent="0.2">
      <c r="A48" s="19"/>
      <c r="B48" s="19"/>
      <c r="C48" s="19"/>
      <c r="D48" s="19"/>
      <c r="E48" s="19"/>
      <c r="F48" s="19"/>
      <c r="G48" s="19"/>
      <c r="H48" s="19"/>
      <c r="I48" s="71"/>
      <c r="J48" s="211"/>
    </row>
    <row r="49" spans="1:10" s="14" customFormat="1" x14ac:dyDescent="0.2">
      <c r="A49" s="19"/>
      <c r="B49" s="19"/>
      <c r="C49" s="19"/>
      <c r="D49" s="19"/>
      <c r="E49" s="19"/>
      <c r="F49" s="19"/>
      <c r="G49" s="19"/>
      <c r="H49" s="19"/>
      <c r="I49" s="71"/>
      <c r="J49" s="211"/>
    </row>
    <row r="50" spans="1:10" s="14" customFormat="1" x14ac:dyDescent="0.2">
      <c r="A50" s="19"/>
      <c r="B50" s="19"/>
      <c r="C50" s="19"/>
      <c r="D50" s="19"/>
      <c r="E50" s="19"/>
      <c r="F50" s="19"/>
      <c r="G50" s="19"/>
      <c r="H50" s="19"/>
      <c r="I50" s="71"/>
      <c r="J50" s="211"/>
    </row>
    <row r="51" spans="1:10" s="14" customFormat="1" x14ac:dyDescent="0.2">
      <c r="A51" s="19"/>
      <c r="B51" s="19"/>
      <c r="C51" s="19"/>
      <c r="D51" s="19"/>
      <c r="E51" s="19"/>
      <c r="F51" s="19"/>
      <c r="G51" s="19"/>
      <c r="H51" s="19"/>
      <c r="I51" s="71"/>
      <c r="J51" s="211"/>
    </row>
    <row r="52" spans="1:10" s="14" customFormat="1" x14ac:dyDescent="0.2">
      <c r="A52" s="19"/>
      <c r="B52" s="19"/>
      <c r="C52" s="19"/>
      <c r="D52" s="19"/>
      <c r="E52" s="19"/>
      <c r="F52" s="19"/>
      <c r="G52" s="19"/>
      <c r="H52" s="19"/>
      <c r="I52" s="71"/>
      <c r="J52" s="211"/>
    </row>
    <row r="53" spans="1:10" s="14" customFormat="1" x14ac:dyDescent="0.2">
      <c r="A53" s="19"/>
      <c r="B53" s="19"/>
      <c r="C53" s="19"/>
      <c r="D53" s="19"/>
      <c r="E53" s="19"/>
      <c r="F53" s="19"/>
      <c r="G53" s="19"/>
      <c r="H53" s="19"/>
      <c r="I53" s="71"/>
      <c r="J53" s="211"/>
    </row>
    <row r="54" spans="1:10" s="14" customFormat="1" x14ac:dyDescent="0.2">
      <c r="A54" s="19"/>
      <c r="B54" s="19"/>
      <c r="C54" s="19"/>
      <c r="D54" s="19"/>
      <c r="E54" s="19"/>
      <c r="F54" s="19"/>
      <c r="G54" s="19"/>
      <c r="H54" s="19"/>
      <c r="I54" s="71"/>
      <c r="J54" s="211"/>
    </row>
    <row r="55" spans="1:10" s="14" customFormat="1" x14ac:dyDescent="0.2">
      <c r="A55" s="19"/>
      <c r="B55" s="19"/>
      <c r="C55" s="19"/>
      <c r="D55" s="19"/>
      <c r="E55" s="19"/>
      <c r="F55" s="19"/>
      <c r="G55" s="19"/>
      <c r="H55" s="19"/>
      <c r="I55" s="71"/>
      <c r="J55" s="211"/>
    </row>
    <row r="56" spans="1:10" s="14" customFormat="1" x14ac:dyDescent="0.2">
      <c r="A56" s="19"/>
      <c r="B56" s="19"/>
      <c r="C56" s="19"/>
      <c r="D56" s="19"/>
      <c r="E56" s="19"/>
      <c r="F56" s="19"/>
      <c r="G56" s="19"/>
      <c r="H56" s="19"/>
      <c r="I56" s="71"/>
      <c r="J56" s="211"/>
    </row>
    <row r="57" spans="1:10" s="14" customFormat="1" x14ac:dyDescent="0.2">
      <c r="A57" s="19"/>
      <c r="B57" s="19"/>
      <c r="C57" s="19"/>
      <c r="D57" s="19"/>
      <c r="E57" s="19"/>
      <c r="F57" s="19"/>
      <c r="G57" s="19"/>
      <c r="H57" s="19"/>
      <c r="I57" s="71"/>
      <c r="J57" s="211"/>
    </row>
    <row r="58" spans="1:10" s="14" customFormat="1" x14ac:dyDescent="0.2">
      <c r="A58" s="19"/>
      <c r="B58" s="19"/>
      <c r="C58" s="19"/>
      <c r="D58" s="19"/>
      <c r="E58" s="19"/>
      <c r="F58" s="19"/>
      <c r="G58" s="19"/>
      <c r="H58" s="19"/>
      <c r="I58" s="71"/>
      <c r="J58" s="211"/>
    </row>
    <row r="59" spans="1:10" s="14" customFormat="1" x14ac:dyDescent="0.2">
      <c r="A59" s="19"/>
      <c r="B59" s="19"/>
      <c r="C59" s="19"/>
      <c r="D59" s="19"/>
      <c r="E59" s="19"/>
      <c r="F59" s="19"/>
      <c r="G59" s="19"/>
      <c r="H59" s="19"/>
      <c r="I59" s="71"/>
      <c r="J59" s="211"/>
    </row>
    <row r="60" spans="1:10" s="14" customFormat="1" x14ac:dyDescent="0.2">
      <c r="A60" s="19"/>
      <c r="B60" s="19"/>
      <c r="C60" s="19"/>
      <c r="D60" s="19"/>
      <c r="E60" s="19"/>
      <c r="F60" s="19"/>
      <c r="G60" s="19"/>
      <c r="H60" s="19"/>
      <c r="I60" s="71"/>
      <c r="J60" s="211"/>
    </row>
    <row r="61" spans="1:10" s="14" customFormat="1" x14ac:dyDescent="0.2">
      <c r="A61" s="19"/>
      <c r="B61" s="19"/>
      <c r="C61" s="19"/>
      <c r="D61" s="19"/>
      <c r="E61" s="19"/>
      <c r="F61" s="19"/>
      <c r="G61" s="19"/>
      <c r="H61" s="19"/>
      <c r="I61" s="71"/>
      <c r="J61" s="211"/>
    </row>
    <row r="62" spans="1:10" s="14" customFormat="1" x14ac:dyDescent="0.2">
      <c r="A62" s="19"/>
      <c r="B62" s="19"/>
      <c r="C62" s="19"/>
      <c r="D62" s="19"/>
      <c r="E62" s="19"/>
      <c r="F62" s="19"/>
      <c r="G62" s="19"/>
      <c r="H62" s="19"/>
      <c r="I62" s="71"/>
      <c r="J62" s="211"/>
    </row>
    <row r="63" spans="1:10" s="14" customFormat="1" x14ac:dyDescent="0.2">
      <c r="A63" s="19"/>
      <c r="B63" s="19"/>
      <c r="C63" s="19"/>
      <c r="D63" s="19"/>
      <c r="E63" s="19"/>
      <c r="F63" s="19"/>
      <c r="G63" s="19"/>
      <c r="H63" s="19"/>
      <c r="I63" s="71"/>
      <c r="J63" s="211"/>
    </row>
    <row r="64" spans="1:10" s="14" customFormat="1" x14ac:dyDescent="0.2">
      <c r="A64" s="19"/>
      <c r="B64" s="19"/>
      <c r="C64" s="19"/>
      <c r="D64" s="19"/>
      <c r="E64" s="19"/>
      <c r="F64" s="19"/>
      <c r="G64" s="19"/>
      <c r="H64" s="19"/>
      <c r="I64" s="71"/>
      <c r="J64" s="211"/>
    </row>
    <row r="65" spans="1:10" s="14" customFormat="1" x14ac:dyDescent="0.2">
      <c r="A65" s="19"/>
      <c r="B65" s="19"/>
      <c r="C65" s="19"/>
      <c r="D65" s="19"/>
      <c r="E65" s="19"/>
      <c r="F65" s="19"/>
      <c r="G65" s="19"/>
      <c r="H65" s="19"/>
      <c r="I65" s="71"/>
      <c r="J65" s="211"/>
    </row>
    <row r="66" spans="1:10" s="14" customFormat="1" x14ac:dyDescent="0.2">
      <c r="A66" s="19"/>
      <c r="B66" s="19"/>
      <c r="C66" s="19"/>
      <c r="D66" s="19"/>
      <c r="E66" s="19"/>
      <c r="F66" s="19"/>
      <c r="G66" s="19"/>
      <c r="H66" s="19"/>
      <c r="I66" s="71"/>
      <c r="J66" s="211"/>
    </row>
    <row r="67" spans="1:10" s="14" customFormat="1" x14ac:dyDescent="0.2">
      <c r="A67" s="19"/>
      <c r="B67" s="19"/>
      <c r="C67" s="19"/>
      <c r="D67" s="19"/>
      <c r="E67" s="19"/>
      <c r="F67" s="19"/>
      <c r="G67" s="19"/>
      <c r="H67" s="19"/>
      <c r="I67" s="71"/>
      <c r="J67" s="211"/>
    </row>
    <row r="68" spans="1:10" s="14" customFormat="1" x14ac:dyDescent="0.2">
      <c r="A68" s="19"/>
      <c r="B68" s="19"/>
      <c r="C68" s="19"/>
      <c r="D68" s="19"/>
      <c r="E68" s="19"/>
      <c r="F68" s="19"/>
      <c r="G68" s="19"/>
      <c r="H68" s="19"/>
      <c r="I68" s="71"/>
      <c r="J68" s="211"/>
    </row>
    <row r="69" spans="1:10" s="14" customFormat="1" x14ac:dyDescent="0.2">
      <c r="A69" s="19"/>
      <c r="B69" s="19"/>
      <c r="C69" s="19"/>
      <c r="D69" s="19"/>
      <c r="E69" s="19"/>
      <c r="F69" s="19"/>
      <c r="G69" s="19"/>
      <c r="H69" s="19"/>
      <c r="I69" s="71"/>
      <c r="J69" s="211"/>
    </row>
    <row r="70" spans="1:10" s="14" customFormat="1" x14ac:dyDescent="0.2">
      <c r="A70" s="19"/>
      <c r="B70" s="19"/>
      <c r="C70" s="19"/>
      <c r="D70" s="19"/>
      <c r="E70" s="19"/>
      <c r="F70" s="19"/>
      <c r="G70" s="19"/>
      <c r="H70" s="19"/>
      <c r="I70" s="71"/>
      <c r="J70" s="211"/>
    </row>
    <row r="71" spans="1:10" s="14" customFormat="1" x14ac:dyDescent="0.2">
      <c r="A71" s="19"/>
      <c r="B71" s="19"/>
      <c r="C71" s="19"/>
      <c r="D71" s="19"/>
      <c r="E71" s="19"/>
      <c r="F71" s="19"/>
      <c r="G71" s="19"/>
      <c r="H71" s="19"/>
      <c r="I71" s="71"/>
      <c r="J71" s="211"/>
    </row>
    <row r="72" spans="1:10" s="14" customFormat="1" x14ac:dyDescent="0.2">
      <c r="A72" s="19"/>
      <c r="B72" s="19"/>
      <c r="C72" s="19"/>
      <c r="D72" s="19"/>
      <c r="E72" s="19"/>
      <c r="F72" s="19"/>
      <c r="G72" s="19"/>
      <c r="H72" s="19"/>
      <c r="I72" s="71"/>
      <c r="J72" s="211"/>
    </row>
    <row r="73" spans="1:10" s="14" customFormat="1" x14ac:dyDescent="0.2">
      <c r="A73" s="19"/>
      <c r="B73" s="19"/>
      <c r="C73" s="19"/>
      <c r="D73" s="19"/>
      <c r="E73" s="19"/>
      <c r="F73" s="19"/>
      <c r="G73" s="19"/>
      <c r="H73" s="19"/>
      <c r="I73" s="71"/>
      <c r="J73" s="211"/>
    </row>
    <row r="74" spans="1:10" s="14" customFormat="1" x14ac:dyDescent="0.2">
      <c r="A74" s="19"/>
      <c r="B74" s="19"/>
      <c r="C74" s="19"/>
      <c r="D74" s="19"/>
      <c r="E74" s="19"/>
      <c r="F74" s="19"/>
      <c r="G74" s="19"/>
      <c r="H74" s="19"/>
      <c r="I74" s="71"/>
      <c r="J74" s="211"/>
    </row>
    <row r="75" spans="1:10" s="14" customFormat="1" x14ac:dyDescent="0.2">
      <c r="A75" s="19"/>
      <c r="B75" s="19"/>
      <c r="C75" s="19"/>
      <c r="D75" s="19"/>
      <c r="E75" s="19"/>
      <c r="F75" s="19"/>
      <c r="G75" s="19"/>
      <c r="H75" s="19"/>
      <c r="I75" s="71"/>
      <c r="J75" s="211"/>
    </row>
    <row r="76" spans="1:10" s="14" customFormat="1" x14ac:dyDescent="0.2">
      <c r="A76" s="19"/>
      <c r="B76" s="19"/>
      <c r="C76" s="19"/>
      <c r="D76" s="19"/>
      <c r="E76" s="19"/>
      <c r="F76" s="19"/>
      <c r="G76" s="19"/>
      <c r="H76" s="19"/>
      <c r="I76" s="71"/>
      <c r="J76" s="211"/>
    </row>
    <row r="77" spans="1:10" s="14" customFormat="1" x14ac:dyDescent="0.2">
      <c r="A77" s="19"/>
      <c r="B77" s="19"/>
      <c r="C77" s="19"/>
      <c r="D77" s="19"/>
      <c r="E77" s="19"/>
      <c r="F77" s="19"/>
      <c r="G77" s="19"/>
      <c r="H77" s="19"/>
      <c r="I77" s="71"/>
      <c r="J77" s="211"/>
    </row>
    <row r="78" spans="1:10" s="14" customFormat="1" x14ac:dyDescent="0.2">
      <c r="A78" s="19"/>
      <c r="B78" s="19"/>
      <c r="C78" s="19"/>
      <c r="D78" s="19"/>
      <c r="E78" s="19"/>
      <c r="F78" s="19"/>
      <c r="G78" s="19"/>
      <c r="H78" s="19"/>
      <c r="I78" s="71"/>
      <c r="J78" s="211"/>
    </row>
    <row r="79" spans="1:10" s="14" customFormat="1" x14ac:dyDescent="0.2">
      <c r="A79" s="19"/>
      <c r="B79" s="19"/>
      <c r="C79" s="19"/>
      <c r="D79" s="19"/>
      <c r="E79" s="19"/>
      <c r="F79" s="19"/>
      <c r="G79" s="19"/>
      <c r="H79" s="19"/>
      <c r="I79" s="71"/>
      <c r="J79" s="211"/>
    </row>
    <row r="80" spans="1:10" s="14" customFormat="1" x14ac:dyDescent="0.2">
      <c r="A80" s="19"/>
      <c r="B80" s="19"/>
      <c r="C80" s="19"/>
      <c r="D80" s="19"/>
      <c r="E80" s="19"/>
      <c r="F80" s="19"/>
      <c r="G80" s="19"/>
      <c r="H80" s="19"/>
      <c r="I80" s="71"/>
      <c r="J80" s="211"/>
    </row>
    <row r="81" spans="1:10" s="14" customFormat="1" x14ac:dyDescent="0.2">
      <c r="A81" s="19"/>
      <c r="B81" s="19"/>
      <c r="C81" s="19"/>
      <c r="D81" s="19"/>
      <c r="E81" s="19"/>
      <c r="F81" s="19"/>
      <c r="G81" s="19"/>
      <c r="H81" s="19"/>
      <c r="I81" s="71"/>
      <c r="J81" s="211"/>
    </row>
    <row r="82" spans="1:10" s="14" customFormat="1" x14ac:dyDescent="0.2">
      <c r="A82" s="19"/>
      <c r="B82" s="19"/>
      <c r="C82" s="19"/>
      <c r="D82" s="19"/>
      <c r="E82" s="19"/>
      <c r="F82" s="19"/>
      <c r="G82" s="19"/>
      <c r="H82" s="19"/>
      <c r="I82" s="71"/>
      <c r="J82" s="211"/>
    </row>
    <row r="83" spans="1:10" s="14" customFormat="1" x14ac:dyDescent="0.2">
      <c r="A83" s="19"/>
      <c r="B83" s="19"/>
      <c r="C83" s="19"/>
      <c r="D83" s="19"/>
      <c r="E83" s="19"/>
      <c r="F83" s="19"/>
      <c r="G83" s="19"/>
      <c r="H83" s="19"/>
      <c r="I83" s="71"/>
      <c r="J83" s="211"/>
    </row>
    <row r="84" spans="1:10" s="14" customFormat="1" x14ac:dyDescent="0.2">
      <c r="A84" s="19"/>
      <c r="B84" s="19"/>
      <c r="C84" s="19"/>
      <c r="D84" s="19"/>
      <c r="E84" s="19"/>
      <c r="F84" s="19"/>
      <c r="G84" s="19"/>
      <c r="H84" s="19"/>
      <c r="I84" s="71"/>
      <c r="J84" s="211"/>
    </row>
    <row r="85" spans="1:10" s="14" customFormat="1" x14ac:dyDescent="0.2">
      <c r="A85" s="19"/>
      <c r="B85" s="19"/>
      <c r="C85" s="19"/>
      <c r="D85" s="19"/>
      <c r="E85" s="19"/>
      <c r="F85" s="19"/>
      <c r="G85" s="19"/>
      <c r="H85" s="19"/>
      <c r="I85" s="71"/>
      <c r="J85" s="211"/>
    </row>
    <row r="86" spans="1:10" s="14" customFormat="1" x14ac:dyDescent="0.2">
      <c r="A86" s="19"/>
      <c r="B86" s="19"/>
      <c r="C86" s="19"/>
      <c r="D86" s="19"/>
      <c r="E86" s="19"/>
      <c r="F86" s="19"/>
      <c r="G86" s="19"/>
      <c r="H86" s="19"/>
      <c r="I86" s="71"/>
      <c r="J86" s="211"/>
    </row>
    <row r="87" spans="1:10" s="14" customFormat="1" x14ac:dyDescent="0.2">
      <c r="A87" s="19"/>
      <c r="B87" s="19"/>
      <c r="C87" s="19"/>
      <c r="D87" s="19"/>
      <c r="E87" s="19"/>
      <c r="F87" s="19"/>
      <c r="G87" s="19"/>
      <c r="H87" s="19"/>
      <c r="I87" s="71"/>
      <c r="J87" s="211"/>
    </row>
    <row r="88" spans="1:10" s="14" customFormat="1" x14ac:dyDescent="0.2">
      <c r="A88" s="19"/>
      <c r="B88" s="19"/>
      <c r="C88" s="19"/>
      <c r="D88" s="19"/>
      <c r="E88" s="19"/>
      <c r="F88" s="19"/>
      <c r="G88" s="19"/>
      <c r="H88" s="19"/>
      <c r="I88" s="71"/>
      <c r="J88" s="211"/>
    </row>
    <row r="89" spans="1:10" s="14" customFormat="1" x14ac:dyDescent="0.2">
      <c r="A89" s="19"/>
      <c r="B89" s="19"/>
      <c r="C89" s="19"/>
      <c r="D89" s="19"/>
      <c r="E89" s="19"/>
      <c r="F89" s="19"/>
      <c r="G89" s="19"/>
      <c r="H89" s="19"/>
      <c r="I89" s="71"/>
      <c r="J89" s="211"/>
    </row>
    <row r="90" spans="1:10" s="14" customFormat="1" x14ac:dyDescent="0.2">
      <c r="A90" s="19"/>
      <c r="B90" s="19"/>
      <c r="C90" s="19"/>
      <c r="D90" s="19"/>
      <c r="E90" s="19"/>
      <c r="F90" s="19"/>
      <c r="G90" s="19"/>
      <c r="H90" s="19"/>
      <c r="I90" s="71"/>
      <c r="J90" s="211"/>
    </row>
    <row r="91" spans="1:10" s="14" customFormat="1" x14ac:dyDescent="0.2">
      <c r="A91" s="19"/>
      <c r="B91" s="19"/>
      <c r="C91" s="19"/>
      <c r="D91" s="19"/>
      <c r="E91" s="19"/>
      <c r="F91" s="19"/>
      <c r="G91" s="19"/>
      <c r="H91" s="19"/>
      <c r="I91" s="71"/>
      <c r="J91" s="211"/>
    </row>
    <row r="92" spans="1:10" s="14" customFormat="1" x14ac:dyDescent="0.2">
      <c r="A92" s="19"/>
      <c r="B92" s="19"/>
      <c r="C92" s="19"/>
      <c r="D92" s="19"/>
      <c r="E92" s="19"/>
      <c r="F92" s="19"/>
      <c r="G92" s="19"/>
      <c r="H92" s="19"/>
      <c r="I92" s="71"/>
      <c r="J92" s="211"/>
    </row>
    <row r="93" spans="1:10" s="14" customFormat="1" x14ac:dyDescent="0.2">
      <c r="A93" s="19"/>
      <c r="B93" s="19"/>
      <c r="C93" s="19"/>
      <c r="D93" s="19"/>
      <c r="E93" s="19"/>
      <c r="F93" s="19"/>
      <c r="G93" s="19"/>
      <c r="H93" s="19"/>
      <c r="I93" s="71"/>
      <c r="J93" s="211"/>
    </row>
    <row r="94" spans="1:10" s="14" customFormat="1" x14ac:dyDescent="0.2">
      <c r="A94" s="19"/>
      <c r="B94" s="19"/>
      <c r="C94" s="19"/>
      <c r="D94" s="19"/>
      <c r="E94" s="19"/>
      <c r="F94" s="19"/>
      <c r="G94" s="19"/>
      <c r="H94" s="19"/>
      <c r="I94" s="71"/>
      <c r="J94" s="211"/>
    </row>
    <row r="95" spans="1:10" s="14" customFormat="1" x14ac:dyDescent="0.2">
      <c r="A95" s="19"/>
      <c r="B95" s="19"/>
      <c r="C95" s="19"/>
      <c r="D95" s="19"/>
      <c r="E95" s="19"/>
      <c r="F95" s="19"/>
      <c r="G95" s="19"/>
      <c r="H95" s="19"/>
      <c r="I95" s="71"/>
      <c r="J95" s="211"/>
    </row>
    <row r="96" spans="1:10" s="14" customFormat="1" x14ac:dyDescent="0.2">
      <c r="A96" s="19"/>
      <c r="B96" s="19"/>
      <c r="C96" s="19"/>
      <c r="D96" s="19"/>
      <c r="E96" s="19"/>
      <c r="F96" s="19"/>
      <c r="G96" s="19"/>
      <c r="H96" s="19"/>
      <c r="I96" s="71"/>
      <c r="J96" s="211"/>
    </row>
    <row r="97" spans="1:10" s="14" customFormat="1" x14ac:dyDescent="0.2">
      <c r="A97" s="19"/>
      <c r="B97" s="19"/>
      <c r="C97" s="19"/>
      <c r="D97" s="19"/>
      <c r="E97" s="19"/>
      <c r="F97" s="19"/>
      <c r="G97" s="19"/>
      <c r="H97" s="19"/>
      <c r="I97" s="71"/>
      <c r="J97" s="211"/>
    </row>
    <row r="98" spans="1:10" s="14" customFormat="1" x14ac:dyDescent="0.2">
      <c r="A98" s="19"/>
      <c r="B98" s="19"/>
      <c r="C98" s="19"/>
      <c r="D98" s="19"/>
      <c r="E98" s="19"/>
      <c r="F98" s="19"/>
      <c r="G98" s="19"/>
      <c r="H98" s="19"/>
      <c r="I98" s="71"/>
      <c r="J98" s="211"/>
    </row>
    <row r="99" spans="1:10" s="14" customFormat="1" x14ac:dyDescent="0.2">
      <c r="A99" s="19"/>
      <c r="B99" s="19"/>
      <c r="C99" s="19"/>
      <c r="D99" s="19"/>
      <c r="E99" s="19"/>
      <c r="F99" s="19"/>
      <c r="G99" s="19"/>
      <c r="H99" s="19"/>
      <c r="I99" s="71"/>
      <c r="J99" s="211"/>
    </row>
    <row r="100" spans="1:10" s="14" customFormat="1" x14ac:dyDescent="0.2">
      <c r="A100" s="19"/>
      <c r="B100" s="19"/>
      <c r="C100" s="19"/>
      <c r="D100" s="19"/>
      <c r="E100" s="19"/>
      <c r="F100" s="19"/>
      <c r="G100" s="19"/>
      <c r="H100" s="19"/>
      <c r="I100" s="71"/>
      <c r="J100" s="211"/>
    </row>
    <row r="101" spans="1:10" s="14" customFormat="1" x14ac:dyDescent="0.2">
      <c r="J101" s="210"/>
    </row>
    <row r="102" spans="1:10" s="14" customFormat="1" x14ac:dyDescent="0.2">
      <c r="D102" s="170"/>
      <c r="E102" s="170"/>
      <c r="F102" s="170"/>
      <c r="G102" s="170"/>
      <c r="H102" s="170"/>
      <c r="I102" s="170"/>
      <c r="J102" s="210"/>
    </row>
    <row r="103" spans="1:10" s="14" customFormat="1" x14ac:dyDescent="0.2">
      <c r="J103" s="210"/>
    </row>
    <row r="104" spans="1:10" s="14" customFormat="1" x14ac:dyDescent="0.2">
      <c r="J104" s="210"/>
    </row>
    <row r="105" spans="1:10" s="14" customFormat="1" x14ac:dyDescent="0.2">
      <c r="J105" s="210"/>
    </row>
    <row r="106" spans="1:10" s="14" customFormat="1" x14ac:dyDescent="0.2">
      <c r="J106" s="210"/>
    </row>
    <row r="107" spans="1:10" s="14" customFormat="1" x14ac:dyDescent="0.2">
      <c r="J107" s="210"/>
    </row>
    <row r="108" spans="1:10" s="14" customFormat="1" x14ac:dyDescent="0.2">
      <c r="J108" s="210"/>
    </row>
    <row r="109" spans="1:10" s="14" customFormat="1" x14ac:dyDescent="0.2">
      <c r="J109" s="210"/>
    </row>
    <row r="110" spans="1:10" s="14" customFormat="1" x14ac:dyDescent="0.2">
      <c r="J110" s="210"/>
    </row>
    <row r="111" spans="1:10" s="14" customFormat="1" x14ac:dyDescent="0.2">
      <c r="J111" s="210"/>
    </row>
    <row r="112" spans="1:10" s="14" customFormat="1" x14ac:dyDescent="0.2">
      <c r="J112" s="210"/>
    </row>
    <row r="113" spans="10:10" s="14" customFormat="1" x14ac:dyDescent="0.2">
      <c r="J113" s="210"/>
    </row>
    <row r="114" spans="10:10" s="14" customFormat="1" x14ac:dyDescent="0.2">
      <c r="J114" s="210"/>
    </row>
    <row r="115" spans="10:10" s="14" customFormat="1" x14ac:dyDescent="0.2">
      <c r="J115" s="210"/>
    </row>
    <row r="116" spans="10:10" s="14" customFormat="1" x14ac:dyDescent="0.2">
      <c r="J116" s="210"/>
    </row>
    <row r="117" spans="10:10" s="14" customFormat="1" x14ac:dyDescent="0.2">
      <c r="J117" s="210"/>
    </row>
    <row r="118" spans="10:10" s="14" customFormat="1" x14ac:dyDescent="0.2">
      <c r="J118" s="210"/>
    </row>
    <row r="119" spans="10:10" s="14" customFormat="1" x14ac:dyDescent="0.2">
      <c r="J119" s="210"/>
    </row>
    <row r="120" spans="10:10" s="14" customFormat="1" x14ac:dyDescent="0.2">
      <c r="J120" s="210"/>
    </row>
    <row r="121" spans="10:10" s="14" customFormat="1" x14ac:dyDescent="0.2">
      <c r="J121" s="210"/>
    </row>
    <row r="122" spans="10:10" s="14" customFormat="1" x14ac:dyDescent="0.2">
      <c r="J122" s="210"/>
    </row>
    <row r="123" spans="10:10" s="14" customFormat="1" x14ac:dyDescent="0.2">
      <c r="J123" s="210"/>
    </row>
    <row r="124" spans="10:10" s="14" customFormat="1" x14ac:dyDescent="0.2">
      <c r="J124" s="210"/>
    </row>
    <row r="125" spans="10:10" s="14" customFormat="1" x14ac:dyDescent="0.2">
      <c r="J125" s="210"/>
    </row>
    <row r="126" spans="10:10" s="14" customFormat="1" x14ac:dyDescent="0.2">
      <c r="J126" s="210"/>
    </row>
    <row r="127" spans="10:10" s="14" customFormat="1" x14ac:dyDescent="0.2">
      <c r="J127" s="210"/>
    </row>
    <row r="128" spans="10:10" s="14" customFormat="1" x14ac:dyDescent="0.2">
      <c r="J128" s="210"/>
    </row>
    <row r="129" spans="10:10" s="14" customFormat="1" x14ac:dyDescent="0.2">
      <c r="J129" s="210"/>
    </row>
    <row r="130" spans="10:10" s="14" customFormat="1" x14ac:dyDescent="0.2">
      <c r="J130" s="210"/>
    </row>
    <row r="131" spans="10:10" s="14" customFormat="1" x14ac:dyDescent="0.2">
      <c r="J131" s="210"/>
    </row>
    <row r="132" spans="10:10" s="14" customFormat="1" x14ac:dyDescent="0.2">
      <c r="J132" s="210"/>
    </row>
    <row r="133" spans="10:10" s="14" customFormat="1" x14ac:dyDescent="0.2">
      <c r="J133" s="210"/>
    </row>
    <row r="134" spans="10:10" s="14" customFormat="1" x14ac:dyDescent="0.2">
      <c r="J134" s="210"/>
    </row>
    <row r="135" spans="10:10" s="14" customFormat="1" x14ac:dyDescent="0.2">
      <c r="J135" s="210"/>
    </row>
    <row r="136" spans="10:10" s="14" customFormat="1" x14ac:dyDescent="0.2">
      <c r="J136" s="210"/>
    </row>
    <row r="137" spans="10:10" s="14" customFormat="1" x14ac:dyDescent="0.2">
      <c r="J137" s="210"/>
    </row>
    <row r="138" spans="10:10" s="14" customFormat="1" x14ac:dyDescent="0.2">
      <c r="J138" s="210"/>
    </row>
    <row r="139" spans="10:10" s="14" customFormat="1" x14ac:dyDescent="0.2">
      <c r="J139" s="210"/>
    </row>
    <row r="140" spans="10:10" s="14" customFormat="1" x14ac:dyDescent="0.2">
      <c r="J140" s="210"/>
    </row>
    <row r="141" spans="10:10" s="14" customFormat="1" x14ac:dyDescent="0.2">
      <c r="J141" s="210"/>
    </row>
    <row r="142" spans="10:10" s="14" customFormat="1" x14ac:dyDescent="0.2">
      <c r="J142" s="210"/>
    </row>
    <row r="143" spans="10:10" s="14" customFormat="1" x14ac:dyDescent="0.2">
      <c r="J143" s="210"/>
    </row>
    <row r="144" spans="10:10" s="14" customFormat="1" x14ac:dyDescent="0.2">
      <c r="J144" s="210"/>
    </row>
    <row r="145" spans="10:10" s="14" customFormat="1" x14ac:dyDescent="0.2">
      <c r="J145" s="210"/>
    </row>
    <row r="146" spans="10:10" s="14" customFormat="1" x14ac:dyDescent="0.2">
      <c r="J146" s="210"/>
    </row>
    <row r="147" spans="10:10" s="14" customFormat="1" x14ac:dyDescent="0.2">
      <c r="J147" s="210"/>
    </row>
    <row r="148" spans="10:10" s="14" customFormat="1" x14ac:dyDescent="0.2">
      <c r="J148" s="210"/>
    </row>
    <row r="149" spans="10:10" s="14" customFormat="1" x14ac:dyDescent="0.2">
      <c r="J149" s="210"/>
    </row>
    <row r="150" spans="10:10" s="14" customFormat="1" x14ac:dyDescent="0.2">
      <c r="J150" s="210"/>
    </row>
    <row r="151" spans="10:10" s="14" customFormat="1" x14ac:dyDescent="0.2">
      <c r="J151" s="210"/>
    </row>
    <row r="152" spans="10:10" s="14" customFormat="1" x14ac:dyDescent="0.2">
      <c r="J152" s="210"/>
    </row>
    <row r="153" spans="10:10" s="14" customFormat="1" x14ac:dyDescent="0.2">
      <c r="J153" s="210"/>
    </row>
    <row r="154" spans="10:10" s="14" customFormat="1" x14ac:dyDescent="0.2">
      <c r="J154" s="210"/>
    </row>
    <row r="155" spans="10:10" s="14" customFormat="1" x14ac:dyDescent="0.2">
      <c r="J155" s="210"/>
    </row>
    <row r="156" spans="10:10" s="14" customFormat="1" x14ac:dyDescent="0.2">
      <c r="J156" s="210"/>
    </row>
    <row r="157" spans="10:10" s="14" customFormat="1" x14ac:dyDescent="0.2">
      <c r="J157" s="210"/>
    </row>
    <row r="158" spans="10:10" s="14" customFormat="1" x14ac:dyDescent="0.2">
      <c r="J158" s="210"/>
    </row>
    <row r="159" spans="10:10" s="14" customFormat="1" x14ac:dyDescent="0.2">
      <c r="J159" s="210"/>
    </row>
    <row r="160" spans="10:10" s="14" customFormat="1" x14ac:dyDescent="0.2">
      <c r="J160" s="210"/>
    </row>
    <row r="161" spans="10:10" s="14" customFormat="1" x14ac:dyDescent="0.2">
      <c r="J161" s="210"/>
    </row>
    <row r="162" spans="10:10" s="14" customFormat="1" x14ac:dyDescent="0.2">
      <c r="J162" s="210"/>
    </row>
    <row r="163" spans="10:10" s="14" customFormat="1" x14ac:dyDescent="0.2">
      <c r="J163" s="210"/>
    </row>
    <row r="164" spans="10:10" s="14" customFormat="1" x14ac:dyDescent="0.2">
      <c r="J164" s="210"/>
    </row>
    <row r="165" spans="10:10" s="14" customFormat="1" x14ac:dyDescent="0.2">
      <c r="J165" s="210"/>
    </row>
    <row r="166" spans="10:10" s="14" customFormat="1" x14ac:dyDescent="0.2">
      <c r="J166" s="210"/>
    </row>
    <row r="167" spans="10:10" s="14" customFormat="1" x14ac:dyDescent="0.2">
      <c r="J167" s="210"/>
    </row>
    <row r="168" spans="10:10" s="14" customFormat="1" x14ac:dyDescent="0.2">
      <c r="J168" s="210"/>
    </row>
    <row r="169" spans="10:10" s="14" customFormat="1" x14ac:dyDescent="0.2">
      <c r="J169" s="210"/>
    </row>
    <row r="170" spans="10:10" s="14" customFormat="1" x14ac:dyDescent="0.2">
      <c r="J170" s="210"/>
    </row>
    <row r="171" spans="10:10" s="14" customFormat="1" x14ac:dyDescent="0.2">
      <c r="J171" s="210"/>
    </row>
    <row r="172" spans="10:10" s="14" customFormat="1" x14ac:dyDescent="0.2">
      <c r="J172" s="210"/>
    </row>
    <row r="173" spans="10:10" s="14" customFormat="1" x14ac:dyDescent="0.2">
      <c r="J173" s="210"/>
    </row>
    <row r="174" spans="10:10" s="14" customFormat="1" x14ac:dyDescent="0.2">
      <c r="J174" s="210"/>
    </row>
    <row r="175" spans="10:10" s="14" customFormat="1" x14ac:dyDescent="0.2">
      <c r="J175" s="210"/>
    </row>
    <row r="176" spans="10:10" s="14" customFormat="1" x14ac:dyDescent="0.2">
      <c r="J176" s="210"/>
    </row>
    <row r="177" spans="10:10" s="14" customFormat="1" x14ac:dyDescent="0.2">
      <c r="J177" s="210"/>
    </row>
    <row r="178" spans="10:10" s="14" customFormat="1" x14ac:dyDescent="0.2">
      <c r="J178" s="210"/>
    </row>
    <row r="179" spans="10:10" s="14" customFormat="1" x14ac:dyDescent="0.2">
      <c r="J179" s="210"/>
    </row>
    <row r="180" spans="10:10" s="14" customFormat="1" x14ac:dyDescent="0.2">
      <c r="J180" s="210"/>
    </row>
    <row r="181" spans="10:10" s="14" customFormat="1" x14ac:dyDescent="0.2">
      <c r="J181" s="210"/>
    </row>
    <row r="182" spans="10:10" s="14" customFormat="1" x14ac:dyDescent="0.2">
      <c r="J182" s="210"/>
    </row>
    <row r="183" spans="10:10" s="14" customFormat="1" x14ac:dyDescent="0.2">
      <c r="J183" s="210"/>
    </row>
    <row r="184" spans="10:10" s="14" customFormat="1" x14ac:dyDescent="0.2">
      <c r="J184" s="210"/>
    </row>
    <row r="185" spans="10:10" s="14" customFormat="1" x14ac:dyDescent="0.2">
      <c r="J185" s="210"/>
    </row>
    <row r="186" spans="10:10" s="14" customFormat="1" x14ac:dyDescent="0.2">
      <c r="J186" s="210"/>
    </row>
    <row r="187" spans="10:10" s="14" customFormat="1" x14ac:dyDescent="0.2">
      <c r="J187" s="210"/>
    </row>
    <row r="188" spans="10:10" s="14" customFormat="1" x14ac:dyDescent="0.2">
      <c r="J188" s="210"/>
    </row>
    <row r="189" spans="10:10" s="14" customFormat="1" x14ac:dyDescent="0.2">
      <c r="J189" s="210"/>
    </row>
    <row r="190" spans="10:10" s="14" customFormat="1" x14ac:dyDescent="0.2">
      <c r="J190" s="210"/>
    </row>
    <row r="191" spans="10:10" s="14" customFormat="1" x14ac:dyDescent="0.2">
      <c r="J191" s="210"/>
    </row>
    <row r="192" spans="10:10" s="14" customFormat="1" x14ac:dyDescent="0.2">
      <c r="J192" s="210"/>
    </row>
    <row r="193" spans="10:10" s="14" customFormat="1" x14ac:dyDescent="0.2">
      <c r="J193" s="210"/>
    </row>
    <row r="194" spans="10:10" s="14" customFormat="1" x14ac:dyDescent="0.2">
      <c r="J194" s="210"/>
    </row>
    <row r="195" spans="10:10" s="14" customFormat="1" x14ac:dyDescent="0.2">
      <c r="J195" s="210"/>
    </row>
    <row r="196" spans="10:10" s="14" customFormat="1" x14ac:dyDescent="0.2">
      <c r="J196" s="210"/>
    </row>
    <row r="197" spans="10:10" s="14" customFormat="1" x14ac:dyDescent="0.2">
      <c r="J197" s="210"/>
    </row>
    <row r="198" spans="10:10" s="14" customFormat="1" x14ac:dyDescent="0.2">
      <c r="J198" s="210"/>
    </row>
    <row r="199" spans="10:10" s="14" customFormat="1" x14ac:dyDescent="0.2">
      <c r="J199" s="210"/>
    </row>
    <row r="200" spans="10:10" s="14" customFormat="1" x14ac:dyDescent="0.2">
      <c r="J200" s="210"/>
    </row>
    <row r="201" spans="10:10" s="14" customFormat="1" x14ac:dyDescent="0.2">
      <c r="J201" s="210"/>
    </row>
    <row r="202" spans="10:10" s="14" customFormat="1" x14ac:dyDescent="0.2">
      <c r="J202" s="210"/>
    </row>
    <row r="203" spans="10:10" s="14" customFormat="1" x14ac:dyDescent="0.2">
      <c r="J203" s="210"/>
    </row>
    <row r="204" spans="10:10" s="14" customFormat="1" x14ac:dyDescent="0.2">
      <c r="J204" s="210"/>
    </row>
    <row r="205" spans="10:10" s="14" customFormat="1" x14ac:dyDescent="0.2">
      <c r="J205" s="210"/>
    </row>
    <row r="206" spans="10:10" s="14" customFormat="1" x14ac:dyDescent="0.2">
      <c r="J206" s="210"/>
    </row>
    <row r="207" spans="10:10" s="14" customFormat="1" x14ac:dyDescent="0.2">
      <c r="J207" s="210"/>
    </row>
    <row r="208" spans="10:10" s="14" customFormat="1" x14ac:dyDescent="0.2">
      <c r="J208" s="210"/>
    </row>
    <row r="209" spans="10:10" s="14" customFormat="1" x14ac:dyDescent="0.2">
      <c r="J209" s="210"/>
    </row>
    <row r="210" spans="10:10" s="14" customFormat="1" x14ac:dyDescent="0.2">
      <c r="J210" s="210"/>
    </row>
    <row r="211" spans="10:10" s="14" customFormat="1" x14ac:dyDescent="0.2">
      <c r="J211" s="210"/>
    </row>
    <row r="212" spans="10:10" s="14" customFormat="1" x14ac:dyDescent="0.2">
      <c r="J212" s="210"/>
    </row>
    <row r="213" spans="10:10" s="14" customFormat="1" x14ac:dyDescent="0.2">
      <c r="J213" s="210"/>
    </row>
    <row r="214" spans="10:10" s="14" customFormat="1" x14ac:dyDescent="0.2">
      <c r="J214" s="210"/>
    </row>
    <row r="215" spans="10:10" s="14" customFormat="1" x14ac:dyDescent="0.2">
      <c r="J215" s="210"/>
    </row>
    <row r="216" spans="10:10" s="14" customFormat="1" x14ac:dyDescent="0.2">
      <c r="J216" s="210"/>
    </row>
    <row r="217" spans="10:10" s="14" customFormat="1" x14ac:dyDescent="0.2">
      <c r="J217" s="210"/>
    </row>
    <row r="218" spans="10:10" s="14" customFormat="1" x14ac:dyDescent="0.2">
      <c r="J218" s="210"/>
    </row>
    <row r="219" spans="10:10" s="14" customFormat="1" x14ac:dyDescent="0.2">
      <c r="J219" s="210"/>
    </row>
    <row r="220" spans="10:10" s="14" customFormat="1" x14ac:dyDescent="0.2">
      <c r="J220" s="210"/>
    </row>
    <row r="221" spans="10:10" s="14" customFormat="1" x14ac:dyDescent="0.2">
      <c r="J221" s="210"/>
    </row>
    <row r="222" spans="10:10" s="14" customFormat="1" x14ac:dyDescent="0.2">
      <c r="J222" s="210"/>
    </row>
    <row r="223" spans="10:10" s="14" customFormat="1" x14ac:dyDescent="0.2">
      <c r="J223" s="210"/>
    </row>
    <row r="224" spans="10:10" s="14" customFormat="1" x14ac:dyDescent="0.2">
      <c r="J224" s="210"/>
    </row>
    <row r="225" spans="10:10" s="14" customFormat="1" x14ac:dyDescent="0.2">
      <c r="J225" s="210"/>
    </row>
    <row r="226" spans="10:10" s="14" customFormat="1" x14ac:dyDescent="0.2">
      <c r="J226" s="210"/>
    </row>
    <row r="227" spans="10:10" s="14" customFormat="1" x14ac:dyDescent="0.2">
      <c r="J227" s="210"/>
    </row>
    <row r="228" spans="10:10" s="14" customFormat="1" x14ac:dyDescent="0.2">
      <c r="J228" s="210"/>
    </row>
    <row r="229" spans="10:10" s="14" customFormat="1" x14ac:dyDescent="0.2">
      <c r="J229" s="210"/>
    </row>
    <row r="230" spans="10:10" s="14" customFormat="1" x14ac:dyDescent="0.2">
      <c r="J230" s="210"/>
    </row>
    <row r="231" spans="10:10" s="14" customFormat="1" x14ac:dyDescent="0.2">
      <c r="J231" s="210"/>
    </row>
    <row r="232" spans="10:10" s="14" customFormat="1" x14ac:dyDescent="0.2">
      <c r="J232" s="210"/>
    </row>
    <row r="233" spans="10:10" s="14" customFormat="1" x14ac:dyDescent="0.2">
      <c r="J233" s="210"/>
    </row>
    <row r="234" spans="10:10" s="14" customFormat="1" x14ac:dyDescent="0.2">
      <c r="J234" s="210"/>
    </row>
    <row r="235" spans="10:10" s="14" customFormat="1" x14ac:dyDescent="0.2">
      <c r="J235" s="210"/>
    </row>
    <row r="236" spans="10:10" s="14" customFormat="1" x14ac:dyDescent="0.2">
      <c r="J236" s="210"/>
    </row>
    <row r="237" spans="10:10" s="14" customFormat="1" x14ac:dyDescent="0.2">
      <c r="J237" s="210"/>
    </row>
    <row r="238" spans="10:10" s="14" customFormat="1" x14ac:dyDescent="0.2">
      <c r="J238" s="210"/>
    </row>
    <row r="239" spans="10:10" s="14" customFormat="1" x14ac:dyDescent="0.2">
      <c r="J239" s="210"/>
    </row>
    <row r="240" spans="10:10" s="14" customFormat="1" x14ac:dyDescent="0.2">
      <c r="J240" s="210"/>
    </row>
    <row r="241" spans="10:10" s="14" customFormat="1" x14ac:dyDescent="0.2">
      <c r="J241" s="210"/>
    </row>
    <row r="242" spans="10:10" s="14" customFormat="1" x14ac:dyDescent="0.2">
      <c r="J242" s="210"/>
    </row>
    <row r="243" spans="10:10" s="14" customFormat="1" x14ac:dyDescent="0.2">
      <c r="J243" s="210"/>
    </row>
    <row r="244" spans="10:10" s="14" customFormat="1" x14ac:dyDescent="0.2">
      <c r="J244" s="210"/>
    </row>
    <row r="245" spans="10:10" s="14" customFormat="1" x14ac:dyDescent="0.2">
      <c r="J245" s="210"/>
    </row>
    <row r="246" spans="10:10" s="14" customFormat="1" x14ac:dyDescent="0.2">
      <c r="J246" s="210"/>
    </row>
    <row r="247" spans="10:10" s="14" customFormat="1" x14ac:dyDescent="0.2">
      <c r="J247" s="210"/>
    </row>
    <row r="248" spans="10:10" s="14" customFormat="1" x14ac:dyDescent="0.2">
      <c r="J248" s="210"/>
    </row>
    <row r="249" spans="10:10" s="14" customFormat="1" x14ac:dyDescent="0.2">
      <c r="J249" s="210"/>
    </row>
    <row r="250" spans="10:10" s="14" customFormat="1" x14ac:dyDescent="0.2">
      <c r="J250" s="210"/>
    </row>
    <row r="251" spans="10:10" s="14" customFormat="1" x14ac:dyDescent="0.2">
      <c r="J251" s="210"/>
    </row>
    <row r="252" spans="10:10" s="14" customFormat="1" x14ac:dyDescent="0.2">
      <c r="J252" s="210"/>
    </row>
    <row r="253" spans="10:10" s="14" customFormat="1" x14ac:dyDescent="0.2">
      <c r="J253" s="210"/>
    </row>
    <row r="254" spans="10:10" s="14" customFormat="1" x14ac:dyDescent="0.2">
      <c r="J254" s="210"/>
    </row>
    <row r="255" spans="10:10" s="14" customFormat="1" x14ac:dyDescent="0.2">
      <c r="J255" s="210"/>
    </row>
    <row r="256" spans="10:10" s="14" customFormat="1" x14ac:dyDescent="0.2">
      <c r="J256" s="210"/>
    </row>
    <row r="257" spans="10:10" s="14" customFormat="1" x14ac:dyDescent="0.2">
      <c r="J257" s="210"/>
    </row>
    <row r="258" spans="10:10" s="14" customFormat="1" x14ac:dyDescent="0.2">
      <c r="J258" s="210"/>
    </row>
    <row r="259" spans="10:10" s="14" customFormat="1" x14ac:dyDescent="0.2">
      <c r="J259" s="210"/>
    </row>
    <row r="260" spans="10:10" s="14" customFormat="1" x14ac:dyDescent="0.2">
      <c r="J260" s="210"/>
    </row>
    <row r="261" spans="10:10" s="14" customFormat="1" x14ac:dyDescent="0.2">
      <c r="J261" s="210"/>
    </row>
    <row r="262" spans="10:10" s="14" customFormat="1" x14ac:dyDescent="0.2">
      <c r="J262" s="210"/>
    </row>
    <row r="263" spans="10:10" s="14" customFormat="1" x14ac:dyDescent="0.2">
      <c r="J263" s="210"/>
    </row>
    <row r="264" spans="10:10" s="14" customFormat="1" x14ac:dyDescent="0.2">
      <c r="J264" s="210"/>
    </row>
    <row r="265" spans="10:10" s="14" customFormat="1" x14ac:dyDescent="0.2">
      <c r="J265" s="210"/>
    </row>
    <row r="266" spans="10:10" s="14" customFormat="1" x14ac:dyDescent="0.2">
      <c r="J266" s="210"/>
    </row>
    <row r="267" spans="10:10" s="14" customFormat="1" x14ac:dyDescent="0.2">
      <c r="J267" s="210"/>
    </row>
    <row r="268" spans="10:10" s="14" customFormat="1" x14ac:dyDescent="0.2">
      <c r="J268" s="210"/>
    </row>
    <row r="269" spans="10:10" s="14" customFormat="1" x14ac:dyDescent="0.2">
      <c r="J269" s="210"/>
    </row>
    <row r="270" spans="10:10" s="14" customFormat="1" x14ac:dyDescent="0.2">
      <c r="J270" s="210"/>
    </row>
    <row r="271" spans="10:10" s="14" customFormat="1" x14ac:dyDescent="0.2">
      <c r="J271" s="210"/>
    </row>
    <row r="272" spans="10:10" s="14" customFormat="1" x14ac:dyDescent="0.2">
      <c r="J272" s="210"/>
    </row>
    <row r="273" spans="10:10" s="14" customFormat="1" x14ac:dyDescent="0.2">
      <c r="J273" s="210"/>
    </row>
    <row r="274" spans="10:10" s="14" customFormat="1" x14ac:dyDescent="0.2">
      <c r="J274" s="210"/>
    </row>
    <row r="275" spans="10:10" s="14" customFormat="1" x14ac:dyDescent="0.2">
      <c r="J275" s="210"/>
    </row>
    <row r="276" spans="10:10" s="14" customFormat="1" x14ac:dyDescent="0.2">
      <c r="J276" s="210"/>
    </row>
    <row r="277" spans="10:10" s="14" customFormat="1" x14ac:dyDescent="0.2">
      <c r="J277" s="210"/>
    </row>
    <row r="278" spans="10:10" s="14" customFormat="1" x14ac:dyDescent="0.2">
      <c r="J278" s="210"/>
    </row>
    <row r="279" spans="10:10" s="14" customFormat="1" x14ac:dyDescent="0.2">
      <c r="J279" s="210"/>
    </row>
    <row r="280" spans="10:10" s="14" customFormat="1" x14ac:dyDescent="0.2">
      <c r="J280" s="210"/>
    </row>
    <row r="281" spans="10:10" s="14" customFormat="1" x14ac:dyDescent="0.2">
      <c r="J281" s="210"/>
    </row>
    <row r="282" spans="10:10" s="14" customFormat="1" x14ac:dyDescent="0.2">
      <c r="J282" s="210"/>
    </row>
    <row r="283" spans="10:10" s="14" customFormat="1" x14ac:dyDescent="0.2">
      <c r="J283" s="210"/>
    </row>
    <row r="284" spans="10:10" s="14" customFormat="1" x14ac:dyDescent="0.2">
      <c r="J284" s="210"/>
    </row>
    <row r="285" spans="10:10" s="14" customFormat="1" x14ac:dyDescent="0.2">
      <c r="J285" s="210"/>
    </row>
    <row r="286" spans="10:10" s="14" customFormat="1" x14ac:dyDescent="0.2">
      <c r="J286" s="210"/>
    </row>
    <row r="287" spans="10:10" s="14" customFormat="1" x14ac:dyDescent="0.2">
      <c r="J287" s="210"/>
    </row>
    <row r="288" spans="10:10" s="14" customFormat="1" x14ac:dyDescent="0.2">
      <c r="J288" s="210"/>
    </row>
    <row r="289" spans="10:10" s="14" customFormat="1" x14ac:dyDescent="0.2">
      <c r="J289" s="210"/>
    </row>
    <row r="290" spans="10:10" s="14" customFormat="1" x14ac:dyDescent="0.2">
      <c r="J290" s="210"/>
    </row>
    <row r="291" spans="10:10" s="14" customFormat="1" x14ac:dyDescent="0.2">
      <c r="J291" s="210"/>
    </row>
    <row r="292" spans="10:10" s="14" customFormat="1" x14ac:dyDescent="0.2">
      <c r="J292" s="210"/>
    </row>
    <row r="293" spans="10:10" s="14" customFormat="1" x14ac:dyDescent="0.2">
      <c r="J293" s="210"/>
    </row>
    <row r="294" spans="10:10" s="14" customFormat="1" x14ac:dyDescent="0.2">
      <c r="J294" s="210"/>
    </row>
    <row r="295" spans="10:10" s="14" customFormat="1" x14ac:dyDescent="0.2">
      <c r="J295" s="210"/>
    </row>
    <row r="296" spans="10:10" s="14" customFormat="1" x14ac:dyDescent="0.2">
      <c r="J296" s="210"/>
    </row>
    <row r="297" spans="10:10" s="14" customFormat="1" x14ac:dyDescent="0.2">
      <c r="J297" s="210"/>
    </row>
    <row r="298" spans="10:10" s="14" customFormat="1" x14ac:dyDescent="0.2">
      <c r="J298" s="210"/>
    </row>
    <row r="299" spans="10:10" s="14" customFormat="1" x14ac:dyDescent="0.2">
      <c r="J299" s="210"/>
    </row>
    <row r="300" spans="10:10" s="14" customFormat="1" x14ac:dyDescent="0.2">
      <c r="J300" s="210"/>
    </row>
    <row r="301" spans="10:10" s="14" customFormat="1" x14ac:dyDescent="0.2">
      <c r="J301" s="210"/>
    </row>
    <row r="302" spans="10:10" s="14" customFormat="1" x14ac:dyDescent="0.2">
      <c r="J302" s="210"/>
    </row>
    <row r="303" spans="10:10" s="14" customFormat="1" x14ac:dyDescent="0.2">
      <c r="J303" s="210"/>
    </row>
    <row r="304" spans="10:10" s="14" customFormat="1" x14ac:dyDescent="0.2">
      <c r="J304" s="210"/>
    </row>
    <row r="305" spans="10:10" s="14" customFormat="1" x14ac:dyDescent="0.2">
      <c r="J305" s="210"/>
    </row>
    <row r="306" spans="10:10" s="14" customFormat="1" x14ac:dyDescent="0.2">
      <c r="J306" s="210"/>
    </row>
    <row r="307" spans="10:10" s="14" customFormat="1" x14ac:dyDescent="0.2">
      <c r="J307" s="210"/>
    </row>
    <row r="308" spans="10:10" s="14" customFormat="1" x14ac:dyDescent="0.2">
      <c r="J308" s="210"/>
    </row>
    <row r="309" spans="10:10" s="14" customFormat="1" x14ac:dyDescent="0.2">
      <c r="J309" s="210"/>
    </row>
    <row r="310" spans="10:10" s="14" customFormat="1" x14ac:dyDescent="0.2">
      <c r="J310" s="210"/>
    </row>
    <row r="311" spans="10:10" s="14" customFormat="1" x14ac:dyDescent="0.2">
      <c r="J311" s="210"/>
    </row>
    <row r="312" spans="10:10" s="14" customFormat="1" x14ac:dyDescent="0.2">
      <c r="J312" s="210"/>
    </row>
    <row r="313" spans="10:10" s="14" customFormat="1" x14ac:dyDescent="0.2">
      <c r="J313" s="210"/>
    </row>
    <row r="314" spans="10:10" s="14" customFormat="1" x14ac:dyDescent="0.2">
      <c r="J314" s="210"/>
    </row>
    <row r="315" spans="10:10" s="14" customFormat="1" x14ac:dyDescent="0.2">
      <c r="J315" s="210"/>
    </row>
    <row r="316" spans="10:10" s="14" customFormat="1" x14ac:dyDescent="0.2">
      <c r="J316" s="210"/>
    </row>
    <row r="317" spans="10:10" s="14" customFormat="1" x14ac:dyDescent="0.2">
      <c r="J317" s="210"/>
    </row>
    <row r="318" spans="10:10" s="14" customFormat="1" x14ac:dyDescent="0.2">
      <c r="J318" s="210"/>
    </row>
    <row r="319" spans="10:10" s="14" customFormat="1" x14ac:dyDescent="0.2">
      <c r="J319" s="210"/>
    </row>
    <row r="320" spans="10:10" s="14" customFormat="1" x14ac:dyDescent="0.2">
      <c r="J320" s="210"/>
    </row>
    <row r="321" spans="10:10" s="14" customFormat="1" x14ac:dyDescent="0.2">
      <c r="J321" s="210"/>
    </row>
    <row r="322" spans="10:10" s="14" customFormat="1" x14ac:dyDescent="0.2">
      <c r="J322" s="210"/>
    </row>
    <row r="323" spans="10:10" s="14" customFormat="1" x14ac:dyDescent="0.2">
      <c r="J323" s="210"/>
    </row>
    <row r="324" spans="10:10" s="14" customFormat="1" x14ac:dyDescent="0.2">
      <c r="J324" s="210"/>
    </row>
    <row r="325" spans="10:10" s="14" customFormat="1" x14ac:dyDescent="0.2">
      <c r="J325" s="210"/>
    </row>
    <row r="326" spans="10:10" s="14" customFormat="1" x14ac:dyDescent="0.2">
      <c r="J326" s="210"/>
    </row>
    <row r="327" spans="10:10" s="14" customFormat="1" x14ac:dyDescent="0.2">
      <c r="J327" s="210"/>
    </row>
    <row r="328" spans="10:10" s="14" customFormat="1" x14ac:dyDescent="0.2">
      <c r="J328" s="210"/>
    </row>
    <row r="329" spans="10:10" s="14" customFormat="1" x14ac:dyDescent="0.2">
      <c r="J329" s="210"/>
    </row>
    <row r="330" spans="10:10" s="14" customFormat="1" x14ac:dyDescent="0.2">
      <c r="J330" s="210"/>
    </row>
    <row r="331" spans="10:10" s="14" customFormat="1" x14ac:dyDescent="0.2">
      <c r="J331" s="210"/>
    </row>
    <row r="332" spans="10:10" s="14" customFormat="1" x14ac:dyDescent="0.2">
      <c r="J332" s="210"/>
    </row>
    <row r="333" spans="10:10" s="14" customFormat="1" x14ac:dyDescent="0.2">
      <c r="J333" s="210"/>
    </row>
    <row r="334" spans="10:10" s="14" customFormat="1" x14ac:dyDescent="0.2">
      <c r="J334" s="210"/>
    </row>
    <row r="335" spans="10:10" s="14" customFormat="1" x14ac:dyDescent="0.2">
      <c r="J335" s="210"/>
    </row>
    <row r="336" spans="10:10" s="14" customFormat="1" x14ac:dyDescent="0.2">
      <c r="J336" s="210"/>
    </row>
    <row r="337" spans="10:10" s="14" customFormat="1" x14ac:dyDescent="0.2">
      <c r="J337" s="210"/>
    </row>
    <row r="338" spans="10:10" s="14" customFormat="1" x14ac:dyDescent="0.2">
      <c r="J338" s="210"/>
    </row>
    <row r="339" spans="10:10" s="14" customFormat="1" x14ac:dyDescent="0.2">
      <c r="J339" s="210"/>
    </row>
    <row r="340" spans="10:10" s="14" customFormat="1" x14ac:dyDescent="0.2">
      <c r="J340" s="210"/>
    </row>
    <row r="341" spans="10:10" s="14" customFormat="1" x14ac:dyDescent="0.2">
      <c r="J341" s="210"/>
    </row>
    <row r="342" spans="10:10" s="14" customFormat="1" x14ac:dyDescent="0.2">
      <c r="J342" s="210"/>
    </row>
    <row r="343" spans="10:10" s="14" customFormat="1" x14ac:dyDescent="0.2">
      <c r="J343" s="210"/>
    </row>
    <row r="344" spans="10:10" s="14" customFormat="1" x14ac:dyDescent="0.2">
      <c r="J344" s="210"/>
    </row>
    <row r="345" spans="10:10" s="14" customFormat="1" x14ac:dyDescent="0.2">
      <c r="J345" s="210"/>
    </row>
    <row r="346" spans="10:10" s="14" customFormat="1" x14ac:dyDescent="0.2">
      <c r="J346" s="210"/>
    </row>
    <row r="347" spans="10:10" s="14" customFormat="1" x14ac:dyDescent="0.2">
      <c r="J347" s="210"/>
    </row>
    <row r="348" spans="10:10" s="14" customFormat="1" x14ac:dyDescent="0.2">
      <c r="J348" s="210"/>
    </row>
    <row r="349" spans="10:10" s="14" customFormat="1" x14ac:dyDescent="0.2">
      <c r="J349" s="210"/>
    </row>
    <row r="350" spans="10:10" s="14" customFormat="1" x14ac:dyDescent="0.2">
      <c r="J350" s="210"/>
    </row>
    <row r="351" spans="10:10" s="14" customFormat="1" x14ac:dyDescent="0.2">
      <c r="J351" s="210"/>
    </row>
    <row r="352" spans="10:10" s="14" customFormat="1" x14ac:dyDescent="0.2">
      <c r="J352" s="210"/>
    </row>
    <row r="353" spans="10:10" s="14" customFormat="1" x14ac:dyDescent="0.2">
      <c r="J353" s="210"/>
    </row>
    <row r="354" spans="10:10" s="14" customFormat="1" x14ac:dyDescent="0.2">
      <c r="J354" s="210"/>
    </row>
    <row r="355" spans="10:10" s="14" customFormat="1" x14ac:dyDescent="0.2">
      <c r="J355" s="210"/>
    </row>
    <row r="356" spans="10:10" s="14" customFormat="1" x14ac:dyDescent="0.2">
      <c r="J356" s="210"/>
    </row>
    <row r="357" spans="10:10" s="14" customFormat="1" x14ac:dyDescent="0.2">
      <c r="J357" s="210"/>
    </row>
    <row r="358" spans="10:10" s="14" customFormat="1" x14ac:dyDescent="0.2">
      <c r="J358" s="210"/>
    </row>
    <row r="359" spans="10:10" s="14" customFormat="1" x14ac:dyDescent="0.2">
      <c r="J359" s="210"/>
    </row>
    <row r="360" spans="10:10" s="14" customFormat="1" x14ac:dyDescent="0.2">
      <c r="J360" s="210"/>
    </row>
    <row r="361" spans="10:10" s="14" customFormat="1" x14ac:dyDescent="0.2">
      <c r="J361" s="210"/>
    </row>
    <row r="362" spans="10:10" s="14" customFormat="1" x14ac:dyDescent="0.2">
      <c r="J362" s="210"/>
    </row>
    <row r="363" spans="10:10" s="14" customFormat="1" x14ac:dyDescent="0.2">
      <c r="J363" s="210"/>
    </row>
    <row r="364" spans="10:10" s="14" customFormat="1" x14ac:dyDescent="0.2">
      <c r="J364" s="210"/>
    </row>
    <row r="365" spans="10:10" s="14" customFormat="1" x14ac:dyDescent="0.2">
      <c r="J365" s="210"/>
    </row>
    <row r="366" spans="10:10" s="14" customFormat="1" x14ac:dyDescent="0.2">
      <c r="J366" s="210"/>
    </row>
    <row r="367" spans="10:10" s="14" customFormat="1" x14ac:dyDescent="0.2">
      <c r="J367" s="210"/>
    </row>
    <row r="368" spans="10:10" s="14" customFormat="1" x14ac:dyDescent="0.2">
      <c r="J368" s="210"/>
    </row>
    <row r="369" spans="10:10" s="14" customFormat="1" x14ac:dyDescent="0.2">
      <c r="J369" s="210"/>
    </row>
    <row r="370" spans="10:10" s="14" customFormat="1" x14ac:dyDescent="0.2">
      <c r="J370" s="210"/>
    </row>
    <row r="371" spans="10:10" s="14" customFormat="1" x14ac:dyDescent="0.2">
      <c r="J371" s="210"/>
    </row>
    <row r="372" spans="10:10" s="14" customFormat="1" x14ac:dyDescent="0.2">
      <c r="J372" s="210"/>
    </row>
    <row r="373" spans="10:10" s="14" customFormat="1" x14ac:dyDescent="0.2">
      <c r="J373" s="210"/>
    </row>
    <row r="374" spans="10:10" s="14" customFormat="1" x14ac:dyDescent="0.2">
      <c r="J374" s="210"/>
    </row>
    <row r="375" spans="10:10" s="14" customFormat="1" x14ac:dyDescent="0.2">
      <c r="J375" s="210"/>
    </row>
    <row r="376" spans="10:10" s="14" customFormat="1" x14ac:dyDescent="0.2">
      <c r="J376" s="210"/>
    </row>
    <row r="377" spans="10:10" s="14" customFormat="1" x14ac:dyDescent="0.2">
      <c r="J377" s="210"/>
    </row>
    <row r="378" spans="10:10" s="14" customFormat="1" x14ac:dyDescent="0.2">
      <c r="J378" s="210"/>
    </row>
    <row r="379" spans="10:10" s="14" customFormat="1" x14ac:dyDescent="0.2">
      <c r="J379" s="210"/>
    </row>
    <row r="380" spans="10:10" s="14" customFormat="1" x14ac:dyDescent="0.2">
      <c r="J380" s="210"/>
    </row>
    <row r="381" spans="10:10" s="14" customFormat="1" x14ac:dyDescent="0.2">
      <c r="J381" s="210"/>
    </row>
    <row r="382" spans="10:10" s="14" customFormat="1" x14ac:dyDescent="0.2">
      <c r="J382" s="210"/>
    </row>
    <row r="383" spans="10:10" s="14" customFormat="1" x14ac:dyDescent="0.2">
      <c r="J383" s="210"/>
    </row>
    <row r="384" spans="10:10" s="14" customFormat="1" x14ac:dyDescent="0.2">
      <c r="J384" s="210"/>
    </row>
    <row r="385" spans="10:10" s="14" customFormat="1" x14ac:dyDescent="0.2">
      <c r="J385" s="210"/>
    </row>
    <row r="386" spans="10:10" s="14" customFormat="1" x14ac:dyDescent="0.2">
      <c r="J386" s="210"/>
    </row>
    <row r="387" spans="10:10" s="14" customFormat="1" x14ac:dyDescent="0.2">
      <c r="J387" s="210"/>
    </row>
    <row r="388" spans="10:10" s="14" customFormat="1" x14ac:dyDescent="0.2">
      <c r="J388" s="210"/>
    </row>
    <row r="389" spans="10:10" s="14" customFormat="1" x14ac:dyDescent="0.2">
      <c r="J389" s="210"/>
    </row>
    <row r="390" spans="10:10" s="14" customFormat="1" x14ac:dyDescent="0.2">
      <c r="J390" s="210"/>
    </row>
    <row r="391" spans="10:10" s="14" customFormat="1" x14ac:dyDescent="0.2">
      <c r="J391" s="210"/>
    </row>
    <row r="392" spans="10:10" s="14" customFormat="1" x14ac:dyDescent="0.2">
      <c r="J392" s="210"/>
    </row>
    <row r="393" spans="10:10" s="14" customFormat="1" x14ac:dyDescent="0.2">
      <c r="J393" s="210"/>
    </row>
    <row r="394" spans="10:10" s="14" customFormat="1" x14ac:dyDescent="0.2">
      <c r="J394" s="210"/>
    </row>
    <row r="395" spans="10:10" s="14" customFormat="1" x14ac:dyDescent="0.2">
      <c r="J395" s="210"/>
    </row>
    <row r="396" spans="10:10" s="14" customFormat="1" x14ac:dyDescent="0.2">
      <c r="J396" s="210"/>
    </row>
    <row r="397" spans="10:10" s="14" customFormat="1" x14ac:dyDescent="0.2">
      <c r="J397" s="210"/>
    </row>
    <row r="398" spans="10:10" s="14" customFormat="1" x14ac:dyDescent="0.2">
      <c r="J398" s="210"/>
    </row>
    <row r="399" spans="10:10" s="14" customFormat="1" x14ac:dyDescent="0.2">
      <c r="J399" s="210"/>
    </row>
    <row r="400" spans="10:10" s="14" customFormat="1" x14ac:dyDescent="0.2">
      <c r="J400" s="210"/>
    </row>
    <row r="401" spans="10:10" s="14" customFormat="1" x14ac:dyDescent="0.2">
      <c r="J401" s="210"/>
    </row>
    <row r="402" spans="10:10" s="14" customFormat="1" x14ac:dyDescent="0.2">
      <c r="J402" s="210"/>
    </row>
    <row r="403" spans="10:10" s="14" customFormat="1" x14ac:dyDescent="0.2">
      <c r="J403" s="210"/>
    </row>
    <row r="404" spans="10:10" s="14" customFormat="1" x14ac:dyDescent="0.2">
      <c r="J404" s="210"/>
    </row>
    <row r="405" spans="10:10" s="14" customFormat="1" x14ac:dyDescent="0.2">
      <c r="J405" s="210"/>
    </row>
    <row r="406" spans="10:10" s="14" customFormat="1" x14ac:dyDescent="0.2">
      <c r="J406" s="210"/>
    </row>
    <row r="407" spans="10:10" s="14" customFormat="1" x14ac:dyDescent="0.2">
      <c r="J407" s="210"/>
    </row>
    <row r="408" spans="10:10" s="14" customFormat="1" x14ac:dyDescent="0.2">
      <c r="J408" s="210"/>
    </row>
    <row r="409" spans="10:10" s="14" customFormat="1" x14ac:dyDescent="0.2">
      <c r="J409" s="210"/>
    </row>
    <row r="410" spans="10:10" s="14" customFormat="1" x14ac:dyDescent="0.2">
      <c r="J410" s="210"/>
    </row>
    <row r="411" spans="10:10" s="14" customFormat="1" x14ac:dyDescent="0.2">
      <c r="J411" s="210"/>
    </row>
    <row r="412" spans="10:10" s="14" customFormat="1" x14ac:dyDescent="0.2">
      <c r="J412" s="210"/>
    </row>
    <row r="413" spans="10:10" s="14" customFormat="1" x14ac:dyDescent="0.2">
      <c r="J413" s="210"/>
    </row>
    <row r="414" spans="10:10" s="14" customFormat="1" x14ac:dyDescent="0.2">
      <c r="J414" s="210"/>
    </row>
    <row r="415" spans="10:10" s="14" customFormat="1" x14ac:dyDescent="0.2">
      <c r="J415" s="210"/>
    </row>
    <row r="416" spans="10:10" s="14" customFormat="1" x14ac:dyDescent="0.2">
      <c r="J416" s="210"/>
    </row>
    <row r="417" spans="10:10" s="14" customFormat="1" x14ac:dyDescent="0.2">
      <c r="J417" s="210"/>
    </row>
    <row r="418" spans="10:10" s="14" customFormat="1" x14ac:dyDescent="0.2">
      <c r="J418" s="210"/>
    </row>
    <row r="419" spans="10:10" s="14" customFormat="1" x14ac:dyDescent="0.2">
      <c r="J419" s="210"/>
    </row>
    <row r="420" spans="10:10" s="14" customFormat="1" x14ac:dyDescent="0.2">
      <c r="J420" s="210"/>
    </row>
    <row r="421" spans="10:10" s="14" customFormat="1" x14ac:dyDescent="0.2">
      <c r="J421" s="210"/>
    </row>
    <row r="422" spans="10:10" s="14" customFormat="1" x14ac:dyDescent="0.2">
      <c r="J422" s="210"/>
    </row>
    <row r="423" spans="10:10" s="14" customFormat="1" x14ac:dyDescent="0.2">
      <c r="J423" s="210"/>
    </row>
    <row r="424" spans="10:10" s="14" customFormat="1" x14ac:dyDescent="0.2">
      <c r="J424" s="210"/>
    </row>
    <row r="425" spans="10:10" s="14" customFormat="1" x14ac:dyDescent="0.2">
      <c r="J425" s="210"/>
    </row>
    <row r="426" spans="10:10" s="14" customFormat="1" x14ac:dyDescent="0.2">
      <c r="J426" s="210"/>
    </row>
    <row r="427" spans="10:10" s="14" customFormat="1" x14ac:dyDescent="0.2">
      <c r="J427" s="210"/>
    </row>
    <row r="428" spans="10:10" s="14" customFormat="1" x14ac:dyDescent="0.2">
      <c r="J428" s="210"/>
    </row>
    <row r="429" spans="10:10" s="14" customFormat="1" x14ac:dyDescent="0.2">
      <c r="J429" s="210"/>
    </row>
    <row r="430" spans="10:10" s="14" customFormat="1" x14ac:dyDescent="0.2">
      <c r="J430" s="210"/>
    </row>
    <row r="431" spans="10:10" s="14" customFormat="1" x14ac:dyDescent="0.2">
      <c r="J431" s="210"/>
    </row>
    <row r="432" spans="10:10" s="14" customFormat="1" x14ac:dyDescent="0.2">
      <c r="J432" s="210"/>
    </row>
    <row r="433" spans="10:10" s="14" customFormat="1" x14ac:dyDescent="0.2">
      <c r="J433" s="210"/>
    </row>
    <row r="434" spans="10:10" s="14" customFormat="1" x14ac:dyDescent="0.2">
      <c r="J434" s="210"/>
    </row>
    <row r="435" spans="10:10" s="14" customFormat="1" x14ac:dyDescent="0.2">
      <c r="J435" s="210"/>
    </row>
    <row r="436" spans="10:10" s="14" customFormat="1" x14ac:dyDescent="0.2">
      <c r="J436" s="210"/>
    </row>
    <row r="437" spans="10:10" s="14" customFormat="1" x14ac:dyDescent="0.2">
      <c r="J437" s="210"/>
    </row>
    <row r="438" spans="10:10" s="14" customFormat="1" x14ac:dyDescent="0.2">
      <c r="J438" s="210"/>
    </row>
    <row r="439" spans="10:10" s="14" customFormat="1" x14ac:dyDescent="0.2">
      <c r="J439" s="210"/>
    </row>
    <row r="440" spans="10:10" s="14" customFormat="1" x14ac:dyDescent="0.2">
      <c r="J440" s="210"/>
    </row>
    <row r="441" spans="10:10" s="14" customFormat="1" x14ac:dyDescent="0.2">
      <c r="J441" s="210"/>
    </row>
    <row r="442" spans="10:10" s="14" customFormat="1" x14ac:dyDescent="0.2">
      <c r="J442" s="210"/>
    </row>
    <row r="443" spans="10:10" s="14" customFormat="1" x14ac:dyDescent="0.2">
      <c r="J443" s="210"/>
    </row>
    <row r="444" spans="10:10" s="14" customFormat="1" x14ac:dyDescent="0.2">
      <c r="J444" s="210"/>
    </row>
    <row r="445" spans="10:10" s="14" customFormat="1" x14ac:dyDescent="0.2">
      <c r="J445" s="210"/>
    </row>
    <row r="446" spans="10:10" s="14" customFormat="1" x14ac:dyDescent="0.2">
      <c r="J446" s="210"/>
    </row>
    <row r="447" spans="10:10" s="14" customFormat="1" x14ac:dyDescent="0.2">
      <c r="J447" s="210"/>
    </row>
    <row r="448" spans="10:10" s="14" customFormat="1" x14ac:dyDescent="0.2">
      <c r="J448" s="210"/>
    </row>
    <row r="449" spans="10:10" s="14" customFormat="1" x14ac:dyDescent="0.2">
      <c r="J449" s="210"/>
    </row>
    <row r="450" spans="10:10" s="14" customFormat="1" x14ac:dyDescent="0.2">
      <c r="J450" s="210"/>
    </row>
    <row r="451" spans="10:10" s="14" customFormat="1" x14ac:dyDescent="0.2">
      <c r="J451" s="210"/>
    </row>
    <row r="452" spans="10:10" s="14" customFormat="1" x14ac:dyDescent="0.2">
      <c r="J452" s="210"/>
    </row>
    <row r="453" spans="10:10" s="14" customFormat="1" x14ac:dyDescent="0.2">
      <c r="J453" s="210"/>
    </row>
    <row r="454" spans="10:10" s="14" customFormat="1" x14ac:dyDescent="0.2">
      <c r="J454" s="210"/>
    </row>
    <row r="455" spans="10:10" s="14" customFormat="1" x14ac:dyDescent="0.2">
      <c r="J455" s="210"/>
    </row>
    <row r="456" spans="10:10" s="14" customFormat="1" x14ac:dyDescent="0.2">
      <c r="J456" s="210"/>
    </row>
    <row r="457" spans="10:10" s="14" customFormat="1" x14ac:dyDescent="0.2">
      <c r="J457" s="210"/>
    </row>
    <row r="458" spans="10:10" s="14" customFormat="1" x14ac:dyDescent="0.2">
      <c r="J458" s="210"/>
    </row>
    <row r="459" spans="10:10" s="14" customFormat="1" x14ac:dyDescent="0.2">
      <c r="J459" s="210"/>
    </row>
    <row r="460" spans="10:10" s="14" customFormat="1" x14ac:dyDescent="0.2">
      <c r="J460" s="210"/>
    </row>
    <row r="461" spans="10:10" s="14" customFormat="1" x14ac:dyDescent="0.2">
      <c r="J461" s="210"/>
    </row>
    <row r="462" spans="10:10" s="14" customFormat="1" x14ac:dyDescent="0.2">
      <c r="J462" s="210"/>
    </row>
    <row r="463" spans="10:10" s="14" customFormat="1" x14ac:dyDescent="0.2">
      <c r="J463" s="210"/>
    </row>
    <row r="464" spans="10:10" s="14" customFormat="1" x14ac:dyDescent="0.2">
      <c r="J464" s="210"/>
    </row>
    <row r="465" spans="10:10" s="14" customFormat="1" x14ac:dyDescent="0.2">
      <c r="J465" s="210"/>
    </row>
    <row r="466" spans="10:10" s="14" customFormat="1" x14ac:dyDescent="0.2">
      <c r="J466" s="210"/>
    </row>
    <row r="467" spans="10:10" s="14" customFormat="1" x14ac:dyDescent="0.2">
      <c r="J467" s="210"/>
    </row>
    <row r="468" spans="10:10" s="14" customFormat="1" x14ac:dyDescent="0.2">
      <c r="J468" s="210"/>
    </row>
    <row r="469" spans="10:10" s="14" customFormat="1" x14ac:dyDescent="0.2">
      <c r="J469" s="210"/>
    </row>
    <row r="470" spans="10:10" s="14" customFormat="1" x14ac:dyDescent="0.2">
      <c r="J470" s="210"/>
    </row>
    <row r="471" spans="10:10" s="14" customFormat="1" x14ac:dyDescent="0.2">
      <c r="J471" s="210"/>
    </row>
    <row r="472" spans="10:10" s="14" customFormat="1" x14ac:dyDescent="0.2">
      <c r="J472" s="210"/>
    </row>
    <row r="473" spans="10:10" s="14" customFormat="1" x14ac:dyDescent="0.2">
      <c r="J473" s="210"/>
    </row>
    <row r="474" spans="10:10" s="14" customFormat="1" x14ac:dyDescent="0.2">
      <c r="J474" s="210"/>
    </row>
    <row r="475" spans="10:10" s="14" customFormat="1" x14ac:dyDescent="0.2">
      <c r="J475" s="210"/>
    </row>
    <row r="476" spans="10:10" s="14" customFormat="1" x14ac:dyDescent="0.2">
      <c r="J476" s="210"/>
    </row>
    <row r="477" spans="10:10" s="14" customFormat="1" x14ac:dyDescent="0.2">
      <c r="J477" s="210"/>
    </row>
    <row r="478" spans="10:10" s="14" customFormat="1" x14ac:dyDescent="0.2">
      <c r="J478" s="210"/>
    </row>
    <row r="479" spans="10:10" s="14" customFormat="1" x14ac:dyDescent="0.2">
      <c r="J479" s="210"/>
    </row>
    <row r="480" spans="10:10" s="14" customFormat="1" x14ac:dyDescent="0.2">
      <c r="J480" s="210"/>
    </row>
    <row r="481" spans="10:10" s="14" customFormat="1" x14ac:dyDescent="0.2">
      <c r="J481" s="210"/>
    </row>
    <row r="482" spans="10:10" s="14" customFormat="1" x14ac:dyDescent="0.2">
      <c r="J482" s="210"/>
    </row>
    <row r="483" spans="10:10" s="14" customFormat="1" x14ac:dyDescent="0.2">
      <c r="J483" s="210"/>
    </row>
    <row r="484" spans="10:10" s="14" customFormat="1" x14ac:dyDescent="0.2">
      <c r="J484" s="210"/>
    </row>
    <row r="485" spans="10:10" s="14" customFormat="1" x14ac:dyDescent="0.2">
      <c r="J485" s="210"/>
    </row>
    <row r="486" spans="10:10" s="14" customFormat="1" x14ac:dyDescent="0.2">
      <c r="J486" s="210"/>
    </row>
    <row r="487" spans="10:10" s="14" customFormat="1" x14ac:dyDescent="0.2">
      <c r="J487" s="210"/>
    </row>
    <row r="488" spans="10:10" s="14" customFormat="1" x14ac:dyDescent="0.2">
      <c r="J488" s="210"/>
    </row>
    <row r="489" spans="10:10" s="14" customFormat="1" x14ac:dyDescent="0.2">
      <c r="J489" s="210"/>
    </row>
    <row r="490" spans="10:10" s="14" customFormat="1" x14ac:dyDescent="0.2">
      <c r="J490" s="210"/>
    </row>
    <row r="491" spans="10:10" s="14" customFormat="1" x14ac:dyDescent="0.2">
      <c r="J491" s="210"/>
    </row>
    <row r="492" spans="10:10" s="14" customFormat="1" x14ac:dyDescent="0.2">
      <c r="J492" s="210"/>
    </row>
    <row r="493" spans="10:10" s="14" customFormat="1" x14ac:dyDescent="0.2">
      <c r="J493" s="210"/>
    </row>
    <row r="494" spans="10:10" s="14" customFormat="1" x14ac:dyDescent="0.2">
      <c r="J494" s="210"/>
    </row>
    <row r="495" spans="10:10" s="14" customFormat="1" x14ac:dyDescent="0.2">
      <c r="J495" s="210"/>
    </row>
    <row r="496" spans="10:10" s="14" customFormat="1" x14ac:dyDescent="0.2">
      <c r="J496" s="210"/>
    </row>
    <row r="497" spans="10:10" s="14" customFormat="1" x14ac:dyDescent="0.2">
      <c r="J497" s="210"/>
    </row>
    <row r="498" spans="10:10" s="14" customFormat="1" x14ac:dyDescent="0.2">
      <c r="J498" s="210"/>
    </row>
    <row r="499" spans="10:10" s="14" customFormat="1" x14ac:dyDescent="0.2">
      <c r="J499" s="210"/>
    </row>
    <row r="500" spans="10:10" s="14" customFormat="1" x14ac:dyDescent="0.2">
      <c r="J500" s="210"/>
    </row>
    <row r="501" spans="10:10" s="14" customFormat="1" x14ac:dyDescent="0.2">
      <c r="J501" s="210"/>
    </row>
    <row r="502" spans="10:10" s="14" customFormat="1" x14ac:dyDescent="0.2">
      <c r="J502" s="210"/>
    </row>
    <row r="503" spans="10:10" s="14" customFormat="1" x14ac:dyDescent="0.2">
      <c r="J503" s="210"/>
    </row>
    <row r="504" spans="10:10" s="14" customFormat="1" x14ac:dyDescent="0.2">
      <c r="J504" s="210"/>
    </row>
    <row r="505" spans="10:10" s="14" customFormat="1" x14ac:dyDescent="0.2">
      <c r="J505" s="210"/>
    </row>
    <row r="506" spans="10:10" s="14" customFormat="1" x14ac:dyDescent="0.2">
      <c r="J506" s="210"/>
    </row>
    <row r="507" spans="10:10" s="14" customFormat="1" x14ac:dyDescent="0.2">
      <c r="J507" s="210"/>
    </row>
    <row r="508" spans="10:10" s="14" customFormat="1" x14ac:dyDescent="0.2">
      <c r="J508" s="210"/>
    </row>
    <row r="509" spans="10:10" s="14" customFormat="1" x14ac:dyDescent="0.2">
      <c r="J509" s="210"/>
    </row>
    <row r="510" spans="10:10" s="14" customFormat="1" x14ac:dyDescent="0.2">
      <c r="J510" s="210"/>
    </row>
    <row r="511" spans="10:10" s="14" customFormat="1" x14ac:dyDescent="0.2">
      <c r="J511" s="210"/>
    </row>
    <row r="512" spans="10:10" s="14" customFormat="1" x14ac:dyDescent="0.2">
      <c r="J512" s="210"/>
    </row>
    <row r="513" spans="10:10" s="14" customFormat="1" x14ac:dyDescent="0.2">
      <c r="J513" s="210"/>
    </row>
    <row r="514" spans="10:10" s="14" customFormat="1" x14ac:dyDescent="0.2">
      <c r="J514" s="210"/>
    </row>
    <row r="515" spans="10:10" s="14" customFormat="1" x14ac:dyDescent="0.2">
      <c r="J515" s="210"/>
    </row>
    <row r="516" spans="10:10" s="14" customFormat="1" x14ac:dyDescent="0.2">
      <c r="J516" s="210"/>
    </row>
    <row r="517" spans="10:10" s="14" customFormat="1" x14ac:dyDescent="0.2">
      <c r="J517" s="210"/>
    </row>
    <row r="518" spans="10:10" s="14" customFormat="1" x14ac:dyDescent="0.2">
      <c r="J518" s="210"/>
    </row>
    <row r="519" spans="10:10" s="14" customFormat="1" x14ac:dyDescent="0.2">
      <c r="J519" s="210"/>
    </row>
    <row r="520" spans="10:10" s="14" customFormat="1" x14ac:dyDescent="0.2">
      <c r="J520" s="210"/>
    </row>
    <row r="521" spans="10:10" s="14" customFormat="1" x14ac:dyDescent="0.2">
      <c r="J521" s="210"/>
    </row>
    <row r="522" spans="10:10" s="14" customFormat="1" x14ac:dyDescent="0.2">
      <c r="J522" s="210"/>
    </row>
    <row r="523" spans="10:10" s="14" customFormat="1" x14ac:dyDescent="0.2">
      <c r="J523" s="210"/>
    </row>
    <row r="524" spans="10:10" s="14" customFormat="1" x14ac:dyDescent="0.2">
      <c r="J524" s="210"/>
    </row>
    <row r="525" spans="10:10" s="14" customFormat="1" x14ac:dyDescent="0.2">
      <c r="J525" s="210"/>
    </row>
    <row r="526" spans="10:10" s="14" customFormat="1" x14ac:dyDescent="0.2">
      <c r="J526" s="210"/>
    </row>
    <row r="527" spans="10:10" s="14" customFormat="1" x14ac:dyDescent="0.2">
      <c r="J527" s="210"/>
    </row>
    <row r="528" spans="10:10" s="14" customFormat="1" x14ac:dyDescent="0.2">
      <c r="J528" s="210"/>
    </row>
    <row r="529" spans="10:10" s="14" customFormat="1" x14ac:dyDescent="0.2">
      <c r="J529" s="210"/>
    </row>
    <row r="530" spans="10:10" s="14" customFormat="1" x14ac:dyDescent="0.2">
      <c r="J530" s="210"/>
    </row>
    <row r="531" spans="10:10" s="14" customFormat="1" x14ac:dyDescent="0.2">
      <c r="J531" s="210"/>
    </row>
    <row r="532" spans="10:10" s="14" customFormat="1" x14ac:dyDescent="0.2">
      <c r="J532" s="210"/>
    </row>
    <row r="533" spans="10:10" s="14" customFormat="1" x14ac:dyDescent="0.2">
      <c r="J533" s="210"/>
    </row>
    <row r="534" spans="10:10" s="14" customFormat="1" x14ac:dyDescent="0.2">
      <c r="J534" s="210"/>
    </row>
    <row r="535" spans="10:10" s="14" customFormat="1" x14ac:dyDescent="0.2">
      <c r="J535" s="210"/>
    </row>
    <row r="536" spans="10:10" s="14" customFormat="1" x14ac:dyDescent="0.2">
      <c r="J536" s="210"/>
    </row>
    <row r="537" spans="10:10" s="14" customFormat="1" x14ac:dyDescent="0.2">
      <c r="J537" s="210"/>
    </row>
    <row r="538" spans="10:10" s="14" customFormat="1" x14ac:dyDescent="0.2">
      <c r="J538" s="210"/>
    </row>
    <row r="539" spans="10:10" s="14" customFormat="1" x14ac:dyDescent="0.2">
      <c r="J539" s="210"/>
    </row>
    <row r="540" spans="10:10" s="14" customFormat="1" x14ac:dyDescent="0.2">
      <c r="J540" s="210"/>
    </row>
    <row r="541" spans="10:10" s="14" customFormat="1" x14ac:dyDescent="0.2">
      <c r="J541" s="210"/>
    </row>
    <row r="542" spans="10:10" s="14" customFormat="1" x14ac:dyDescent="0.2">
      <c r="J542" s="210"/>
    </row>
    <row r="543" spans="10:10" s="14" customFormat="1" x14ac:dyDescent="0.2">
      <c r="J543" s="210"/>
    </row>
    <row r="544" spans="10:10" s="14" customFormat="1" x14ac:dyDescent="0.2">
      <c r="J544" s="210"/>
    </row>
    <row r="545" spans="10:10" s="14" customFormat="1" x14ac:dyDescent="0.2">
      <c r="J545" s="210"/>
    </row>
    <row r="546" spans="10:10" s="14" customFormat="1" x14ac:dyDescent="0.2">
      <c r="J546" s="210"/>
    </row>
    <row r="547" spans="10:10" s="14" customFormat="1" x14ac:dyDescent="0.2">
      <c r="J547" s="210"/>
    </row>
    <row r="548" spans="10:10" s="14" customFormat="1" x14ac:dyDescent="0.2">
      <c r="J548" s="210"/>
    </row>
    <row r="549" spans="10:10" s="14" customFormat="1" x14ac:dyDescent="0.2">
      <c r="J549" s="210"/>
    </row>
    <row r="550" spans="10:10" s="14" customFormat="1" x14ac:dyDescent="0.2">
      <c r="J550" s="210"/>
    </row>
    <row r="551" spans="10:10" s="14" customFormat="1" x14ac:dyDescent="0.2">
      <c r="J551" s="210"/>
    </row>
    <row r="552" spans="10:10" s="14" customFormat="1" x14ac:dyDescent="0.2">
      <c r="J552" s="210"/>
    </row>
    <row r="553" spans="10:10" s="14" customFormat="1" x14ac:dyDescent="0.2">
      <c r="J553" s="210"/>
    </row>
    <row r="554" spans="10:10" s="14" customFormat="1" x14ac:dyDescent="0.2">
      <c r="J554" s="210"/>
    </row>
    <row r="555" spans="10:10" s="14" customFormat="1" x14ac:dyDescent="0.2">
      <c r="J555" s="210"/>
    </row>
    <row r="556" spans="10:10" s="14" customFormat="1" x14ac:dyDescent="0.2">
      <c r="J556" s="210"/>
    </row>
    <row r="557" spans="10:10" s="14" customFormat="1" x14ac:dyDescent="0.2">
      <c r="J557" s="210"/>
    </row>
    <row r="558" spans="10:10" s="14" customFormat="1" x14ac:dyDescent="0.2">
      <c r="J558" s="210"/>
    </row>
    <row r="559" spans="10:10" s="14" customFormat="1" x14ac:dyDescent="0.2">
      <c r="J559" s="210"/>
    </row>
    <row r="560" spans="10:10" s="14" customFormat="1" x14ac:dyDescent="0.2">
      <c r="J560" s="210"/>
    </row>
    <row r="561" spans="10:10" s="14" customFormat="1" x14ac:dyDescent="0.2">
      <c r="J561" s="210"/>
    </row>
    <row r="562" spans="10:10" s="14" customFormat="1" x14ac:dyDescent="0.2">
      <c r="J562" s="210"/>
    </row>
    <row r="563" spans="10:10" s="14" customFormat="1" x14ac:dyDescent="0.2">
      <c r="J563" s="210"/>
    </row>
    <row r="564" spans="10:10" s="14" customFormat="1" x14ac:dyDescent="0.2">
      <c r="J564" s="210"/>
    </row>
    <row r="565" spans="10:10" s="14" customFormat="1" x14ac:dyDescent="0.2">
      <c r="J565" s="210"/>
    </row>
    <row r="566" spans="10:10" s="14" customFormat="1" x14ac:dyDescent="0.2">
      <c r="J566" s="210"/>
    </row>
    <row r="567" spans="10:10" s="14" customFormat="1" x14ac:dyDescent="0.2">
      <c r="J567" s="210"/>
    </row>
    <row r="568" spans="10:10" s="14" customFormat="1" x14ac:dyDescent="0.2">
      <c r="J568" s="210"/>
    </row>
    <row r="569" spans="10:10" s="14" customFormat="1" x14ac:dyDescent="0.2">
      <c r="J569" s="210"/>
    </row>
    <row r="570" spans="10:10" s="14" customFormat="1" x14ac:dyDescent="0.2">
      <c r="J570" s="210"/>
    </row>
    <row r="571" spans="10:10" s="14" customFormat="1" x14ac:dyDescent="0.2">
      <c r="J571" s="210"/>
    </row>
    <row r="572" spans="10:10" s="14" customFormat="1" x14ac:dyDescent="0.2">
      <c r="J572" s="210"/>
    </row>
    <row r="573" spans="10:10" s="14" customFormat="1" x14ac:dyDescent="0.2">
      <c r="J573" s="210"/>
    </row>
    <row r="574" spans="10:10" s="14" customFormat="1" x14ac:dyDescent="0.2">
      <c r="J574" s="210"/>
    </row>
    <row r="575" spans="10:10" s="14" customFormat="1" x14ac:dyDescent="0.2">
      <c r="J575" s="210"/>
    </row>
    <row r="576" spans="10:10" s="14" customFormat="1" x14ac:dyDescent="0.2">
      <c r="J576" s="210"/>
    </row>
    <row r="577" spans="10:10" s="14" customFormat="1" x14ac:dyDescent="0.2">
      <c r="J577" s="210"/>
    </row>
    <row r="578" spans="10:10" s="14" customFormat="1" x14ac:dyDescent="0.2">
      <c r="J578" s="210"/>
    </row>
    <row r="579" spans="10:10" s="14" customFormat="1" x14ac:dyDescent="0.2">
      <c r="J579" s="210"/>
    </row>
    <row r="580" spans="10:10" s="14" customFormat="1" x14ac:dyDescent="0.2">
      <c r="J580" s="210"/>
    </row>
    <row r="581" spans="10:10" s="14" customFormat="1" x14ac:dyDescent="0.2"/>
    <row r="582" spans="10:10" s="14" customFormat="1" x14ac:dyDescent="0.2"/>
    <row r="583" spans="10:10" s="14" customFormat="1" x14ac:dyDescent="0.2"/>
    <row r="584" spans="10:10" s="14" customFormat="1" x14ac:dyDescent="0.2"/>
    <row r="585" spans="10:10" s="14" customFormat="1" x14ac:dyDescent="0.2"/>
    <row r="586" spans="10:10" s="14" customFormat="1" x14ac:dyDescent="0.2"/>
    <row r="587" spans="10:10" s="14" customFormat="1" x14ac:dyDescent="0.2"/>
    <row r="588" spans="10:10" s="14" customFormat="1" x14ac:dyDescent="0.2"/>
    <row r="589" spans="10:10" s="14" customFormat="1" x14ac:dyDescent="0.2"/>
    <row r="590" spans="10:10" s="14" customFormat="1" x14ac:dyDescent="0.2"/>
    <row r="591" spans="10:10" s="14" customFormat="1" x14ac:dyDescent="0.2"/>
    <row r="592" spans="10:10" s="14" customFormat="1" x14ac:dyDescent="0.2"/>
    <row r="593" s="14" customFormat="1" x14ac:dyDescent="0.2"/>
    <row r="594" s="14" customFormat="1" x14ac:dyDescent="0.2"/>
    <row r="595" s="14" customFormat="1" x14ac:dyDescent="0.2"/>
    <row r="596" s="14" customFormat="1" x14ac:dyDescent="0.2"/>
    <row r="597" s="14" customFormat="1" x14ac:dyDescent="0.2"/>
    <row r="598" s="14" customFormat="1" x14ac:dyDescent="0.2"/>
    <row r="599" s="14" customFormat="1" x14ac:dyDescent="0.2"/>
    <row r="600" s="14" customFormat="1" x14ac:dyDescent="0.2"/>
    <row r="601" s="14" customFormat="1" x14ac:dyDescent="0.2"/>
    <row r="602" s="14" customFormat="1" x14ac:dyDescent="0.2"/>
    <row r="603" s="14" customFormat="1" x14ac:dyDescent="0.2"/>
    <row r="604" s="14" customFormat="1" x14ac:dyDescent="0.2"/>
    <row r="605" s="14" customFormat="1" x14ac:dyDescent="0.2"/>
    <row r="606" s="14" customFormat="1" x14ac:dyDescent="0.2"/>
    <row r="607" s="14" customFormat="1" x14ac:dyDescent="0.2"/>
    <row r="608" s="14" customFormat="1" x14ac:dyDescent="0.2"/>
    <row r="609" s="14" customFormat="1" x14ac:dyDescent="0.2"/>
    <row r="610" s="14" customFormat="1" x14ac:dyDescent="0.2"/>
    <row r="611" s="14" customFormat="1" x14ac:dyDescent="0.2"/>
    <row r="612" s="14" customFormat="1" x14ac:dyDescent="0.2"/>
    <row r="613" s="14" customFormat="1" x14ac:dyDescent="0.2"/>
    <row r="614" s="14" customFormat="1" x14ac:dyDescent="0.2"/>
    <row r="615" s="14" customFormat="1" x14ac:dyDescent="0.2"/>
    <row r="616" s="14" customFormat="1" x14ac:dyDescent="0.2"/>
    <row r="617" s="14" customFormat="1" x14ac:dyDescent="0.2"/>
    <row r="618" s="14" customFormat="1" x14ac:dyDescent="0.2"/>
    <row r="619" s="14" customFormat="1" x14ac:dyDescent="0.2"/>
    <row r="620" s="14" customFormat="1" x14ac:dyDescent="0.2"/>
    <row r="621" s="14" customFormat="1" x14ac:dyDescent="0.2"/>
    <row r="622" s="14" customFormat="1" x14ac:dyDescent="0.2"/>
    <row r="623" s="14" customFormat="1" x14ac:dyDescent="0.2"/>
    <row r="624" s="14" customFormat="1" x14ac:dyDescent="0.2"/>
    <row r="625" s="14" customFormat="1" x14ac:dyDescent="0.2"/>
    <row r="626" s="14" customFormat="1" x14ac:dyDescent="0.2"/>
    <row r="627" s="14" customFormat="1" x14ac:dyDescent="0.2"/>
    <row r="628" s="14" customFormat="1" x14ac:dyDescent="0.2"/>
    <row r="629" s="14" customFormat="1" x14ac:dyDescent="0.2"/>
    <row r="630" s="14" customFormat="1" x14ac:dyDescent="0.2"/>
    <row r="631" s="14" customFormat="1" x14ac:dyDescent="0.2"/>
    <row r="632" s="14" customFormat="1" x14ac:dyDescent="0.2"/>
    <row r="633" s="14" customFormat="1" x14ac:dyDescent="0.2"/>
    <row r="634" s="14" customFormat="1" x14ac:dyDescent="0.2"/>
    <row r="635" s="14" customFormat="1" x14ac:dyDescent="0.2"/>
    <row r="636" s="14" customFormat="1" x14ac:dyDescent="0.2"/>
    <row r="637" s="14" customFormat="1" x14ac:dyDescent="0.2"/>
    <row r="638" s="14" customFormat="1" x14ac:dyDescent="0.2"/>
    <row r="639" s="14" customFormat="1" x14ac:dyDescent="0.2"/>
    <row r="640" s="14" customFormat="1" x14ac:dyDescent="0.2"/>
    <row r="641" s="14" customFormat="1" x14ac:dyDescent="0.2"/>
    <row r="642" s="14" customFormat="1" x14ac:dyDescent="0.2"/>
    <row r="643" s="14" customFormat="1" x14ac:dyDescent="0.2"/>
    <row r="644" s="14" customFormat="1" x14ac:dyDescent="0.2"/>
    <row r="645" s="14" customFormat="1" x14ac:dyDescent="0.2"/>
    <row r="646" s="14" customFormat="1" x14ac:dyDescent="0.2"/>
    <row r="647" s="14" customFormat="1" x14ac:dyDescent="0.2"/>
    <row r="648" s="14" customFormat="1" x14ac:dyDescent="0.2"/>
    <row r="649" s="14" customFormat="1" x14ac:dyDescent="0.2"/>
    <row r="650" s="14" customFormat="1" x14ac:dyDescent="0.2"/>
    <row r="651" s="14" customFormat="1" x14ac:dyDescent="0.2"/>
    <row r="652" s="14" customFormat="1" x14ac:dyDescent="0.2"/>
    <row r="653" s="14" customFormat="1" x14ac:dyDescent="0.2"/>
    <row r="654" s="14" customFormat="1" x14ac:dyDescent="0.2"/>
    <row r="655" s="14" customFormat="1" x14ac:dyDescent="0.2"/>
    <row r="656" s="14" customFormat="1" x14ac:dyDescent="0.2"/>
    <row r="657" s="14" customFormat="1" x14ac:dyDescent="0.2"/>
    <row r="658" s="14" customFormat="1" x14ac:dyDescent="0.2"/>
    <row r="659" s="14" customFormat="1" x14ac:dyDescent="0.2"/>
    <row r="660" s="14" customFormat="1" x14ac:dyDescent="0.2"/>
    <row r="661" s="14" customFormat="1" x14ac:dyDescent="0.2"/>
    <row r="662" s="14" customFormat="1" x14ac:dyDescent="0.2"/>
    <row r="663" s="14" customFormat="1" x14ac:dyDescent="0.2"/>
    <row r="664" s="14" customFormat="1" x14ac:dyDescent="0.2"/>
    <row r="665" s="14" customFormat="1" x14ac:dyDescent="0.2"/>
    <row r="666" s="14" customFormat="1" x14ac:dyDescent="0.2"/>
    <row r="667" s="14" customFormat="1" x14ac:dyDescent="0.2"/>
    <row r="668" s="14" customFormat="1" x14ac:dyDescent="0.2"/>
    <row r="669" s="14" customFormat="1" x14ac:dyDescent="0.2"/>
    <row r="670" s="14" customFormat="1" x14ac:dyDescent="0.2"/>
    <row r="671" s="14" customFormat="1" x14ac:dyDescent="0.2"/>
    <row r="672" s="14" customFormat="1" x14ac:dyDescent="0.2"/>
    <row r="673" s="14" customFormat="1" x14ac:dyDescent="0.2"/>
    <row r="674" s="14" customFormat="1" x14ac:dyDescent="0.2"/>
    <row r="675" s="14" customFormat="1" x14ac:dyDescent="0.2"/>
    <row r="676" s="14" customFormat="1" x14ac:dyDescent="0.2"/>
    <row r="677" s="14" customFormat="1" x14ac:dyDescent="0.2"/>
    <row r="678" s="14" customFormat="1" x14ac:dyDescent="0.2"/>
    <row r="679" s="14" customFormat="1" x14ac:dyDescent="0.2"/>
    <row r="680" s="14" customFormat="1" x14ac:dyDescent="0.2"/>
    <row r="681" s="14" customFormat="1" x14ac:dyDescent="0.2"/>
    <row r="682" s="14" customFormat="1" x14ac:dyDescent="0.2"/>
    <row r="683" s="14" customFormat="1" x14ac:dyDescent="0.2"/>
    <row r="684" s="14" customFormat="1" x14ac:dyDescent="0.2"/>
    <row r="685" s="14" customFormat="1" x14ac:dyDescent="0.2"/>
    <row r="686" s="14" customFormat="1" x14ac:dyDescent="0.2"/>
    <row r="687" s="14" customFormat="1" x14ac:dyDescent="0.2"/>
    <row r="688" s="14" customFormat="1" x14ac:dyDescent="0.2"/>
    <row r="689" s="14" customFormat="1" x14ac:dyDescent="0.2"/>
    <row r="690" s="14" customFormat="1" x14ac:dyDescent="0.2"/>
    <row r="691" s="14" customFormat="1" x14ac:dyDescent="0.2"/>
    <row r="692" s="14" customFormat="1" x14ac:dyDescent="0.2"/>
    <row r="693" s="14" customFormat="1" x14ac:dyDescent="0.2"/>
    <row r="694" s="14" customFormat="1" x14ac:dyDescent="0.2"/>
    <row r="695" s="14" customFormat="1" x14ac:dyDescent="0.2"/>
    <row r="696" s="14" customFormat="1" x14ac:dyDescent="0.2"/>
    <row r="697" s="14" customFormat="1" x14ac:dyDescent="0.2"/>
    <row r="698" s="14" customFormat="1" x14ac:dyDescent="0.2"/>
    <row r="699" s="14" customFormat="1" x14ac:dyDescent="0.2"/>
    <row r="700" s="14" customFormat="1" x14ac:dyDescent="0.2"/>
    <row r="701" s="14" customFormat="1" x14ac:dyDescent="0.2"/>
    <row r="702" s="14" customFormat="1" x14ac:dyDescent="0.2"/>
    <row r="703" s="14" customFormat="1" x14ac:dyDescent="0.2"/>
    <row r="704" s="14" customFormat="1" x14ac:dyDescent="0.2"/>
    <row r="705" s="14" customFormat="1" x14ac:dyDescent="0.2"/>
    <row r="706" s="14" customFormat="1" x14ac:dyDescent="0.2"/>
    <row r="707" s="14" customFormat="1" x14ac:dyDescent="0.2"/>
    <row r="708" s="14" customFormat="1" x14ac:dyDescent="0.2"/>
    <row r="709" s="14" customFormat="1" x14ac:dyDescent="0.2"/>
    <row r="710" s="14" customFormat="1" x14ac:dyDescent="0.2"/>
    <row r="711" s="14" customFormat="1" x14ac:dyDescent="0.2"/>
    <row r="712" s="14" customFormat="1" x14ac:dyDescent="0.2"/>
    <row r="713" s="14" customFormat="1" x14ac:dyDescent="0.2"/>
    <row r="714" s="14" customFormat="1" x14ac:dyDescent="0.2"/>
    <row r="715" s="14" customFormat="1" x14ac:dyDescent="0.2"/>
    <row r="716" s="14" customFormat="1" x14ac:dyDescent="0.2"/>
    <row r="717" s="14" customFormat="1" x14ac:dyDescent="0.2"/>
    <row r="718" s="14" customFormat="1" x14ac:dyDescent="0.2"/>
    <row r="719" s="14" customFormat="1" x14ac:dyDescent="0.2"/>
    <row r="720" s="14" customFormat="1" x14ac:dyDescent="0.2"/>
    <row r="721" s="14" customFormat="1" x14ac:dyDescent="0.2"/>
    <row r="722" s="14" customFormat="1" x14ac:dyDescent="0.2"/>
    <row r="723" s="14" customFormat="1" x14ac:dyDescent="0.2"/>
    <row r="724" s="14" customFormat="1" x14ac:dyDescent="0.2"/>
    <row r="725" s="14" customFormat="1" x14ac:dyDescent="0.2"/>
    <row r="726" s="14" customFormat="1" x14ac:dyDescent="0.2"/>
    <row r="727" s="14" customFormat="1" x14ac:dyDescent="0.2"/>
    <row r="728" s="14" customFormat="1" x14ac:dyDescent="0.2"/>
    <row r="729" s="14" customFormat="1" x14ac:dyDescent="0.2"/>
    <row r="730" s="14" customFormat="1" x14ac:dyDescent="0.2"/>
    <row r="731" s="14" customFormat="1" x14ac:dyDescent="0.2"/>
    <row r="732" s="14" customFormat="1" x14ac:dyDescent="0.2"/>
    <row r="733" s="14" customFormat="1" x14ac:dyDescent="0.2"/>
    <row r="734" s="14" customFormat="1" x14ac:dyDescent="0.2"/>
    <row r="735" s="14" customFormat="1" x14ac:dyDescent="0.2"/>
    <row r="736" s="14" customFormat="1" x14ac:dyDescent="0.2"/>
    <row r="737" s="14" customFormat="1" x14ac:dyDescent="0.2"/>
    <row r="738" s="14" customFormat="1" x14ac:dyDescent="0.2"/>
    <row r="739" s="14" customFormat="1" x14ac:dyDescent="0.2"/>
    <row r="740" s="14" customFormat="1" x14ac:dyDescent="0.2"/>
    <row r="741" s="14" customFormat="1" x14ac:dyDescent="0.2"/>
    <row r="742" s="14" customFormat="1" x14ac:dyDescent="0.2"/>
    <row r="743" s="14" customFormat="1" x14ac:dyDescent="0.2"/>
    <row r="744" s="14" customFormat="1" x14ac:dyDescent="0.2"/>
    <row r="745" s="14" customFormat="1" x14ac:dyDescent="0.2"/>
    <row r="746" s="14" customFormat="1" x14ac:dyDescent="0.2"/>
    <row r="747" s="14" customFormat="1" x14ac:dyDescent="0.2"/>
    <row r="748" s="14" customFormat="1" x14ac:dyDescent="0.2"/>
    <row r="749" s="14" customFormat="1" x14ac:dyDescent="0.2"/>
    <row r="750" s="14" customFormat="1" x14ac:dyDescent="0.2"/>
    <row r="751" s="14" customFormat="1" x14ac:dyDescent="0.2"/>
    <row r="752" s="14" customFormat="1" x14ac:dyDescent="0.2"/>
    <row r="753" s="14" customFormat="1" x14ac:dyDescent="0.2"/>
    <row r="754" s="14" customFormat="1" x14ac:dyDescent="0.2"/>
    <row r="755" s="14" customFormat="1" x14ac:dyDescent="0.2"/>
    <row r="756" s="14" customFormat="1" x14ac:dyDescent="0.2"/>
    <row r="757" s="14" customFormat="1" x14ac:dyDescent="0.2"/>
    <row r="758" s="14" customFormat="1" x14ac:dyDescent="0.2"/>
    <row r="759" s="14" customFormat="1" x14ac:dyDescent="0.2"/>
    <row r="760" s="14" customFormat="1" x14ac:dyDescent="0.2"/>
    <row r="761" s="14" customFormat="1" x14ac:dyDescent="0.2"/>
    <row r="762" s="14" customFormat="1" x14ac:dyDescent="0.2"/>
    <row r="763" s="14" customFormat="1" x14ac:dyDescent="0.2"/>
    <row r="764" s="14" customFormat="1" x14ac:dyDescent="0.2"/>
    <row r="765" s="14" customFormat="1" x14ac:dyDescent="0.2"/>
    <row r="766" s="14" customFormat="1" x14ac:dyDescent="0.2"/>
    <row r="767" s="14" customFormat="1" x14ac:dyDescent="0.2"/>
    <row r="768" s="14" customFormat="1" x14ac:dyDescent="0.2"/>
    <row r="769" s="14" customFormat="1" x14ac:dyDescent="0.2"/>
    <row r="770" s="14" customFormat="1" x14ac:dyDescent="0.2"/>
    <row r="771" s="14" customFormat="1" x14ac:dyDescent="0.2"/>
    <row r="772" s="14" customFormat="1" x14ac:dyDescent="0.2"/>
    <row r="773" s="14" customFormat="1" x14ac:dyDescent="0.2"/>
    <row r="774" s="14" customFormat="1" x14ac:dyDescent="0.2"/>
    <row r="775" s="14" customFormat="1" x14ac:dyDescent="0.2"/>
    <row r="776" s="14" customFormat="1" x14ac:dyDescent="0.2"/>
    <row r="777" s="14" customFormat="1" x14ac:dyDescent="0.2"/>
    <row r="778" s="14" customFormat="1" x14ac:dyDescent="0.2"/>
    <row r="779" s="14" customFormat="1" x14ac:dyDescent="0.2"/>
    <row r="780" s="14" customFormat="1" x14ac:dyDescent="0.2"/>
    <row r="781" s="14" customFormat="1" x14ac:dyDescent="0.2"/>
    <row r="782" s="14" customFormat="1" x14ac:dyDescent="0.2"/>
    <row r="783" s="14" customFormat="1" x14ac:dyDescent="0.2"/>
    <row r="784" s="14" customFormat="1" x14ac:dyDescent="0.2"/>
    <row r="785" s="14" customFormat="1" x14ac:dyDescent="0.2"/>
    <row r="786" s="14" customFormat="1" x14ac:dyDescent="0.2"/>
    <row r="787" s="14" customFormat="1" x14ac:dyDescent="0.2"/>
    <row r="788" s="14" customFormat="1" x14ac:dyDescent="0.2"/>
    <row r="789" s="14" customFormat="1" x14ac:dyDescent="0.2"/>
    <row r="790" s="14" customFormat="1" x14ac:dyDescent="0.2"/>
    <row r="791" s="14" customFormat="1" x14ac:dyDescent="0.2"/>
    <row r="792" s="14" customFormat="1" x14ac:dyDescent="0.2"/>
    <row r="793" s="14" customFormat="1" x14ac:dyDescent="0.2"/>
    <row r="794" s="14" customFormat="1" x14ac:dyDescent="0.2"/>
    <row r="795" s="14" customFormat="1" x14ac:dyDescent="0.2"/>
    <row r="796" s="14" customFormat="1" x14ac:dyDescent="0.2"/>
    <row r="797" s="14" customFormat="1" x14ac:dyDescent="0.2"/>
    <row r="798" s="14" customFormat="1" x14ac:dyDescent="0.2"/>
    <row r="799" s="14" customFormat="1" x14ac:dyDescent="0.2"/>
    <row r="800" s="14" customFormat="1" x14ac:dyDescent="0.2"/>
    <row r="801" s="14" customFormat="1" x14ac:dyDescent="0.2"/>
    <row r="802" s="14" customFormat="1" x14ac:dyDescent="0.2"/>
    <row r="803" s="14" customFormat="1" x14ac:dyDescent="0.2"/>
    <row r="804" s="14" customFormat="1" x14ac:dyDescent="0.2"/>
    <row r="805" s="14" customFormat="1" x14ac:dyDescent="0.2"/>
    <row r="806" s="14" customFormat="1" x14ac:dyDescent="0.2"/>
    <row r="807" s="14" customFormat="1" x14ac:dyDescent="0.2"/>
    <row r="808" s="14" customFormat="1" x14ac:dyDescent="0.2"/>
    <row r="809" s="14" customFormat="1" x14ac:dyDescent="0.2"/>
    <row r="810" s="14" customFormat="1" x14ac:dyDescent="0.2"/>
    <row r="811" s="14" customFormat="1" x14ac:dyDescent="0.2"/>
    <row r="812" s="14" customFormat="1" x14ac:dyDescent="0.2"/>
    <row r="813" s="14" customFormat="1" x14ac:dyDescent="0.2"/>
    <row r="814" s="14" customFormat="1" x14ac:dyDescent="0.2"/>
    <row r="815" s="14" customFormat="1" x14ac:dyDescent="0.2"/>
    <row r="816" s="14" customFormat="1" x14ac:dyDescent="0.2"/>
    <row r="817" s="14" customFormat="1" x14ac:dyDescent="0.2"/>
    <row r="818" s="14" customFormat="1" x14ac:dyDescent="0.2"/>
    <row r="819" s="14" customFormat="1" x14ac:dyDescent="0.2"/>
    <row r="820" s="14" customFormat="1" x14ac:dyDescent="0.2"/>
    <row r="821" s="14" customFormat="1" x14ac:dyDescent="0.2"/>
    <row r="822" s="14" customFormat="1" x14ac:dyDescent="0.2"/>
    <row r="823" s="14" customFormat="1" x14ac:dyDescent="0.2"/>
    <row r="824" s="14" customFormat="1" x14ac:dyDescent="0.2"/>
    <row r="825" s="14" customFormat="1" x14ac:dyDescent="0.2"/>
    <row r="826" s="14" customFormat="1" x14ac:dyDescent="0.2"/>
    <row r="827" s="14" customFormat="1" x14ac:dyDescent="0.2"/>
    <row r="828" s="14" customFormat="1" x14ac:dyDescent="0.2"/>
    <row r="829" s="14" customFormat="1" x14ac:dyDescent="0.2"/>
    <row r="830" s="14" customFormat="1" x14ac:dyDescent="0.2"/>
    <row r="831" s="14" customFormat="1" x14ac:dyDescent="0.2"/>
    <row r="832" s="14" customFormat="1" x14ac:dyDescent="0.2"/>
    <row r="833" s="14" customFormat="1" x14ac:dyDescent="0.2"/>
    <row r="834" s="14" customFormat="1" x14ac:dyDescent="0.2"/>
    <row r="835" s="14" customFormat="1" x14ac:dyDescent="0.2"/>
    <row r="836" s="14" customFormat="1" x14ac:dyDescent="0.2"/>
    <row r="837" s="14" customFormat="1" x14ac:dyDescent="0.2"/>
    <row r="838" s="14" customFormat="1" x14ac:dyDescent="0.2"/>
    <row r="839" s="14" customFormat="1" x14ac:dyDescent="0.2"/>
    <row r="840" s="14" customFormat="1" x14ac:dyDescent="0.2"/>
    <row r="841" s="14" customFormat="1" x14ac:dyDescent="0.2"/>
    <row r="842" s="14" customFormat="1" x14ac:dyDescent="0.2"/>
    <row r="843" s="14" customFormat="1" x14ac:dyDescent="0.2"/>
    <row r="844" s="14" customFormat="1" x14ac:dyDescent="0.2"/>
    <row r="845" s="14" customFormat="1" x14ac:dyDescent="0.2"/>
    <row r="846" s="14" customFormat="1" x14ac:dyDescent="0.2"/>
    <row r="847" s="14" customFormat="1" x14ac:dyDescent="0.2"/>
    <row r="848" s="14" customFormat="1" x14ac:dyDescent="0.2"/>
    <row r="849" s="14" customFormat="1" x14ac:dyDescent="0.2"/>
    <row r="850" s="14" customFormat="1" x14ac:dyDescent="0.2"/>
    <row r="851" s="14" customFormat="1" x14ac:dyDescent="0.2"/>
    <row r="852" s="14" customFormat="1" x14ac:dyDescent="0.2"/>
    <row r="853" s="14" customFormat="1" x14ac:dyDescent="0.2"/>
    <row r="854" s="14" customFormat="1" x14ac:dyDescent="0.2"/>
    <row r="855" s="14" customFormat="1" x14ac:dyDescent="0.2"/>
    <row r="856" s="14" customFormat="1" x14ac:dyDescent="0.2"/>
    <row r="857" s="14" customFormat="1" x14ac:dyDescent="0.2"/>
    <row r="858" s="14" customFormat="1" x14ac:dyDescent="0.2"/>
    <row r="859" s="14" customFormat="1" x14ac:dyDescent="0.2"/>
    <row r="860" s="14" customFormat="1" x14ac:dyDescent="0.2"/>
    <row r="861" s="14" customFormat="1" x14ac:dyDescent="0.2"/>
    <row r="862" s="14" customFormat="1" x14ac:dyDescent="0.2"/>
    <row r="863" s="14" customFormat="1" x14ac:dyDescent="0.2"/>
    <row r="864" s="14" customFormat="1" x14ac:dyDescent="0.2"/>
    <row r="865" s="14" customFormat="1" x14ac:dyDescent="0.2"/>
    <row r="866" s="14" customFormat="1" x14ac:dyDescent="0.2"/>
    <row r="867" s="14" customFormat="1" x14ac:dyDescent="0.2"/>
    <row r="868" s="14" customFormat="1" x14ac:dyDescent="0.2"/>
    <row r="869" s="14" customFormat="1" x14ac:dyDescent="0.2"/>
    <row r="870" s="14" customFormat="1" x14ac:dyDescent="0.2"/>
    <row r="871" s="14" customFormat="1" x14ac:dyDescent="0.2"/>
    <row r="872" s="14" customFormat="1" x14ac:dyDescent="0.2"/>
    <row r="873" s="14" customFormat="1" x14ac:dyDescent="0.2"/>
    <row r="874" s="14" customFormat="1" x14ac:dyDescent="0.2"/>
    <row r="875" s="14" customFormat="1" x14ac:dyDescent="0.2"/>
    <row r="876" s="14" customFormat="1" x14ac:dyDescent="0.2"/>
    <row r="877" s="14" customFormat="1" x14ac:dyDescent="0.2"/>
    <row r="878" s="14" customFormat="1" x14ac:dyDescent="0.2"/>
    <row r="879" s="14" customFormat="1" x14ac:dyDescent="0.2"/>
    <row r="880" s="14" customFormat="1" x14ac:dyDescent="0.2"/>
    <row r="881" s="14" customFormat="1" x14ac:dyDescent="0.2"/>
    <row r="882" s="14" customFormat="1" x14ac:dyDescent="0.2"/>
    <row r="883" s="14" customFormat="1" x14ac:dyDescent="0.2"/>
    <row r="884" s="14" customFormat="1" x14ac:dyDescent="0.2"/>
    <row r="885" s="14" customFormat="1" x14ac:dyDescent="0.2"/>
    <row r="886" s="14" customFormat="1" x14ac:dyDescent="0.2"/>
    <row r="887" s="14" customFormat="1" x14ac:dyDescent="0.2"/>
    <row r="888" s="14" customFormat="1" x14ac:dyDescent="0.2"/>
    <row r="889" s="14" customFormat="1" x14ac:dyDescent="0.2"/>
    <row r="890" s="14" customFormat="1" x14ac:dyDescent="0.2"/>
    <row r="891" s="14" customFormat="1" x14ac:dyDescent="0.2"/>
    <row r="892" s="14" customFormat="1" x14ac:dyDescent="0.2"/>
    <row r="893" s="14" customFormat="1" x14ac:dyDescent="0.2"/>
    <row r="894" s="14" customFormat="1" x14ac:dyDescent="0.2"/>
    <row r="895" s="14" customFormat="1" x14ac:dyDescent="0.2"/>
    <row r="896" s="14" customFormat="1" x14ac:dyDescent="0.2"/>
    <row r="897" s="14" customFormat="1" x14ac:dyDescent="0.2"/>
    <row r="898" s="14" customFormat="1" x14ac:dyDescent="0.2"/>
    <row r="899" s="14" customFormat="1" x14ac:dyDescent="0.2"/>
    <row r="900" s="14" customFormat="1" x14ac:dyDescent="0.2"/>
    <row r="901" s="14" customFormat="1" x14ac:dyDescent="0.2"/>
    <row r="902" s="14" customFormat="1" x14ac:dyDescent="0.2"/>
    <row r="903" s="14" customFormat="1" x14ac:dyDescent="0.2"/>
    <row r="904" s="14" customFormat="1" x14ac:dyDescent="0.2"/>
    <row r="905" s="14" customFormat="1" x14ac:dyDescent="0.2"/>
    <row r="906" s="14" customFormat="1" x14ac:dyDescent="0.2"/>
    <row r="907" s="14" customFormat="1" x14ac:dyDescent="0.2"/>
    <row r="908" s="14" customFormat="1" x14ac:dyDescent="0.2"/>
    <row r="909" s="14" customFormat="1" x14ac:dyDescent="0.2"/>
    <row r="910" s="14" customFormat="1" x14ac:dyDescent="0.2"/>
    <row r="911" s="14" customFormat="1" x14ac:dyDescent="0.2"/>
    <row r="912" s="14" customFormat="1" x14ac:dyDescent="0.2"/>
    <row r="913" s="14" customFormat="1" x14ac:dyDescent="0.2"/>
    <row r="914" s="14" customFormat="1" x14ac:dyDescent="0.2"/>
    <row r="915" s="14" customFormat="1" x14ac:dyDescent="0.2"/>
    <row r="916" s="14" customFormat="1" x14ac:dyDescent="0.2"/>
    <row r="917" s="14" customFormat="1" x14ac:dyDescent="0.2"/>
    <row r="918" s="14" customFormat="1" x14ac:dyDescent="0.2"/>
    <row r="919" s="14" customFormat="1" x14ac:dyDescent="0.2"/>
    <row r="920" s="14" customFormat="1" x14ac:dyDescent="0.2"/>
    <row r="921" s="14" customFormat="1" x14ac:dyDescent="0.2"/>
    <row r="922" s="14" customFormat="1" x14ac:dyDescent="0.2"/>
    <row r="923" s="14" customFormat="1" x14ac:dyDescent="0.2"/>
    <row r="924" s="14" customFormat="1" x14ac:dyDescent="0.2"/>
    <row r="925" s="14" customFormat="1" x14ac:dyDescent="0.2"/>
    <row r="926" s="14" customFormat="1" x14ac:dyDescent="0.2"/>
    <row r="927" s="14" customFormat="1" x14ac:dyDescent="0.2"/>
    <row r="928" s="14" customFormat="1" x14ac:dyDescent="0.2"/>
    <row r="929" s="14" customFormat="1" x14ac:dyDescent="0.2"/>
    <row r="930" s="14" customFormat="1" x14ac:dyDescent="0.2"/>
    <row r="931" s="14" customFormat="1" x14ac:dyDescent="0.2"/>
    <row r="932" s="14" customFormat="1" x14ac:dyDescent="0.2"/>
    <row r="933" s="14" customFormat="1" x14ac:dyDescent="0.2"/>
    <row r="934" s="14" customFormat="1" x14ac:dyDescent="0.2"/>
    <row r="935" s="14" customFormat="1" x14ac:dyDescent="0.2"/>
    <row r="936" s="14" customFormat="1" x14ac:dyDescent="0.2"/>
    <row r="937" s="14" customFormat="1" x14ac:dyDescent="0.2"/>
    <row r="938" s="14" customFormat="1" x14ac:dyDescent="0.2"/>
    <row r="939" s="14" customFormat="1" x14ac:dyDescent="0.2"/>
    <row r="940" s="14" customFormat="1" x14ac:dyDescent="0.2"/>
    <row r="941" s="14" customFormat="1" x14ac:dyDescent="0.2"/>
    <row r="942" s="14" customFormat="1" x14ac:dyDescent="0.2"/>
    <row r="943" s="14" customFormat="1" x14ac:dyDescent="0.2"/>
    <row r="944" s="14" customFormat="1" x14ac:dyDescent="0.2"/>
    <row r="945" s="14" customFormat="1" x14ac:dyDescent="0.2"/>
    <row r="946" s="14" customFormat="1" x14ac:dyDescent="0.2"/>
    <row r="947" s="14" customFormat="1" x14ac:dyDescent="0.2"/>
    <row r="948" s="14" customFormat="1" x14ac:dyDescent="0.2"/>
    <row r="949" s="14" customFormat="1" x14ac:dyDescent="0.2"/>
    <row r="950" s="14" customFormat="1" x14ac:dyDescent="0.2"/>
    <row r="951" s="14" customFormat="1" x14ac:dyDescent="0.2"/>
    <row r="952" s="14" customFormat="1" x14ac:dyDescent="0.2"/>
    <row r="953" s="14" customFormat="1" x14ac:dyDescent="0.2"/>
    <row r="954" s="14" customFormat="1" x14ac:dyDescent="0.2"/>
    <row r="955" s="14" customFormat="1" x14ac:dyDescent="0.2"/>
    <row r="956" s="14" customFormat="1" x14ac:dyDescent="0.2"/>
    <row r="957" s="14" customFormat="1" x14ac:dyDescent="0.2"/>
    <row r="958" s="14" customFormat="1" x14ac:dyDescent="0.2"/>
    <row r="959" s="14" customFormat="1" x14ac:dyDescent="0.2"/>
    <row r="960" s="14" customFormat="1" x14ac:dyDescent="0.2"/>
    <row r="961" s="14" customFormat="1" x14ac:dyDescent="0.2"/>
    <row r="962" s="14" customFormat="1" x14ac:dyDescent="0.2"/>
    <row r="963" s="14" customFormat="1" x14ac:dyDescent="0.2"/>
    <row r="964" s="14" customFormat="1" x14ac:dyDescent="0.2"/>
    <row r="965" s="14" customFormat="1" x14ac:dyDescent="0.2"/>
    <row r="966" s="14" customFormat="1" x14ac:dyDescent="0.2"/>
    <row r="967" s="14" customFormat="1" x14ac:dyDescent="0.2"/>
    <row r="968" s="14" customFormat="1" x14ac:dyDescent="0.2"/>
    <row r="969" s="14" customFormat="1" x14ac:dyDescent="0.2"/>
    <row r="970" s="14" customFormat="1" x14ac:dyDescent="0.2"/>
    <row r="971" s="14" customFormat="1" x14ac:dyDescent="0.2"/>
    <row r="972" s="14" customFormat="1" x14ac:dyDescent="0.2"/>
    <row r="973" s="14" customFormat="1" x14ac:dyDescent="0.2"/>
    <row r="974" s="14" customFormat="1" x14ac:dyDescent="0.2"/>
    <row r="975" s="14" customFormat="1" x14ac:dyDescent="0.2"/>
    <row r="976" s="14" customFormat="1" x14ac:dyDescent="0.2"/>
    <row r="977" s="14" customFormat="1" x14ac:dyDescent="0.2"/>
    <row r="978" s="14" customFormat="1" x14ac:dyDescent="0.2"/>
    <row r="979" s="14" customFormat="1" x14ac:dyDescent="0.2"/>
    <row r="980" s="14" customFormat="1" x14ac:dyDescent="0.2"/>
    <row r="981" s="14" customFormat="1" x14ac:dyDescent="0.2"/>
    <row r="982" s="14" customFormat="1" x14ac:dyDescent="0.2"/>
    <row r="983" s="14" customFormat="1" x14ac:dyDescent="0.2"/>
    <row r="984" s="14" customFormat="1" x14ac:dyDescent="0.2"/>
    <row r="985" s="14" customFormat="1" x14ac:dyDescent="0.2"/>
    <row r="986" s="14" customFormat="1" x14ac:dyDescent="0.2"/>
    <row r="987" s="14" customFormat="1" x14ac:dyDescent="0.2"/>
    <row r="988" s="14" customFormat="1" x14ac:dyDescent="0.2"/>
    <row r="989" s="14" customFormat="1" x14ac:dyDescent="0.2"/>
    <row r="990" s="14" customFormat="1" x14ac:dyDescent="0.2"/>
    <row r="991" s="14" customFormat="1" x14ac:dyDescent="0.2"/>
    <row r="992" s="14" customFormat="1" x14ac:dyDescent="0.2"/>
    <row r="993" s="14" customFormat="1" x14ac:dyDescent="0.2"/>
    <row r="994" s="14" customFormat="1" x14ac:dyDescent="0.2"/>
    <row r="995" s="14" customFormat="1" x14ac:dyDescent="0.2"/>
    <row r="996" s="14" customFormat="1" x14ac:dyDescent="0.2"/>
    <row r="997" s="14" customFormat="1" x14ac:dyDescent="0.2"/>
    <row r="998" s="14" customFormat="1" x14ac:dyDescent="0.2"/>
    <row r="999" s="14" customFormat="1" x14ac:dyDescent="0.2"/>
    <row r="1000" s="14" customFormat="1" x14ac:dyDescent="0.2"/>
    <row r="1001" s="14" customFormat="1" x14ac:dyDescent="0.2"/>
    <row r="1002" s="14" customFormat="1" x14ac:dyDescent="0.2"/>
    <row r="1003" s="14" customFormat="1" x14ac:dyDescent="0.2"/>
    <row r="1004" s="14" customFormat="1" x14ac:dyDescent="0.2"/>
    <row r="1005" s="14" customFormat="1" x14ac:dyDescent="0.2"/>
    <row r="1006" s="14" customFormat="1" x14ac:dyDescent="0.2"/>
    <row r="1007" s="14" customFormat="1" x14ac:dyDescent="0.2"/>
    <row r="1008" s="14" customFormat="1" x14ac:dyDescent="0.2"/>
    <row r="1009" s="14" customFormat="1" x14ac:dyDescent="0.2"/>
    <row r="1010" s="14" customFormat="1" x14ac:dyDescent="0.2"/>
    <row r="1011" s="14" customFormat="1" x14ac:dyDescent="0.2"/>
    <row r="1012" s="14" customFormat="1" x14ac:dyDescent="0.2"/>
    <row r="1013" s="14" customFormat="1" x14ac:dyDescent="0.2"/>
    <row r="1014" s="14" customFormat="1" x14ac:dyDescent="0.2"/>
    <row r="1015" s="14" customFormat="1" x14ac:dyDescent="0.2"/>
    <row r="1016" s="14" customFormat="1" x14ac:dyDescent="0.2"/>
    <row r="1017" s="14" customFormat="1" x14ac:dyDescent="0.2"/>
    <row r="1018" s="14" customFormat="1" x14ac:dyDescent="0.2"/>
    <row r="1019" s="14" customFormat="1" x14ac:dyDescent="0.2"/>
    <row r="1020" s="14" customFormat="1" x14ac:dyDescent="0.2"/>
    <row r="1021" s="14" customFormat="1" x14ac:dyDescent="0.2"/>
    <row r="1022" s="14" customFormat="1" x14ac:dyDescent="0.2"/>
    <row r="1023" s="14" customFormat="1" x14ac:dyDescent="0.2"/>
    <row r="1024" s="14" customFormat="1" x14ac:dyDescent="0.2"/>
    <row r="1025" s="14" customFormat="1" x14ac:dyDescent="0.2"/>
    <row r="1026" s="14" customFormat="1" x14ac:dyDescent="0.2"/>
    <row r="1027" s="14" customFormat="1" x14ac:dyDescent="0.2"/>
    <row r="1028" s="14" customFormat="1" x14ac:dyDescent="0.2"/>
    <row r="1029" s="14" customFormat="1" x14ac:dyDescent="0.2"/>
    <row r="1030" s="14" customFormat="1" x14ac:dyDescent="0.2"/>
    <row r="1031" s="14" customFormat="1" x14ac:dyDescent="0.2"/>
    <row r="1032" s="14" customFormat="1" x14ac:dyDescent="0.2"/>
    <row r="1033" s="14" customFormat="1" x14ac:dyDescent="0.2"/>
    <row r="1034" s="14" customFormat="1" x14ac:dyDescent="0.2"/>
    <row r="1035" s="14" customFormat="1" x14ac:dyDescent="0.2"/>
    <row r="1036" s="14" customFormat="1" x14ac:dyDescent="0.2"/>
    <row r="1037" s="14" customFormat="1" x14ac:dyDescent="0.2"/>
    <row r="1038" s="14" customFormat="1" x14ac:dyDescent="0.2"/>
    <row r="1039" s="14" customFormat="1" x14ac:dyDescent="0.2"/>
    <row r="1040" s="14" customFormat="1" x14ac:dyDescent="0.2"/>
    <row r="1041" s="14" customFormat="1" x14ac:dyDescent="0.2"/>
    <row r="1042" s="14" customFormat="1" x14ac:dyDescent="0.2"/>
    <row r="1043" s="14" customFormat="1" x14ac:dyDescent="0.2"/>
    <row r="1044" s="14" customFormat="1" x14ac:dyDescent="0.2"/>
    <row r="1045" s="14" customFormat="1" x14ac:dyDescent="0.2"/>
    <row r="1046" s="14" customFormat="1" x14ac:dyDescent="0.2"/>
    <row r="1047" s="14" customFormat="1" x14ac:dyDescent="0.2"/>
    <row r="1048" s="14" customFormat="1" x14ac:dyDescent="0.2"/>
    <row r="1049" s="14" customFormat="1" x14ac:dyDescent="0.2"/>
    <row r="1050" s="14" customFormat="1" x14ac:dyDescent="0.2"/>
    <row r="1051" s="14" customFormat="1" x14ac:dyDescent="0.2"/>
    <row r="1052" s="14" customFormat="1" x14ac:dyDescent="0.2"/>
    <row r="1053" s="14" customFormat="1" x14ac:dyDescent="0.2"/>
    <row r="1054" s="14" customFormat="1" x14ac:dyDescent="0.2"/>
    <row r="1055" s="14" customFormat="1" x14ac:dyDescent="0.2"/>
    <row r="1056" s="14" customFormat="1" x14ac:dyDescent="0.2"/>
    <row r="1057" s="14" customFormat="1" x14ac:dyDescent="0.2"/>
    <row r="1058" s="14" customFormat="1" x14ac:dyDescent="0.2"/>
    <row r="1059" s="14" customFormat="1" x14ac:dyDescent="0.2"/>
    <row r="1060" s="14" customFormat="1" x14ac:dyDescent="0.2"/>
    <row r="1061" s="14" customFormat="1" x14ac:dyDescent="0.2"/>
    <row r="1062" s="14" customFormat="1" x14ac:dyDescent="0.2"/>
    <row r="1063" s="14" customFormat="1" x14ac:dyDescent="0.2"/>
    <row r="1064" s="14" customFormat="1" x14ac:dyDescent="0.2"/>
    <row r="1065" s="14" customFormat="1" x14ac:dyDescent="0.2"/>
    <row r="1066" s="14" customFormat="1" x14ac:dyDescent="0.2"/>
    <row r="1067" s="14" customFormat="1" x14ac:dyDescent="0.2"/>
    <row r="1068" s="14" customFormat="1" x14ac:dyDescent="0.2"/>
    <row r="1069" s="14" customFormat="1" x14ac:dyDescent="0.2"/>
    <row r="1070" s="14" customFormat="1" x14ac:dyDescent="0.2"/>
    <row r="1071" s="14" customFormat="1" x14ac:dyDescent="0.2"/>
    <row r="1072" s="14" customFormat="1" x14ac:dyDescent="0.2"/>
    <row r="1073" s="14" customFormat="1" x14ac:dyDescent="0.2"/>
    <row r="1074" s="14" customFormat="1" x14ac:dyDescent="0.2"/>
    <row r="1075" s="14" customFormat="1" x14ac:dyDescent="0.2"/>
    <row r="1076" s="14" customFormat="1" x14ac:dyDescent="0.2"/>
    <row r="1077" s="14" customFormat="1" x14ac:dyDescent="0.2"/>
    <row r="1078" s="14" customFormat="1" x14ac:dyDescent="0.2"/>
    <row r="1079" s="14" customFormat="1" x14ac:dyDescent="0.2"/>
    <row r="1080" s="14" customFormat="1" x14ac:dyDescent="0.2"/>
    <row r="1081" s="14" customFormat="1" x14ac:dyDescent="0.2"/>
    <row r="1082" s="14" customFormat="1" x14ac:dyDescent="0.2"/>
    <row r="1083" s="14" customFormat="1" x14ac:dyDescent="0.2"/>
    <row r="1084" s="14" customFormat="1" x14ac:dyDescent="0.2"/>
    <row r="1085" s="14" customFormat="1" x14ac:dyDescent="0.2"/>
    <row r="1086" s="14" customFormat="1" x14ac:dyDescent="0.2"/>
    <row r="1087" s="14" customFormat="1" x14ac:dyDescent="0.2"/>
    <row r="1088" s="14" customFormat="1" x14ac:dyDescent="0.2"/>
    <row r="1089" s="14" customFormat="1" x14ac:dyDescent="0.2"/>
    <row r="1090" s="14" customFormat="1" x14ac:dyDescent="0.2"/>
    <row r="1091" s="14" customFormat="1" x14ac:dyDescent="0.2"/>
    <row r="1092" s="14" customFormat="1" x14ac:dyDescent="0.2"/>
    <row r="1093" s="14" customFormat="1" x14ac:dyDescent="0.2"/>
    <row r="1094" s="14" customFormat="1" x14ac:dyDescent="0.2"/>
    <row r="1095" s="14" customFormat="1" x14ac:dyDescent="0.2"/>
    <row r="1096" s="14" customFormat="1" x14ac:dyDescent="0.2"/>
    <row r="1097" s="14" customFormat="1" x14ac:dyDescent="0.2"/>
    <row r="1098" s="14" customFormat="1" x14ac:dyDescent="0.2"/>
    <row r="1099" s="14" customFormat="1" x14ac:dyDescent="0.2"/>
    <row r="1100" s="14" customFormat="1" x14ac:dyDescent="0.2"/>
    <row r="1101" s="14" customFormat="1" x14ac:dyDescent="0.2"/>
    <row r="1102" s="14" customFormat="1" x14ac:dyDescent="0.2"/>
    <row r="1103" s="14" customFormat="1" x14ac:dyDescent="0.2"/>
    <row r="1104" s="14" customFormat="1" x14ac:dyDescent="0.2"/>
    <row r="1105" s="14" customFormat="1" x14ac:dyDescent="0.2"/>
    <row r="1106" s="14" customFormat="1" x14ac:dyDescent="0.2"/>
    <row r="1107" s="14" customFormat="1" x14ac:dyDescent="0.2"/>
    <row r="1108" s="14" customFormat="1" x14ac:dyDescent="0.2"/>
    <row r="1109" s="14" customFormat="1" x14ac:dyDescent="0.2"/>
    <row r="1110" s="14" customFormat="1" x14ac:dyDescent="0.2"/>
    <row r="1111" s="14" customFormat="1" x14ac:dyDescent="0.2"/>
    <row r="1112" s="14" customFormat="1" x14ac:dyDescent="0.2"/>
    <row r="1113" s="14" customFormat="1" x14ac:dyDescent="0.2"/>
    <row r="1114" s="14" customFormat="1" x14ac:dyDescent="0.2"/>
    <row r="1115" s="14" customFormat="1" x14ac:dyDescent="0.2"/>
    <row r="1116" s="14" customFormat="1" x14ac:dyDescent="0.2"/>
    <row r="1117" s="14" customFormat="1" x14ac:dyDescent="0.2"/>
    <row r="1118" s="14" customFormat="1" x14ac:dyDescent="0.2"/>
    <row r="1119" s="14" customFormat="1" x14ac:dyDescent="0.2"/>
    <row r="1120" s="14" customFormat="1" x14ac:dyDescent="0.2"/>
    <row r="1121" s="14" customFormat="1" x14ac:dyDescent="0.2"/>
    <row r="1122" s="14" customFormat="1" x14ac:dyDescent="0.2"/>
    <row r="1123" s="14" customFormat="1" x14ac:dyDescent="0.2"/>
    <row r="1124" s="14" customFormat="1" x14ac:dyDescent="0.2"/>
    <row r="1125" s="14" customFormat="1" x14ac:dyDescent="0.2"/>
    <row r="1126" s="14" customFormat="1" x14ac:dyDescent="0.2"/>
    <row r="1127" s="14" customFormat="1" x14ac:dyDescent="0.2"/>
    <row r="1128" s="14" customFormat="1" x14ac:dyDescent="0.2"/>
    <row r="1129" s="14" customFormat="1" x14ac:dyDescent="0.2"/>
    <row r="1130" s="14" customFormat="1" x14ac:dyDescent="0.2"/>
    <row r="1131" s="14" customFormat="1" x14ac:dyDescent="0.2"/>
    <row r="1132" s="14" customFormat="1" x14ac:dyDescent="0.2"/>
    <row r="1133" s="14" customFormat="1" x14ac:dyDescent="0.2"/>
    <row r="1134" s="14" customFormat="1" x14ac:dyDescent="0.2"/>
    <row r="1135" s="14" customFormat="1" x14ac:dyDescent="0.2"/>
    <row r="1136" s="14" customFormat="1" x14ac:dyDescent="0.2"/>
    <row r="1137" s="14" customFormat="1" x14ac:dyDescent="0.2"/>
    <row r="1138" s="14" customFormat="1" x14ac:dyDescent="0.2"/>
    <row r="1139" s="14" customFormat="1" x14ac:dyDescent="0.2"/>
    <row r="1140" s="14" customFormat="1" x14ac:dyDescent="0.2"/>
    <row r="1141" s="14" customFormat="1" x14ac:dyDescent="0.2"/>
    <row r="1142" s="14" customFormat="1" x14ac:dyDescent="0.2"/>
    <row r="1143" s="14" customFormat="1" x14ac:dyDescent="0.2"/>
    <row r="1144" s="14" customFormat="1" x14ac:dyDescent="0.2"/>
    <row r="1145" s="14" customFormat="1" x14ac:dyDescent="0.2"/>
    <row r="1146" s="14" customFormat="1" x14ac:dyDescent="0.2"/>
    <row r="1147" s="14" customFormat="1" x14ac:dyDescent="0.2"/>
    <row r="1148" s="14" customFormat="1" x14ac:dyDescent="0.2"/>
    <row r="1149" s="14" customFormat="1" x14ac:dyDescent="0.2"/>
    <row r="1150" s="14" customFormat="1" x14ac:dyDescent="0.2"/>
    <row r="1151" s="14" customFormat="1" x14ac:dyDescent="0.2"/>
    <row r="1152" s="14" customFormat="1" x14ac:dyDescent="0.2"/>
    <row r="1153" s="14" customFormat="1" x14ac:dyDescent="0.2"/>
    <row r="1154" s="14" customFormat="1" x14ac:dyDescent="0.2"/>
    <row r="1155" s="14" customFormat="1" x14ac:dyDescent="0.2"/>
    <row r="1156" s="14" customFormat="1" x14ac:dyDescent="0.2"/>
    <row r="1157" s="14" customFormat="1" x14ac:dyDescent="0.2"/>
    <row r="1158" s="14" customFormat="1" x14ac:dyDescent="0.2"/>
    <row r="1159" s="14" customFormat="1" x14ac:dyDescent="0.2"/>
    <row r="1160" s="14" customFormat="1" x14ac:dyDescent="0.2"/>
    <row r="1161" s="14" customFormat="1" x14ac:dyDescent="0.2"/>
    <row r="1162" s="14" customFormat="1" x14ac:dyDescent="0.2"/>
    <row r="1163" s="14" customFormat="1" x14ac:dyDescent="0.2"/>
    <row r="1164" s="14" customFormat="1" x14ac:dyDescent="0.2"/>
    <row r="1165" s="14" customFormat="1" x14ac:dyDescent="0.2"/>
    <row r="1166" s="14" customFormat="1" x14ac:dyDescent="0.2"/>
    <row r="1167" s="14" customFormat="1" x14ac:dyDescent="0.2"/>
    <row r="1168" s="14" customFormat="1" x14ac:dyDescent="0.2"/>
    <row r="1169" s="14" customFormat="1" x14ac:dyDescent="0.2"/>
    <row r="1170" s="14" customFormat="1" x14ac:dyDescent="0.2"/>
    <row r="1171" s="14" customFormat="1" x14ac:dyDescent="0.2"/>
    <row r="1172" s="14" customFormat="1" x14ac:dyDescent="0.2"/>
    <row r="1173" s="14" customFormat="1" x14ac:dyDescent="0.2"/>
    <row r="1174" s="14" customFormat="1" x14ac:dyDescent="0.2"/>
    <row r="1175" s="14" customFormat="1" x14ac:dyDescent="0.2"/>
    <row r="1176" s="14" customFormat="1" x14ac:dyDescent="0.2"/>
    <row r="1177" s="14" customFormat="1" x14ac:dyDescent="0.2"/>
    <row r="1178" s="14" customFormat="1" x14ac:dyDescent="0.2"/>
    <row r="1179" s="14" customFormat="1" x14ac:dyDescent="0.2"/>
    <row r="1180" s="14" customFormat="1" x14ac:dyDescent="0.2"/>
    <row r="1181" s="14" customFormat="1" x14ac:dyDescent="0.2"/>
    <row r="1182" s="14" customFormat="1" x14ac:dyDescent="0.2"/>
    <row r="1183" s="14" customFormat="1" x14ac:dyDescent="0.2"/>
    <row r="1184" s="14" customFormat="1" x14ac:dyDescent="0.2"/>
    <row r="1185" s="14" customFormat="1" x14ac:dyDescent="0.2"/>
    <row r="1186" s="14" customFormat="1" x14ac:dyDescent="0.2"/>
    <row r="1187" s="14" customFormat="1" x14ac:dyDescent="0.2"/>
    <row r="1188" s="14" customFormat="1" x14ac:dyDescent="0.2"/>
    <row r="1189" s="14" customFormat="1" x14ac:dyDescent="0.2"/>
    <row r="1190" s="14" customFormat="1" x14ac:dyDescent="0.2"/>
    <row r="1191" s="14" customFormat="1" x14ac:dyDescent="0.2"/>
    <row r="1192" s="14" customFormat="1" x14ac:dyDescent="0.2"/>
    <row r="1193" s="14" customFormat="1" x14ac:dyDescent="0.2"/>
    <row r="1194" s="14" customFormat="1" x14ac:dyDescent="0.2"/>
    <row r="1195" s="14" customFormat="1" x14ac:dyDescent="0.2"/>
    <row r="1196" s="14" customFormat="1" x14ac:dyDescent="0.2"/>
    <row r="1197" s="14" customFormat="1" x14ac:dyDescent="0.2"/>
    <row r="1198" s="14" customFormat="1" x14ac:dyDescent="0.2"/>
    <row r="1199" s="14" customFormat="1" x14ac:dyDescent="0.2"/>
    <row r="1200" s="14" customFormat="1" x14ac:dyDescent="0.2"/>
    <row r="1201" s="14" customFormat="1" x14ac:dyDescent="0.2"/>
    <row r="1202" s="14" customFormat="1" x14ac:dyDescent="0.2"/>
    <row r="1203" s="14" customFormat="1" x14ac:dyDescent="0.2"/>
    <row r="1204" s="14" customFormat="1" x14ac:dyDescent="0.2"/>
    <row r="1205" s="14" customFormat="1" x14ac:dyDescent="0.2"/>
    <row r="1206" s="14" customFormat="1" x14ac:dyDescent="0.2"/>
    <row r="1207" s="14" customFormat="1" x14ac:dyDescent="0.2"/>
    <row r="1208" s="14" customFormat="1" x14ac:dyDescent="0.2"/>
    <row r="1209" s="14" customFormat="1" x14ac:dyDescent="0.2"/>
    <row r="1210" s="14" customFormat="1" x14ac:dyDescent="0.2"/>
    <row r="1211" s="14" customFormat="1" x14ac:dyDescent="0.2"/>
    <row r="1212" s="14" customFormat="1" x14ac:dyDescent="0.2"/>
    <row r="1213" s="14" customFormat="1" x14ac:dyDescent="0.2"/>
    <row r="1214" s="14" customFormat="1" x14ac:dyDescent="0.2"/>
    <row r="1215" s="14" customFormat="1" x14ac:dyDescent="0.2"/>
    <row r="1216" s="14" customFormat="1" x14ac:dyDescent="0.2"/>
    <row r="1217" s="14" customFormat="1" x14ac:dyDescent="0.2"/>
    <row r="1218" s="14" customFormat="1" x14ac:dyDescent="0.2"/>
    <row r="1219" s="14" customFormat="1" x14ac:dyDescent="0.2"/>
    <row r="1220" s="14" customFormat="1" x14ac:dyDescent="0.2"/>
    <row r="1221" s="14" customFormat="1" x14ac:dyDescent="0.2"/>
    <row r="1222" s="14" customFormat="1" x14ac:dyDescent="0.2"/>
    <row r="1223" s="14" customFormat="1" x14ac:dyDescent="0.2"/>
    <row r="1224" s="14" customFormat="1" x14ac:dyDescent="0.2"/>
    <row r="1225" s="14" customFormat="1" x14ac:dyDescent="0.2"/>
    <row r="1226" s="14" customFormat="1" x14ac:dyDescent="0.2"/>
    <row r="1227" s="14" customFormat="1" x14ac:dyDescent="0.2"/>
    <row r="1228" s="14" customFormat="1" x14ac:dyDescent="0.2"/>
    <row r="1229" s="14" customFormat="1" x14ac:dyDescent="0.2"/>
    <row r="1230" s="14" customFormat="1" x14ac:dyDescent="0.2"/>
    <row r="1231" s="14" customFormat="1" x14ac:dyDescent="0.2"/>
    <row r="1232" s="14" customFormat="1" x14ac:dyDescent="0.2"/>
    <row r="1233" s="14" customFormat="1" x14ac:dyDescent="0.2"/>
    <row r="1234" s="14" customFormat="1" x14ac:dyDescent="0.2"/>
    <row r="1235" s="14" customFormat="1" x14ac:dyDescent="0.2"/>
    <row r="1236" s="14" customFormat="1" x14ac:dyDescent="0.2"/>
    <row r="1237" s="14" customFormat="1" x14ac:dyDescent="0.2"/>
    <row r="1238" s="14" customFormat="1" x14ac:dyDescent="0.2"/>
    <row r="1239" s="14" customFormat="1" x14ac:dyDescent="0.2"/>
    <row r="1240" s="14" customFormat="1" x14ac:dyDescent="0.2"/>
    <row r="1241" s="14" customFormat="1" x14ac:dyDescent="0.2"/>
    <row r="1242" s="14" customFormat="1" x14ac:dyDescent="0.2"/>
    <row r="1243" s="14" customFormat="1" x14ac:dyDescent="0.2"/>
    <row r="1244" s="14" customFormat="1" x14ac:dyDescent="0.2"/>
    <row r="1245" s="14" customFormat="1" x14ac:dyDescent="0.2"/>
    <row r="1246" s="14" customFormat="1" x14ac:dyDescent="0.2"/>
    <row r="1247" s="14" customFormat="1" x14ac:dyDescent="0.2"/>
    <row r="1248" s="14" customFormat="1" x14ac:dyDescent="0.2"/>
    <row r="1249" s="14" customFormat="1" x14ac:dyDescent="0.2"/>
    <row r="1250" s="14" customFormat="1" x14ac:dyDescent="0.2"/>
    <row r="1251" s="14" customFormat="1" x14ac:dyDescent="0.2"/>
    <row r="1252" s="14" customFormat="1" x14ac:dyDescent="0.2"/>
    <row r="1253" s="14" customFormat="1" x14ac:dyDescent="0.2"/>
    <row r="1254" s="14" customFormat="1" x14ac:dyDescent="0.2"/>
    <row r="1255" s="14" customFormat="1" x14ac:dyDescent="0.2"/>
    <row r="1256" s="14" customFormat="1" x14ac:dyDescent="0.2"/>
    <row r="1257" s="14" customFormat="1" x14ac:dyDescent="0.2"/>
    <row r="1258" s="14" customFormat="1" x14ac:dyDescent="0.2"/>
    <row r="1259" s="14" customFormat="1" x14ac:dyDescent="0.2"/>
    <row r="1260" s="14" customFormat="1" x14ac:dyDescent="0.2"/>
    <row r="1261" s="14" customFormat="1" x14ac:dyDescent="0.2"/>
    <row r="1262" s="14" customFormat="1" x14ac:dyDescent="0.2"/>
    <row r="1263" s="14" customFormat="1" x14ac:dyDescent="0.2"/>
    <row r="1264" s="14" customFormat="1" x14ac:dyDescent="0.2"/>
    <row r="1265" s="14" customFormat="1" x14ac:dyDescent="0.2"/>
    <row r="1266" s="14" customFormat="1" x14ac:dyDescent="0.2"/>
    <row r="1267" s="14" customFormat="1" x14ac:dyDescent="0.2"/>
    <row r="1268" s="14" customFormat="1" x14ac:dyDescent="0.2"/>
    <row r="1269" s="14" customFormat="1" x14ac:dyDescent="0.2"/>
    <row r="1270" s="14" customFormat="1" x14ac:dyDescent="0.2"/>
    <row r="1271" s="14" customFormat="1" x14ac:dyDescent="0.2"/>
    <row r="1272" s="14" customFormat="1" x14ac:dyDescent="0.2"/>
    <row r="1273" s="14" customFormat="1" x14ac:dyDescent="0.2"/>
    <row r="1274" s="14" customFormat="1" x14ac:dyDescent="0.2"/>
    <row r="1275" s="14" customFormat="1" x14ac:dyDescent="0.2"/>
    <row r="1276" s="14" customFormat="1" x14ac:dyDescent="0.2"/>
    <row r="1277" s="14" customFormat="1" x14ac:dyDescent="0.2"/>
    <row r="1278" s="14" customFormat="1" x14ac:dyDescent="0.2"/>
    <row r="1279" s="14" customFormat="1" x14ac:dyDescent="0.2"/>
    <row r="1280" s="14" customFormat="1" x14ac:dyDescent="0.2"/>
    <row r="1281" s="14" customFormat="1" x14ac:dyDescent="0.2"/>
    <row r="1282" s="14" customFormat="1" x14ac:dyDescent="0.2"/>
    <row r="1283" s="14" customFormat="1" x14ac:dyDescent="0.2"/>
    <row r="1284" s="14" customFormat="1" x14ac:dyDescent="0.2"/>
    <row r="1285" s="14" customFormat="1" x14ac:dyDescent="0.2"/>
    <row r="1286" s="14" customFormat="1" x14ac:dyDescent="0.2"/>
    <row r="1287" s="14" customFormat="1" x14ac:dyDescent="0.2"/>
    <row r="1288" s="14" customFormat="1" x14ac:dyDescent="0.2"/>
    <row r="1289" s="14" customFormat="1" x14ac:dyDescent="0.2"/>
    <row r="1290" s="14" customFormat="1" x14ac:dyDescent="0.2"/>
    <row r="1291" s="14" customFormat="1" x14ac:dyDescent="0.2"/>
    <row r="1292" s="14" customFormat="1" x14ac:dyDescent="0.2"/>
    <row r="1293" s="14" customFormat="1" x14ac:dyDescent="0.2"/>
    <row r="1294" s="14" customFormat="1" x14ac:dyDescent="0.2"/>
    <row r="1295" s="14" customFormat="1" x14ac:dyDescent="0.2"/>
    <row r="1296" s="14" customFormat="1" x14ac:dyDescent="0.2"/>
    <row r="1297" s="14" customFormat="1" x14ac:dyDescent="0.2"/>
    <row r="1298" s="14" customFormat="1" x14ac:dyDescent="0.2"/>
    <row r="1299" s="14" customFormat="1" x14ac:dyDescent="0.2"/>
    <row r="1300" s="14" customFormat="1" x14ac:dyDescent="0.2"/>
    <row r="1301" s="14" customFormat="1" x14ac:dyDescent="0.2"/>
    <row r="1302" s="14" customFormat="1" x14ac:dyDescent="0.2"/>
    <row r="1303" s="14" customFormat="1" x14ac:dyDescent="0.2"/>
    <row r="1304" s="14" customFormat="1" x14ac:dyDescent="0.2"/>
    <row r="1305" s="14" customFormat="1" x14ac:dyDescent="0.2"/>
    <row r="1306" s="14" customFormat="1" x14ac:dyDescent="0.2"/>
    <row r="1307" s="14" customFormat="1" x14ac:dyDescent="0.2"/>
    <row r="1308" s="14" customFormat="1" x14ac:dyDescent="0.2"/>
    <row r="1309" s="14" customFormat="1" x14ac:dyDescent="0.2"/>
    <row r="1310" s="14" customFormat="1" x14ac:dyDescent="0.2"/>
    <row r="1311" s="14" customFormat="1" x14ac:dyDescent="0.2"/>
    <row r="1312" s="14" customFormat="1" x14ac:dyDescent="0.2"/>
    <row r="1313" s="14" customFormat="1" x14ac:dyDescent="0.2"/>
    <row r="1314" s="14" customFormat="1" x14ac:dyDescent="0.2"/>
    <row r="1315" s="14" customFormat="1" x14ac:dyDescent="0.2"/>
    <row r="1316" s="14" customFormat="1" x14ac:dyDescent="0.2"/>
    <row r="1317" s="14" customFormat="1" x14ac:dyDescent="0.2"/>
    <row r="1318" s="14" customFormat="1" x14ac:dyDescent="0.2"/>
    <row r="1319" s="14" customFormat="1" x14ac:dyDescent="0.2"/>
    <row r="1320" s="14" customFormat="1" x14ac:dyDescent="0.2"/>
    <row r="1321" s="14" customFormat="1" x14ac:dyDescent="0.2"/>
    <row r="1322" s="14" customFormat="1" x14ac:dyDescent="0.2"/>
    <row r="1323" s="14" customFormat="1" x14ac:dyDescent="0.2"/>
    <row r="1324" s="14" customFormat="1" x14ac:dyDescent="0.2"/>
    <row r="1325" s="14" customFormat="1" x14ac:dyDescent="0.2"/>
    <row r="1326" s="14" customFormat="1" x14ac:dyDescent="0.2"/>
    <row r="1327" s="14" customFormat="1" x14ac:dyDescent="0.2"/>
    <row r="1328" s="14" customFormat="1" x14ac:dyDescent="0.2"/>
    <row r="1329" s="14" customFormat="1" x14ac:dyDescent="0.2"/>
    <row r="1330" s="14" customFormat="1" x14ac:dyDescent="0.2"/>
    <row r="1331" s="14" customFormat="1" x14ac:dyDescent="0.2"/>
    <row r="1332" s="14" customFormat="1" x14ac:dyDescent="0.2"/>
    <row r="1333" s="14" customFormat="1" x14ac:dyDescent="0.2"/>
    <row r="1334" s="14" customFormat="1" x14ac:dyDescent="0.2"/>
    <row r="1335" s="14" customFormat="1" x14ac:dyDescent="0.2"/>
    <row r="1336" s="14" customFormat="1" x14ac:dyDescent="0.2"/>
    <row r="1337" s="14" customFormat="1" x14ac:dyDescent="0.2"/>
    <row r="1338" s="14" customFormat="1" x14ac:dyDescent="0.2"/>
    <row r="1339" s="14" customFormat="1" x14ac:dyDescent="0.2"/>
    <row r="1340" s="14" customFormat="1" x14ac:dyDescent="0.2"/>
    <row r="1341" s="14" customFormat="1" x14ac:dyDescent="0.2"/>
    <row r="1342" s="14" customFormat="1" x14ac:dyDescent="0.2"/>
    <row r="1343" s="14" customFormat="1" x14ac:dyDescent="0.2"/>
    <row r="1344" s="14" customFormat="1" x14ac:dyDescent="0.2"/>
    <row r="1345" s="14" customFormat="1" x14ac:dyDescent="0.2"/>
    <row r="1346" s="14" customFormat="1" x14ac:dyDescent="0.2"/>
    <row r="1347" s="14" customFormat="1" x14ac:dyDescent="0.2"/>
    <row r="1348" s="14" customFormat="1" x14ac:dyDescent="0.2"/>
    <row r="1349" s="14" customFormat="1" x14ac:dyDescent="0.2"/>
    <row r="1350" s="14" customFormat="1" x14ac:dyDescent="0.2"/>
    <row r="1351" s="14" customFormat="1" x14ac:dyDescent="0.2"/>
    <row r="1352" s="14" customFormat="1" x14ac:dyDescent="0.2"/>
    <row r="1353" s="14" customFormat="1" x14ac:dyDescent="0.2"/>
    <row r="1354" s="14" customFormat="1" x14ac:dyDescent="0.2"/>
    <row r="1355" s="14" customFormat="1" x14ac:dyDescent="0.2"/>
    <row r="1356" s="14" customFormat="1" x14ac:dyDescent="0.2"/>
    <row r="1357" s="14" customFormat="1" x14ac:dyDescent="0.2"/>
    <row r="1358" s="14" customFormat="1" x14ac:dyDescent="0.2"/>
    <row r="1359" s="14" customFormat="1" x14ac:dyDescent="0.2"/>
    <row r="1360" s="14" customFormat="1" x14ac:dyDescent="0.2"/>
    <row r="1361" s="14" customFormat="1" x14ac:dyDescent="0.2"/>
    <row r="1362" s="14" customFormat="1" x14ac:dyDescent="0.2"/>
    <row r="1363" s="14" customFormat="1" x14ac:dyDescent="0.2"/>
    <row r="1364" s="14" customFormat="1" x14ac:dyDescent="0.2"/>
    <row r="1365" s="14" customFormat="1" x14ac:dyDescent="0.2"/>
    <row r="1366" s="14" customFormat="1" x14ac:dyDescent="0.2"/>
    <row r="1367" s="14" customFormat="1" x14ac:dyDescent="0.2"/>
    <row r="1368" s="14" customFormat="1" x14ac:dyDescent="0.2"/>
    <row r="1369" s="14" customFormat="1" x14ac:dyDescent="0.2"/>
    <row r="1370" s="14" customFormat="1" x14ac:dyDescent="0.2"/>
    <row r="1371" s="14" customFormat="1" x14ac:dyDescent="0.2"/>
    <row r="1372" s="14" customFormat="1" x14ac:dyDescent="0.2"/>
    <row r="1373" s="14" customFormat="1" x14ac:dyDescent="0.2"/>
    <row r="1374" s="14" customFormat="1" x14ac:dyDescent="0.2"/>
    <row r="1375" s="14" customFormat="1" x14ac:dyDescent="0.2"/>
    <row r="1376" s="14" customFormat="1" x14ac:dyDescent="0.2"/>
    <row r="1377" s="14" customFormat="1" x14ac:dyDescent="0.2"/>
    <row r="1378" s="14" customFormat="1" x14ac:dyDescent="0.2"/>
    <row r="1379" s="14" customFormat="1" x14ac:dyDescent="0.2"/>
    <row r="1380" s="14" customFormat="1" x14ac:dyDescent="0.2"/>
    <row r="1381" s="14" customFormat="1" x14ac:dyDescent="0.2"/>
    <row r="1382" s="14" customFormat="1" x14ac:dyDescent="0.2"/>
    <row r="1383" s="14" customFormat="1" x14ac:dyDescent="0.2"/>
  </sheetData>
  <sheetProtection algorithmName="SHA-512" hashValue="b7tDk477Mk8a4ArvYKpcJFItvp+GL7DBjV7pKsQbtcGfouU1hcyrRjkO6S4cZdFHa0BFAV7wuU91gBH13OXdNQ==" saltValue="PnRApZoOPU0ILb0mkK1wow==" spinCount="100000" sheet="1" objects="1" scenarios="1" formatCells="0" insertRows="0"/>
  <mergeCells count="11">
    <mergeCell ref="A1:I1"/>
    <mergeCell ref="A2:I2"/>
    <mergeCell ref="A3:I3"/>
    <mergeCell ref="A10:D10"/>
    <mergeCell ref="A11:D11"/>
    <mergeCell ref="E11:H11"/>
    <mergeCell ref="A13:C13"/>
    <mergeCell ref="E10:H10"/>
    <mergeCell ref="A9:J9"/>
    <mergeCell ref="A8:J8"/>
    <mergeCell ref="H4:J4"/>
  </mergeCells>
  <dataValidations count="4">
    <dataValidation allowBlank="1" showInputMessage="1" sqref="H4 K4" xr:uid="{00000000-0002-0000-0700-000000000000}"/>
    <dataValidation type="date" operator="greaterThan" allowBlank="1" showInputMessage="1" showErrorMessage="1" error="Please enter a date after 01/01/1900" sqref="J14:J580" xr:uid="{00000000-0002-0000-0700-000001000000}">
      <formula1>1/1/1900</formula1>
    </dataValidation>
    <dataValidation type="whole" operator="greaterThanOrEqual" allowBlank="1" showInputMessage="1" showErrorMessage="1" error="Please enter a number" sqref="E104:H1228" xr:uid="{00000000-0002-0000-0700-000002000000}">
      <formula1>-100</formula1>
    </dataValidation>
    <dataValidation type="whole" operator="greaterThanOrEqual" allowBlank="1" showInputMessage="1" showErrorMessage="1" error="Please enter a number greater than or equal to 0." sqref="E14:H100" xr:uid="{00000000-0002-0000-0700-000003000000}">
      <formula1>0</formula1>
    </dataValidation>
  </dataValidations>
  <printOptions horizontalCentered="1"/>
  <pageMargins left="0.7" right="0.7" top="0.75" bottom="0.75" header="0.3" footer="0.3"/>
  <pageSetup paperSize="17" scale="99" orientation="landscape" r:id="rId1"/>
  <headerFooter>
    <oddFooter>&amp;L&amp;"Arial,Bold"&amp;18&amp;K0070C0Annual Progress Report  &amp;R&amp;12January 2019</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pageSetUpPr fitToPage="1"/>
  </sheetPr>
  <dimension ref="A1:U18"/>
  <sheetViews>
    <sheetView showZeros="0" zoomScaleNormal="100" zoomScaleSheetLayoutView="70" workbookViewId="0">
      <selection activeCell="D25" sqref="D25"/>
    </sheetView>
  </sheetViews>
  <sheetFormatPr defaultColWidth="0" defaultRowHeight="14.25" x14ac:dyDescent="0.2"/>
  <cols>
    <col min="1" max="1" width="30" style="44" customWidth="1"/>
    <col min="2" max="5" width="16.7109375" style="44" customWidth="1"/>
    <col min="6" max="6" width="17.5703125" style="44" customWidth="1"/>
    <col min="7" max="7" width="12.85546875" style="44" customWidth="1"/>
    <col min="8" max="8" width="15.42578125" style="44" customWidth="1"/>
    <col min="9" max="9" width="13.140625" style="44" customWidth="1"/>
    <col min="10" max="10" width="47.7109375" style="44" customWidth="1"/>
    <col min="11" max="11" width="3.140625" style="44" customWidth="1"/>
    <col min="12" max="16384" width="8.85546875" style="44" hidden="1"/>
  </cols>
  <sheetData>
    <row r="1" spans="1:21" s="67" customFormat="1" ht="20.25" customHeight="1" x14ac:dyDescent="0.3">
      <c r="A1" s="426" t="s">
        <v>14</v>
      </c>
      <c r="B1" s="426"/>
      <c r="C1" s="426"/>
      <c r="D1" s="426"/>
      <c r="E1" s="426"/>
      <c r="F1" s="426"/>
      <c r="G1" s="426"/>
      <c r="H1" s="426"/>
      <c r="I1" s="426"/>
      <c r="J1" s="426"/>
      <c r="K1" s="208"/>
      <c r="L1" s="208"/>
      <c r="M1" s="208"/>
      <c r="N1" s="208"/>
      <c r="O1" s="208"/>
      <c r="P1" s="208"/>
      <c r="Q1" s="208"/>
      <c r="R1" s="208"/>
      <c r="S1" s="208"/>
      <c r="T1" s="208"/>
      <c r="U1" s="208"/>
    </row>
    <row r="2" spans="1:21" s="67" customFormat="1" ht="20.25" customHeight="1" x14ac:dyDescent="0.3">
      <c r="A2" s="428" t="s">
        <v>13</v>
      </c>
      <c r="B2" s="428"/>
      <c r="C2" s="428"/>
      <c r="D2" s="428"/>
      <c r="E2" s="428"/>
      <c r="F2" s="428"/>
      <c r="G2" s="428"/>
      <c r="H2" s="428"/>
      <c r="I2" s="428"/>
      <c r="J2" s="428"/>
      <c r="K2" s="206"/>
      <c r="L2" s="206"/>
      <c r="M2" s="206"/>
      <c r="N2" s="206"/>
      <c r="O2" s="206"/>
      <c r="P2" s="206"/>
      <c r="Q2" s="206"/>
      <c r="R2" s="206"/>
      <c r="S2" s="206"/>
      <c r="T2" s="206"/>
      <c r="U2" s="206"/>
    </row>
    <row r="3" spans="1:21" s="67" customFormat="1" ht="15.75" customHeight="1" x14ac:dyDescent="0.2">
      <c r="A3" s="429" t="s">
        <v>12</v>
      </c>
      <c r="B3" s="429"/>
      <c r="C3" s="429"/>
      <c r="D3" s="429"/>
      <c r="E3" s="429"/>
      <c r="F3" s="429"/>
      <c r="G3" s="429"/>
      <c r="H3" s="429"/>
      <c r="I3" s="429"/>
      <c r="J3" s="429"/>
      <c r="K3" s="46"/>
      <c r="L3" s="46"/>
      <c r="M3" s="46"/>
      <c r="N3" s="46"/>
      <c r="O3" s="46"/>
      <c r="P3" s="46"/>
      <c r="Q3" s="46"/>
      <c r="R3" s="46"/>
      <c r="S3" s="46"/>
      <c r="T3" s="46"/>
      <c r="U3" s="46"/>
    </row>
    <row r="4" spans="1:21" s="123" customFormat="1" ht="16.5" customHeight="1" x14ac:dyDescent="0.2">
      <c r="A4" s="243" t="s">
        <v>11</v>
      </c>
      <c r="B4" s="10" t="str">
        <f>'Start Here'!B4:D4</f>
        <v>Richmond</v>
      </c>
      <c r="C4" s="194"/>
      <c r="D4" s="119"/>
      <c r="E4" s="119"/>
      <c r="F4" s="119"/>
      <c r="G4" s="119"/>
      <c r="H4" s="119"/>
      <c r="I4" s="370" t="s">
        <v>69</v>
      </c>
      <c r="J4" s="372"/>
      <c r="K4" s="219"/>
      <c r="L4" s="219"/>
      <c r="M4" s="447"/>
      <c r="N4" s="447"/>
      <c r="O4" s="447"/>
      <c r="P4" s="447"/>
    </row>
    <row r="5" spans="1:21" s="123" customFormat="1" ht="18" customHeight="1" x14ac:dyDescent="0.2">
      <c r="A5" s="243" t="s">
        <v>509</v>
      </c>
      <c r="B5" s="8">
        <f>'Start Here'!B5</f>
        <v>2018</v>
      </c>
      <c r="C5" s="191" t="str">
        <f>'Table A2'!C5</f>
        <v>(Jan. 1 - Dec. 31)</v>
      </c>
      <c r="D5" s="39"/>
      <c r="E5" s="119"/>
      <c r="F5" s="119"/>
      <c r="I5" s="242" t="s">
        <v>0</v>
      </c>
      <c r="J5" s="241"/>
      <c r="K5" s="124"/>
      <c r="L5" s="124"/>
      <c r="M5" s="124"/>
      <c r="N5" s="124"/>
      <c r="O5" s="124"/>
      <c r="P5" s="124"/>
    </row>
    <row r="6" spans="1:21" s="123" customFormat="1" ht="13.5" customHeight="1" x14ac:dyDescent="0.35">
      <c r="A6" s="240"/>
      <c r="B6" s="189"/>
      <c r="C6" s="239"/>
      <c r="D6" s="39"/>
      <c r="E6" s="119"/>
      <c r="F6" s="119"/>
    </row>
    <row r="7" spans="1:21" ht="13.5" customHeight="1" x14ac:dyDescent="0.2"/>
    <row r="8" spans="1:21" ht="15.75" x14ac:dyDescent="0.2">
      <c r="A8" s="444" t="s">
        <v>524</v>
      </c>
      <c r="B8" s="445"/>
      <c r="C8" s="445"/>
      <c r="D8" s="445"/>
      <c r="E8" s="445"/>
      <c r="F8" s="445"/>
      <c r="G8" s="445"/>
      <c r="H8" s="445"/>
      <c r="I8" s="445"/>
      <c r="J8" s="446"/>
    </row>
    <row r="9" spans="1:21" ht="15.75" customHeight="1" x14ac:dyDescent="0.2">
      <c r="A9" s="444" t="s">
        <v>523</v>
      </c>
      <c r="B9" s="445"/>
      <c r="C9" s="445"/>
      <c r="D9" s="445"/>
      <c r="E9" s="445"/>
      <c r="F9" s="445"/>
      <c r="G9" s="445"/>
      <c r="H9" s="445"/>
      <c r="I9" s="445"/>
      <c r="J9" s="446"/>
    </row>
    <row r="10" spans="1:21" ht="58.5" customHeight="1" x14ac:dyDescent="0.2">
      <c r="A10" s="437" t="s">
        <v>522</v>
      </c>
      <c r="B10" s="438"/>
      <c r="C10" s="438"/>
      <c r="D10" s="438"/>
      <c r="E10" s="438"/>
      <c r="F10" s="438"/>
      <c r="G10" s="438"/>
      <c r="H10" s="438"/>
      <c r="I10" s="438"/>
      <c r="J10" s="439"/>
    </row>
    <row r="11" spans="1:21" ht="77.25" customHeight="1" x14ac:dyDescent="0.2">
      <c r="A11" s="440" t="s">
        <v>521</v>
      </c>
      <c r="B11" s="441" t="s">
        <v>520</v>
      </c>
      <c r="C11" s="442"/>
      <c r="D11" s="442"/>
      <c r="E11" s="443"/>
      <c r="F11" s="440" t="s">
        <v>519</v>
      </c>
      <c r="G11" s="440"/>
      <c r="H11" s="440"/>
      <c r="I11" s="440"/>
      <c r="J11" s="440" t="s">
        <v>518</v>
      </c>
    </row>
    <row r="12" spans="1:21" ht="60" customHeight="1" x14ac:dyDescent="0.2">
      <c r="A12" s="440"/>
      <c r="B12" s="238" t="s">
        <v>517</v>
      </c>
      <c r="C12" s="238" t="s">
        <v>516</v>
      </c>
      <c r="D12" s="238" t="s">
        <v>515</v>
      </c>
      <c r="E12" s="238" t="s">
        <v>514</v>
      </c>
      <c r="F12" s="238" t="s">
        <v>517</v>
      </c>
      <c r="G12" s="238" t="s">
        <v>516</v>
      </c>
      <c r="H12" s="238" t="s">
        <v>515</v>
      </c>
      <c r="I12" s="238" t="s">
        <v>514</v>
      </c>
      <c r="J12" s="440"/>
    </row>
    <row r="13" spans="1:21" ht="26.25" customHeight="1" x14ac:dyDescent="0.2">
      <c r="A13" s="237" t="s">
        <v>513</v>
      </c>
      <c r="B13" s="19"/>
      <c r="C13" s="19"/>
      <c r="D13" s="19"/>
      <c r="E13" s="236">
        <f>SUM(B13:D13)</f>
        <v>0</v>
      </c>
      <c r="F13" s="235"/>
      <c r="G13" s="235"/>
      <c r="H13" s="235"/>
      <c r="I13" s="234">
        <f>SUM(F13:H13)</f>
        <v>0</v>
      </c>
      <c r="J13" s="233"/>
    </row>
    <row r="14" spans="1:21" ht="33.75" customHeight="1" x14ac:dyDescent="0.2">
      <c r="A14" s="237" t="s">
        <v>512</v>
      </c>
      <c r="B14" s="19"/>
      <c r="C14" s="19"/>
      <c r="D14" s="19"/>
      <c r="E14" s="236">
        <f>SUM(B14:D14)</f>
        <v>0</v>
      </c>
      <c r="F14" s="235"/>
      <c r="G14" s="235"/>
      <c r="H14" s="235"/>
      <c r="I14" s="234">
        <f>SUM(F14:H14)</f>
        <v>0</v>
      </c>
      <c r="J14" s="233"/>
    </row>
    <row r="15" spans="1:21" ht="28.5" customHeight="1" thickBot="1" x14ac:dyDescent="0.25">
      <c r="A15" s="232" t="s">
        <v>511</v>
      </c>
      <c r="B15" s="231"/>
      <c r="C15" s="231"/>
      <c r="D15" s="231"/>
      <c r="E15" s="230">
        <f>SUM(B15:D15)</f>
        <v>0</v>
      </c>
      <c r="F15" s="229"/>
      <c r="G15" s="229"/>
      <c r="H15" s="229"/>
      <c r="I15" s="228">
        <f>SUM(F15:H15)</f>
        <v>0</v>
      </c>
      <c r="J15" s="227"/>
    </row>
    <row r="16" spans="1:21" ht="27" customHeight="1" thickTop="1" x14ac:dyDescent="0.2">
      <c r="A16" s="226" t="s">
        <v>510</v>
      </c>
      <c r="B16" s="225">
        <f>SUM(B13:B15)</f>
        <v>0</v>
      </c>
      <c r="C16" s="225">
        <f>SUM(C13:C15)</f>
        <v>0</v>
      </c>
      <c r="D16" s="225">
        <f>SUM(D13:D15)</f>
        <v>0</v>
      </c>
      <c r="E16" s="224">
        <f>SUM(B16:D16)</f>
        <v>0</v>
      </c>
      <c r="F16" s="223">
        <f>SUM(F13:F15)</f>
        <v>0</v>
      </c>
      <c r="G16" s="223">
        <f>SUM(G13:G15)</f>
        <v>0</v>
      </c>
      <c r="H16" s="223">
        <f>SUM(H13:H15)</f>
        <v>0</v>
      </c>
      <c r="I16" s="223">
        <f>SUM(I13:I15)</f>
        <v>0</v>
      </c>
      <c r="J16" s="222"/>
    </row>
    <row r="17" spans="2:10" ht="20.25" customHeight="1" x14ac:dyDescent="0.2">
      <c r="I17" s="221"/>
      <c r="J17" s="220"/>
    </row>
    <row r="18" spans="2:10" x14ac:dyDescent="0.2">
      <c r="B18" s="186"/>
      <c r="C18" s="186"/>
      <c r="D18" s="186"/>
      <c r="E18" s="186"/>
    </row>
  </sheetData>
  <sheetProtection algorithmName="SHA-512" hashValue="5ELrtnsV5OWRYsOjW/6iWSdgqyfq7toycXz0xzRPYh63hI70rDdonGgMQ+JuTAhOlhhC6JZLFUuKByUaBxdzuA==" saltValue="wZ2FE76JMhq5/6VSb6xQ8g==" spinCount="100000" sheet="1" objects="1" scenarios="1"/>
  <mergeCells count="12">
    <mergeCell ref="A2:J2"/>
    <mergeCell ref="A1:J1"/>
    <mergeCell ref="A3:J3"/>
    <mergeCell ref="A9:J9"/>
    <mergeCell ref="M4:P4"/>
    <mergeCell ref="I4:J4"/>
    <mergeCell ref="A8:J8"/>
    <mergeCell ref="A10:J10"/>
    <mergeCell ref="A11:A12"/>
    <mergeCell ref="B11:E11"/>
    <mergeCell ref="F11:I11"/>
    <mergeCell ref="J11:J12"/>
  </mergeCells>
  <conditionalFormatting sqref="J17">
    <cfRule type="containsText" dxfId="0" priority="1" operator="containsText" text="Greater">
      <formula>NOT(ISERROR(SEARCH("Greater",J17)))</formula>
    </cfRule>
  </conditionalFormatting>
  <dataValidations count="3">
    <dataValidation allowBlank="1" showInputMessage="1" sqref="L4:P4 I4" xr:uid="{00000000-0002-0000-0800-000000000000}"/>
    <dataValidation type="whole" operator="greaterThanOrEqual" allowBlank="1" showInputMessage="1" showErrorMessage="1" error="Please enter a number" sqref="B13:D15" xr:uid="{00000000-0002-0000-0800-000001000000}">
      <formula1>0</formula1>
    </dataValidation>
    <dataValidation type="whole" operator="greaterThanOrEqual" allowBlank="1" showInputMessage="1" showErrorMessage="1" error="Please enter a number." sqref="F13:H15" xr:uid="{00000000-0002-0000-0800-000002000000}">
      <formula1>0</formula1>
    </dataValidation>
  </dataValidations>
  <printOptions horizontalCentered="1"/>
  <pageMargins left="0.7" right="0.7" top="0.75" bottom="0.75" header="0.3" footer="0.3"/>
  <pageSetup paperSize="5" scale="78" orientation="landscape" r:id="rId1"/>
  <headerFooter>
    <oddFooter>&amp;L&amp;"Arial,Bold"&amp;18&amp;K0070C0Annual Progress Report  &amp;R&amp;12January 2019</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3:J46"/>
  <sheetViews>
    <sheetView zoomScaleNormal="100" zoomScaleSheetLayoutView="100" workbookViewId="0">
      <selection activeCell="D5" sqref="D5"/>
    </sheetView>
  </sheetViews>
  <sheetFormatPr defaultColWidth="0" defaultRowHeight="14.25" x14ac:dyDescent="0.2"/>
  <cols>
    <col min="1" max="1" width="14.85546875" style="1" customWidth="1"/>
    <col min="2" max="2" width="17.7109375" style="1" customWidth="1"/>
    <col min="3" max="3" width="18.7109375" style="1" customWidth="1"/>
    <col min="4" max="4" width="8.85546875" style="1" customWidth="1"/>
    <col min="5" max="5" width="2.7109375" style="1" customWidth="1"/>
    <col min="6" max="6" width="8.85546875" style="1" hidden="1" customWidth="1"/>
    <col min="7" max="7" width="11.7109375" style="1" hidden="1" customWidth="1"/>
    <col min="8" max="8" width="8.85546875" style="1" hidden="1" customWidth="1"/>
    <col min="9" max="9" width="11.7109375" style="1" hidden="1" customWidth="1"/>
    <col min="10" max="10" width="11.140625" style="1" hidden="1" customWidth="1"/>
    <col min="11" max="16384" width="8.85546875" style="1" hidden="1"/>
  </cols>
  <sheetData>
    <row r="3" spans="1:3" x14ac:dyDescent="0.2">
      <c r="A3" s="274" t="s">
        <v>11</v>
      </c>
      <c r="B3" s="273" t="str">
        <f>'Start Here'!B4:D4</f>
        <v>Richmond</v>
      </c>
      <c r="C3" s="272"/>
    </row>
    <row r="4" spans="1:3" ht="18" customHeight="1" x14ac:dyDescent="0.2">
      <c r="A4" s="271" t="s">
        <v>10</v>
      </c>
      <c r="B4" s="270">
        <f>'Start Here'!B5</f>
        <v>2018</v>
      </c>
      <c r="C4" s="269" t="s">
        <v>288</v>
      </c>
    </row>
    <row r="7" spans="1:3" ht="16.5" thickBot="1" x14ac:dyDescent="0.3">
      <c r="A7" s="458"/>
      <c r="B7" s="458"/>
      <c r="C7" s="458"/>
    </row>
    <row r="8" spans="1:3" ht="15" customHeight="1" x14ac:dyDescent="0.2">
      <c r="A8" s="465" t="s">
        <v>541</v>
      </c>
      <c r="B8" s="466"/>
      <c r="C8" s="467"/>
    </row>
    <row r="9" spans="1:3" x14ac:dyDescent="0.2">
      <c r="A9" s="470" t="s">
        <v>9</v>
      </c>
      <c r="B9" s="471"/>
      <c r="C9" s="252" t="s">
        <v>540</v>
      </c>
    </row>
    <row r="10" spans="1:3" x14ac:dyDescent="0.2">
      <c r="A10" s="448" t="s">
        <v>8</v>
      </c>
      <c r="B10" s="268" t="s">
        <v>5</v>
      </c>
      <c r="C10" s="249">
        <f>'Table A2'!H12</f>
        <v>0</v>
      </c>
    </row>
    <row r="11" spans="1:3" ht="25.5" x14ac:dyDescent="0.2">
      <c r="A11" s="448"/>
      <c r="B11" s="268" t="s">
        <v>4</v>
      </c>
      <c r="C11" s="249">
        <f>'Table A2'!I12</f>
        <v>0</v>
      </c>
    </row>
    <row r="12" spans="1:3" x14ac:dyDescent="0.2">
      <c r="A12" s="448" t="s">
        <v>7</v>
      </c>
      <c r="B12" s="268" t="s">
        <v>5</v>
      </c>
      <c r="C12" s="249">
        <f>'Table A2'!J12</f>
        <v>0</v>
      </c>
    </row>
    <row r="13" spans="1:3" ht="25.5" x14ac:dyDescent="0.2">
      <c r="A13" s="448"/>
      <c r="B13" s="268" t="s">
        <v>4</v>
      </c>
      <c r="C13" s="249">
        <f>'Table A2'!K12</f>
        <v>0</v>
      </c>
    </row>
    <row r="14" spans="1:3" x14ac:dyDescent="0.2">
      <c r="A14" s="448" t="s">
        <v>6</v>
      </c>
      <c r="B14" s="268" t="s">
        <v>5</v>
      </c>
      <c r="C14" s="249">
        <f>'Table A2'!L12</f>
        <v>0</v>
      </c>
    </row>
    <row r="15" spans="1:3" ht="25.5" x14ac:dyDescent="0.2">
      <c r="A15" s="448"/>
      <c r="B15" s="268" t="s">
        <v>4</v>
      </c>
      <c r="C15" s="249">
        <f>'Table A2'!M12</f>
        <v>0</v>
      </c>
    </row>
    <row r="16" spans="1:3" ht="28.5" customHeight="1" thickBot="1" x14ac:dyDescent="0.25">
      <c r="A16" s="267" t="s">
        <v>3</v>
      </c>
      <c r="B16" s="266"/>
      <c r="C16" s="265">
        <f>'Table A2'!N12</f>
        <v>39</v>
      </c>
    </row>
    <row r="17" spans="1:9" ht="15.75" thickTop="1" thickBot="1" x14ac:dyDescent="0.25">
      <c r="A17" s="449" t="s">
        <v>2</v>
      </c>
      <c r="B17" s="450"/>
      <c r="C17" s="264">
        <f>SUM(C10:C16)</f>
        <v>39</v>
      </c>
    </row>
    <row r="18" spans="1:9" ht="29.25" customHeight="1" x14ac:dyDescent="0.2">
      <c r="A18" s="469" t="s">
        <v>1</v>
      </c>
      <c r="B18" s="469"/>
      <c r="C18" s="469"/>
      <c r="D18" s="469"/>
    </row>
    <row r="20" spans="1:9" ht="15" thickBot="1" x14ac:dyDescent="0.25"/>
    <row r="21" spans="1:9" ht="15" customHeight="1" x14ac:dyDescent="0.2">
      <c r="A21" s="451" t="s">
        <v>539</v>
      </c>
      <c r="B21" s="452"/>
      <c r="C21" s="452"/>
      <c r="D21" s="263"/>
    </row>
    <row r="22" spans="1:9" ht="15" customHeight="1" x14ac:dyDescent="0.2">
      <c r="A22" s="456" t="s">
        <v>538</v>
      </c>
      <c r="B22" s="461"/>
      <c r="C22" s="462"/>
      <c r="D22" s="262">
        <f>COUNTIF('Table A'!P13:P1000,"&gt;0")</f>
        <v>20</v>
      </c>
    </row>
    <row r="23" spans="1:9" ht="17.25" customHeight="1" x14ac:dyDescent="0.2">
      <c r="A23" s="456" t="s">
        <v>537</v>
      </c>
      <c r="B23" s="461"/>
      <c r="C23" s="462"/>
      <c r="D23" s="262">
        <f>'Table A'!P12</f>
        <v>1102</v>
      </c>
    </row>
    <row r="24" spans="1:9" ht="15" customHeight="1" x14ac:dyDescent="0.2">
      <c r="A24" s="456" t="s">
        <v>536</v>
      </c>
      <c r="B24" s="461"/>
      <c r="C24" s="462"/>
      <c r="D24" s="262">
        <f>'Table A'!Q12</f>
        <v>398</v>
      </c>
    </row>
    <row r="25" spans="1:9" ht="15.75" customHeight="1" thickBot="1" x14ac:dyDescent="0.25">
      <c r="A25" s="459" t="s">
        <v>535</v>
      </c>
      <c r="B25" s="463"/>
      <c r="C25" s="464"/>
      <c r="D25" s="257">
        <f>'Table A'!R12</f>
        <v>0</v>
      </c>
    </row>
    <row r="26" spans="1:9" ht="15" x14ac:dyDescent="0.25">
      <c r="A26" s="261"/>
      <c r="B26" s="261"/>
    </row>
    <row r="27" spans="1:9" ht="15.75" thickBot="1" x14ac:dyDescent="0.3">
      <c r="A27" s="261"/>
      <c r="B27" s="261"/>
      <c r="G27" s="260"/>
      <c r="H27" s="260"/>
      <c r="I27" s="260"/>
    </row>
    <row r="28" spans="1:9" ht="15" customHeight="1" x14ac:dyDescent="0.2">
      <c r="A28" s="451" t="s">
        <v>534</v>
      </c>
      <c r="B28" s="452"/>
      <c r="C28" s="452"/>
      <c r="D28" s="468"/>
      <c r="G28" s="260"/>
      <c r="H28" s="260"/>
      <c r="I28" s="260"/>
    </row>
    <row r="29" spans="1:9" x14ac:dyDescent="0.2">
      <c r="A29" s="456" t="s">
        <v>533</v>
      </c>
      <c r="B29" s="457"/>
      <c r="C29" s="457"/>
      <c r="D29" s="259">
        <f>(COUNTIFS('Table A'!S:S,"Yes-but no action taken"))+(COUNTIF('Table A'!S:S,"Yes-Approved"))+(COUNTIF('Table A'!S:S,"Yes-Denied"))</f>
        <v>0</v>
      </c>
    </row>
    <row r="30" spans="1:9" x14ac:dyDescent="0.2">
      <c r="A30" s="456" t="s">
        <v>532</v>
      </c>
      <c r="B30" s="457"/>
      <c r="C30" s="457"/>
      <c r="D30" s="259">
        <f>SUMIF('Table A'!S:S, "Yes-Approved",'Table A'!Q:Q )</f>
        <v>0</v>
      </c>
    </row>
    <row r="31" spans="1:9" x14ac:dyDescent="0.2">
      <c r="A31" s="456" t="s">
        <v>531</v>
      </c>
      <c r="B31" s="457"/>
      <c r="C31" s="457"/>
      <c r="D31" s="258">
        <f>COUNTIF('Table A'!S:S, "Yes-Approved")</f>
        <v>0</v>
      </c>
    </row>
    <row r="32" spans="1:9" ht="15" thickBot="1" x14ac:dyDescent="0.25">
      <c r="A32" s="459" t="s">
        <v>530</v>
      </c>
      <c r="B32" s="460"/>
      <c r="C32" s="460"/>
      <c r="D32" s="257">
        <f>SUMIF('Table A2'!AJ:AJ, "Y",'Table A2'!AH:AH)</f>
        <v>0</v>
      </c>
    </row>
    <row r="34" spans="1:5" ht="21" thickBot="1" x14ac:dyDescent="0.35">
      <c r="A34" s="256"/>
      <c r="B34" s="255"/>
      <c r="C34" s="255"/>
      <c r="D34" s="16"/>
      <c r="E34" s="16"/>
    </row>
    <row r="35" spans="1:5" ht="15" customHeight="1" x14ac:dyDescent="0.2">
      <c r="A35" s="453" t="s">
        <v>529</v>
      </c>
      <c r="B35" s="454"/>
      <c r="C35" s="454"/>
      <c r="D35" s="455"/>
      <c r="E35" s="254"/>
    </row>
    <row r="36" spans="1:5" x14ac:dyDescent="0.2">
      <c r="A36" s="253" t="s">
        <v>528</v>
      </c>
      <c r="B36" s="187" t="s">
        <v>527</v>
      </c>
      <c r="C36" s="187" t="s">
        <v>526</v>
      </c>
      <c r="D36" s="252" t="s">
        <v>525</v>
      </c>
    </row>
    <row r="37" spans="1:5" x14ac:dyDescent="0.2">
      <c r="A37" s="251" t="s">
        <v>8</v>
      </c>
      <c r="B37" s="250">
        <f>(SUMIFS('Table A2'!Q:Q,'Table A2'!$AJ:$AJ,"Y",'Table A2'!$G:$G,"R"))+(SUMIFS('Table A2'!R:R,'Table A2'!$AJ:$AJ,"Y",'Table A2'!$G:$G,"R"))</f>
        <v>0</v>
      </c>
      <c r="C37" s="250">
        <f>(SUMIFS('Table A2'!Q:Q,'Table A2'!AJ:AJ,"Y",'Table A2'!G:G,"O"))+(SUMIFS('Table A2'!R:R,'Table A2'!AJ:AJ,"Y",'Table A2'!G:G,"O"))</f>
        <v>0</v>
      </c>
      <c r="D37" s="249">
        <f>SUM(B37:C37)</f>
        <v>0</v>
      </c>
    </row>
    <row r="38" spans="1:5" x14ac:dyDescent="0.2">
      <c r="A38" s="251" t="s">
        <v>7</v>
      </c>
      <c r="B38" s="250">
        <f>(SUMIFS('Table A2'!S:S,'Table A2'!$AJ:$AJ,"Y",'Table A2'!$G:$G,"R"))+(SUMIFS('Table A2'!T:T,'Table A2'!$AJ:$AJ,"Y",'Table A2'!$G:$G,"R"))</f>
        <v>0</v>
      </c>
      <c r="C38" s="250">
        <f>(SUMIFS('Table A2'!S:S,'Table A2'!$AJ:$AJ,"Y",'Table A2'!$G:$G,"O"))+(SUMIFS('Table A2'!T:T,'Table A2'!$AJ:$AJ,"Y",'Table A2'!$G:$G,"O"))</f>
        <v>0</v>
      </c>
      <c r="D38" s="249">
        <f>SUM(B38:C38)</f>
        <v>0</v>
      </c>
    </row>
    <row r="39" spans="1:5" x14ac:dyDescent="0.2">
      <c r="A39" s="251" t="s">
        <v>6</v>
      </c>
      <c r="B39" s="250">
        <f>(SUMIFS('Table A2'!U:U,'Table A2'!$AJ:$AJ,"Y",'Table A2'!$G:$G,"R"))+(SUMIFS('Table A2'!V:V,'Table A2'!$AJ:$AJ,"Y",'Table A2'!$G:$G,"R"))</f>
        <v>0</v>
      </c>
      <c r="C39" s="250">
        <f>(SUMIFS('Table A2'!U:U,'Table A2'!$AJ:$AJ,"Y",'Table A2'!$G:$G,"O"))+(SUMIFS('Table A2'!V:V,'Table A2'!$AJ:$AJ,"Y",'Table A2'!$G:$G,"O"))</f>
        <v>0</v>
      </c>
      <c r="D39" s="249">
        <f>SUM(B39:C39)</f>
        <v>0</v>
      </c>
    </row>
    <row r="40" spans="1:5" ht="25.5" x14ac:dyDescent="0.2">
      <c r="A40" s="251" t="s">
        <v>3</v>
      </c>
      <c r="B40" s="250">
        <f>(SUMIFS('Table A2'!W:W,'Table A2'!$AJ:$AJ,"Y",'Table A2'!G:G,"R"))</f>
        <v>0</v>
      </c>
      <c r="C40" s="250">
        <f>(SUMIFS('Table A2'!W:W,'Table A2'!$AJ:$AJ,"Y",'Table A2'!G:G,"O"))</f>
        <v>0</v>
      </c>
      <c r="D40" s="249">
        <f>SUM(B40:C40)</f>
        <v>0</v>
      </c>
    </row>
    <row r="41" spans="1:5" ht="15" thickBot="1" x14ac:dyDescent="0.25">
      <c r="A41" s="248" t="s">
        <v>525</v>
      </c>
      <c r="B41" s="247">
        <f>SUM(B37:B40)</f>
        <v>0</v>
      </c>
      <c r="C41" s="247">
        <f>SUM(C37:C40)</f>
        <v>0</v>
      </c>
      <c r="D41" s="246">
        <f>SUM(B41:C41)</f>
        <v>0</v>
      </c>
    </row>
    <row r="42" spans="1:5" x14ac:dyDescent="0.2">
      <c r="B42" s="245"/>
      <c r="C42" s="245"/>
    </row>
    <row r="43" spans="1:5" x14ac:dyDescent="0.2">
      <c r="A43" s="2" t="s">
        <v>0</v>
      </c>
    </row>
    <row r="46" spans="1:5" ht="33" customHeight="1" x14ac:dyDescent="0.2">
      <c r="D46" s="244"/>
      <c r="E46" s="244"/>
    </row>
  </sheetData>
  <sheetProtection algorithmName="SHA-512" hashValue="tUNuclnZAg7ZYsFCFA2ed5k3l/wrQQTwAmIY/KhnQ240Wa4oTZbexehAMNPkWffo0RXLmeukNxVf0m4LChoHlA==" saltValue="tYeiVdiSMl6sK1+cWCKr4w==" spinCount="100000" sheet="1" objects="1" scenarios="1"/>
  <mergeCells count="19">
    <mergeCell ref="A7:C7"/>
    <mergeCell ref="A32:C32"/>
    <mergeCell ref="A22:C22"/>
    <mergeCell ref="A23:C23"/>
    <mergeCell ref="A24:C24"/>
    <mergeCell ref="A25:C25"/>
    <mergeCell ref="A8:C8"/>
    <mergeCell ref="A28:D28"/>
    <mergeCell ref="A18:D18"/>
    <mergeCell ref="A29:C29"/>
    <mergeCell ref="A9:B9"/>
    <mergeCell ref="A10:A11"/>
    <mergeCell ref="A12:A13"/>
    <mergeCell ref="A14:A15"/>
    <mergeCell ref="A17:B17"/>
    <mergeCell ref="A21:C21"/>
    <mergeCell ref="A35:D35"/>
    <mergeCell ref="A30:C30"/>
    <mergeCell ref="A31:C31"/>
  </mergeCells>
  <pageMargins left="0.7" right="0.7" top="0.75" bottom="0.75" header="0.3" footer="0.3"/>
  <pageSetup paperSize="5"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85C1869D4C1A44FAA0D3AFB2B49A97C" ma:contentTypeVersion="10" ma:contentTypeDescription="Create a new document." ma:contentTypeScope="" ma:versionID="b1f0a8b2bf456108b6473dfee57962ff">
  <xsd:schema xmlns:xsd="http://www.w3.org/2001/XMLSchema" xmlns:xs="http://www.w3.org/2001/XMLSchema" xmlns:p="http://schemas.microsoft.com/office/2006/metadata/properties" xmlns:ns1="http://schemas.microsoft.com/sharepoint/v3" xmlns:ns2="8845dcd3-1f94-4c57-9a5e-46dbe65a741b" xmlns:ns3="467e8a32-a4c8-4d53-8185-0fcd20875a8e" targetNamespace="http://schemas.microsoft.com/office/2006/metadata/properties" ma:root="true" ma:fieldsID="fd91e0aee68df3712dd6a90267c4b950" ns1:_="" ns2:_="" ns3:_="">
    <xsd:import namespace="http://schemas.microsoft.com/sharepoint/v3"/>
    <xsd:import namespace="8845dcd3-1f94-4c57-9a5e-46dbe65a741b"/>
    <xsd:import namespace="467e8a32-a4c8-4d53-8185-0fcd20875a8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1:_ip_UnifiedCompliancePolicyProperties" minOccurs="0"/>
                <xsd:element ref="ns1:_ip_UnifiedCompliancePolicyUIAc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845dcd3-1f94-4c57-9a5e-46dbe65a74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67e8a32-a4c8-4d53-8185-0fcd20875a8e"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26B39C9-75F3-4BC3-902D-FCAB96146E96}"/>
</file>

<file path=customXml/itemProps2.xml><?xml version="1.0" encoding="utf-8"?>
<ds:datastoreItem xmlns:ds="http://schemas.openxmlformats.org/officeDocument/2006/customXml" ds:itemID="{8AA5CD9E-3993-4BC6-807F-6766CC340905}"/>
</file>

<file path=customXml/itemProps3.xml><?xml version="1.0" encoding="utf-8"?>
<ds:datastoreItem xmlns:ds="http://schemas.openxmlformats.org/officeDocument/2006/customXml" ds:itemID="{C0EEECE9-24A9-408A-A6C9-7629C14C565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vt:i4>
      </vt:variant>
    </vt:vector>
  </HeadingPairs>
  <TitlesOfParts>
    <vt:vector size="20" baseType="lpstr">
      <vt:lpstr>Start Here</vt:lpstr>
      <vt:lpstr>Table A</vt:lpstr>
      <vt:lpstr>Table A2</vt:lpstr>
      <vt:lpstr>Table B</vt:lpstr>
      <vt:lpstr>Table C</vt:lpstr>
      <vt:lpstr>Table D</vt:lpstr>
      <vt:lpstr>Table E</vt:lpstr>
      <vt:lpstr>Table F</vt:lpstr>
      <vt:lpstr>Summary</vt:lpstr>
      <vt:lpstr>ADU</vt:lpstr>
      <vt:lpstr>Summary!Print_Area</vt:lpstr>
      <vt:lpstr>'Table A'!Print_Area</vt:lpstr>
      <vt:lpstr>'Table A2'!Print_Area</vt:lpstr>
      <vt:lpstr>'Table B'!Print_Area</vt:lpstr>
      <vt:lpstr>'Table C'!Print_Area</vt:lpstr>
      <vt:lpstr>'Table D'!Print_Area</vt:lpstr>
      <vt:lpstr>'Table E'!Print_Area</vt:lpstr>
      <vt:lpstr>'Table F'!Print_Area</vt:lpstr>
      <vt:lpstr>'Table A'!Print_Titles</vt:lpstr>
      <vt:lpstr>'Table A2'!Print_Titles</vt:lpstr>
    </vt:vector>
  </TitlesOfParts>
  <Company>COR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Maggie Choi</dc:creator>
  <cp:lastModifiedBy>Brinkhuis, Tom@HCD</cp:lastModifiedBy>
  <cp:lastPrinted>2019-03-29T00:33:40Z</cp:lastPrinted>
  <dcterms:created xsi:type="dcterms:W3CDTF">2019-02-28T00:37:07Z</dcterms:created>
  <dcterms:modified xsi:type="dcterms:W3CDTF">2019-08-29T20:51:48Z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0x010100A85C1869D4C1A44FAA0D3AFB2B49A97C</vt:lpwstr>
  </property>
  <property fmtid="{D5CDD505-2E9C-101B-9397-08002B2CF9AE}" pid="3" name="Order">
    <vt:r8>100</vt:r8>
  </property>
</Properties>
</file>