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Housing Services\Housing Element\Annual Progress Reports to HCD\2019 HE APR\"/>
    </mc:Choice>
  </mc:AlternateContent>
  <workbookProtection workbookAlgorithmName="SHA-512" workbookHashValue="Hq/kTVJqzsKIEJoLthIKWVrS2VVGwURR45CxfEB2vAkIBEVp9bx/x1i0XvwlwdbLWNffAgzyrqJshSiMaoPzpg==" workbookSaltValue="0W460gclfnchOd7hY/bi4A==" workbookSpinCount="100000" lockStructure="1"/>
  <bookViews>
    <workbookView xWindow="9345" yWindow="0" windowWidth="22665" windowHeight="10185" tabRatio="729" firstSheet="1" activeTab="25"/>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A'!$A$1:$T$20</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13" i="2" l="1"/>
  <c r="C2" i="35" l="1"/>
  <c r="B2" i="35"/>
  <c r="B1" i="35"/>
  <c r="P14" i="2" l="1"/>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D22" i="11" l="1"/>
  <c r="AH13" i="1" l="1"/>
  <c r="Y13" i="1"/>
  <c r="P13" i="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S12" i="1"/>
  <c r="T12" i="1"/>
  <c r="U12" i="1"/>
  <c r="V12" i="1"/>
  <c r="W12" i="1"/>
  <c r="Q12" i="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16"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D15" i="11" l="1"/>
  <c r="D14" i="11"/>
  <c r="D13" i="11"/>
  <c r="D12" i="11"/>
  <c r="D11" i="11"/>
  <c r="D10" i="11"/>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D16" i="13"/>
  <c r="E13" i="13"/>
  <c r="D15" i="13"/>
  <c r="D17" i="13"/>
  <c r="D18" i="13"/>
  <c r="D14" i="13"/>
  <c r="D13" i="13"/>
  <c r="F11" i="13" l="1"/>
  <c r="D42" i="11"/>
  <c r="D21" i="13"/>
  <c r="E16" i="13"/>
  <c r="F13" i="13"/>
  <c r="E15" i="13"/>
  <c r="E18" i="13"/>
  <c r="E14" i="13"/>
  <c r="E17" i="13"/>
  <c r="E19" i="13"/>
  <c r="G11" i="13" l="1"/>
  <c r="E21" i="13"/>
  <c r="F16" i="13"/>
  <c r="F17" i="13"/>
  <c r="F18" i="13"/>
  <c r="F19" i="13"/>
  <c r="F15" i="13"/>
  <c r="F14" i="13"/>
  <c r="H11" i="13" l="1"/>
  <c r="F21" i="13"/>
  <c r="G18" i="13"/>
  <c r="G14" i="13"/>
  <c r="G13" i="13"/>
  <c r="G17" i="13"/>
  <c r="G19" i="13"/>
  <c r="G15" i="13"/>
  <c r="G16"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3.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4.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<sst xmlns="http://schemas.openxmlformats.org/spreadsheetml/2006/main" count="76212" uniqueCount="2300">
  <si>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</si>
  <si>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</si>
  <si>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</si>
  <si>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</si>
  <si>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</si>
  <si>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</si>
  <si>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</si>
  <si>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</si>
  <si>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</si>
  <si>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</si>
  <si>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</si>
  <si>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</si>
  <si>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</si>
  <si>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</si>
  <si>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</si>
  <si>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</si>
  <si>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</si>
  <si>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</si>
  <si>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</si>
  <si>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</si>
  <si>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</si>
  <si>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</si>
  <si>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</si>
  <si>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</si>
  <si>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</si>
  <si>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</si>
  <si>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</si>
  <si>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</si>
  <si>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</si>
  <si>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</si>
  <si>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</si>
  <si>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</si>
  <si>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</si>
  <si>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</si>
  <si>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</si>
  <si>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</si>
  <si>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</si>
  <si>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</si>
  <si>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</si>
  <si>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</si>
  <si>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</si>
  <si>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</si>
  <si>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</si>
  <si>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</si>
  <si>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</si>
  <si>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</si>
  <si>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</si>
  <si>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</si>
  <si>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</si>
  <si>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</si>
  <si>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</si>
  <si>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</si>
  <si>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</si>
  <si>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</si>
  <si>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</si>
  <si>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</si>
  <si>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</si>
  <si>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</si>
  <si>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</si>
  <si>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</si>
  <si>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</si>
  <si>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</si>
  <si>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</si>
  <si>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</si>
  <si>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</si>
  <si>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</si>
  <si>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</si>
  <si>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</si>
  <si>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</si>
  <si>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</si>
  <si>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</si>
  <si>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</si>
  <si>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</si>
  <si>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</si>
  <si>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</si>
  <si>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</si>
  <si>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</si>
  <si>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</si>
  <si>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</si>
  <si>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</si>
  <si>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</si>
  <si>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</si>
  <si>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</si>
  <si>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</si>
  <si>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</si>
  <si>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</si>
  <si>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</si>
  <si>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</si>
  <si>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</si>
  <si>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</si>
  <si>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</si>
  <si>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</si>
  <si>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</si>
  <si>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</si>
  <si>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</si>
  <si>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</si>
  <si>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</si>
  <si>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</si>
  <si>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</si>
  <si>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</si>
  <si>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</si>
  <si>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</si>
  <si>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</si>
  <si>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</si>
  <si>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</si>
  <si>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</si>
  <si>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</si>
  <si>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</si>
  <si>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</si>
  <si>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</si>
  <si>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</si>
  <si>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</si>
  <si>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</si>
  <si>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</si>
  <si>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</si>
  <si>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</si>
  <si>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</si>
  <si>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</si>
  <si>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</si>
  <si>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</si>
  <si>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</si>
  <si>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</si>
  <si>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</si>
  <si>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</si>
  <si>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</si>
  <si>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</si>
  <si>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</si>
  <si>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</si>
  <si>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</si>
  <si>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</si>
  <si>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</si>
  <si>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</si>
  <si>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</si>
  <si>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</si>
  <si>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</si>
  <si>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</si>
  <si>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</si>
  <si>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</si>
  <si>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</si>
  <si>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</si>
  <si>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</si>
  <si>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</si>
  <si>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</si>
  <si>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</si>
  <si>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</si>
  <si>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</si>
  <si>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</si>
  <si>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</si>
  <si>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</si>
  <si>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</si>
  <si>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</si>
  <si>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</si>
  <si>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</si>
  <si>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</si>
  <si>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</si>
  <si>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</si>
  <si>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</si>
  <si>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</si>
  <si>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</si>
  <si>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</si>
  <si>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</si>
  <si>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</si>
  <si>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</si>
  <si>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</si>
  <si>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</si>
  <si>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</si>
  <si>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</si>
  <si>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</si>
  <si>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</si>
  <si>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</si>
  <si>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</si>
  <si>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</si>
  <si>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</si>
  <si>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</si>
  <si>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</si>
  <si>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</si>
  <si>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</si>
  <si>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</si>
  <si>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</si>
  <si>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</si>
  <si>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</si>
  <si>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</si>
  <si>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</si>
  <si>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</si>
  <si>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</si>
  <si>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</si>
  <si>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</si>
  <si>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</si>
  <si>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</si>
  <si>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</si>
  <si>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</si>
  <si>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</si>
  <si>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</si>
  <si>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</si>
  <si>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</si>
  <si>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</si>
  <si>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</si>
  <si>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</si>
  <si>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</si>
  <si>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</si>
  <si>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</si>
  <si>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</si>
  <si>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</si>
  <si>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</si>
  <si>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</si>
  <si>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</si>
  <si>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</si>
  <si>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</si>
  <si>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</si>
  <si>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</si>
  <si>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</si>
  <si>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</si>
  <si>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</si>
  <si>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</si>
  <si>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</si>
  <si>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</si>
  <si>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</si>
  <si>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</si>
  <si>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</si>
  <si>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</si>
  <si>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</si>
  <si>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</si>
  <si>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</si>
  <si>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</si>
  <si>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</si>
  <si>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</si>
  <si>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</si>
  <si>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</si>
  <si>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</si>
  <si>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</si>
  <si>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</si>
  <si>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</si>
  <si>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</si>
  <si>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</si>
  <si>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</si>
  <si>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</si>
  <si>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</si>
  <si>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</si>
  <si>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</si>
  <si>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</si>
  <si>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</si>
  <si>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</si>
  <si>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</si>
  <si>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</si>
  <si>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</si>
  <si>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</si>
  <si>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</si>
  <si>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</si>
  <si>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</si>
  <si>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</si>
  <si>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</si>
  <si>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</si>
  <si>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</si>
  <si>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</si>
  <si>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</si>
  <si>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</si>
  <si>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</si>
  <si>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</si>
  <si>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</si>
  <si>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</si>
  <si>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</si>
  <si>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</si>
  <si>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</si>
  <si>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</si>
  <si>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</si>
  <si>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</si>
  <si>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</si>
  <si>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</si>
  <si>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</si>
  <si>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</si>
  <si>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</si>
  <si>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</si>
  <si>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</si>
  <si>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</si>
  <si>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</si>
  <si>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</si>
  <si>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</si>
  <si>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</si>
  <si>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</si>
  <si>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</si>
  <si>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</si>
  <si>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</si>
  <si>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</si>
  <si>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</si>
  <si>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</si>
  <si>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</si>
  <si>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</si>
  <si>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</si>
  <si>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</si>
  <si>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</si>
  <si>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</si>
  <si>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</si>
  <si>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</si>
  <si>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</si>
  <si>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</si>
  <si>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</si>
  <si>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</si>
  <si>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</si>
  <si>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</si>
  <si>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</si>
  <si>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</si>
  <si>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</si>
  <si>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</si>
  <si>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</si>
  <si>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</si>
  <si>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</si>
  <si>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</si>
  <si>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</si>
  <si>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</si>
  <si>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</si>
  <si>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</si>
  <si>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</si>
  <si>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</si>
  <si>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</si>
  <si>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</si>
  <si>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</si>
  <si>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</si>
  <si>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</si>
  <si>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</si>
  <si>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</si>
  <si>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</si>
  <si>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</si>
  <si>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</si>
  <si>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</si>
  <si>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</si>
  <si>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</si>
  <si>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</si>
  <si>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</si>
  <si>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</si>
  <si>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</si>
  <si>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</si>
  <si>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</si>
  <si>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</si>
  <si>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</si>
  <si>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</si>
  <si>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</si>
  <si>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</si>
  <si>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</si>
  <si>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</si>
  <si>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</si>
  <si>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</si>
  <si>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</si>
  <si>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</si>
  <si>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</si>
  <si>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</si>
  <si>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</si>
  <si>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</si>
  <si>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</si>
  <si>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</si>
  <si>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</si>
  <si>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</si>
  <si>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</si>
  <si>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</si>
  <si>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</si>
  <si>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</si>
  <si>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</si>
  <si>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</si>
  <si>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</si>
  <si>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</si>
  <si>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</si>
  <si>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</si>
  <si>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</si>
  <si>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</si>
  <si>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</si>
  <si>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</si>
  <si>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</si>
  <si>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</si>
  <si>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</si>
  <si>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</si>
  <si>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</si>
  <si>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</si>
  <si>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</si>
  <si>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</si>
  <si>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</si>
  <si>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</si>
  <si>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</si>
  <si>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</si>
  <si>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</si>
  <si>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</si>
  <si>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</si>
  <si>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</si>
  <si>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</si>
  <si>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</si>
  <si>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</si>
  <si>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</si>
  <si>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</si>
  <si>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</si>
  <si>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</si>
  <si>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</si>
  <si>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</si>
  <si>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</si>
  <si>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</si>
  <si>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</si>
  <si>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</si>
  <si>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</si>
  <si>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</si>
  <si>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</si>
  <si>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</si>
  <si>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</si>
  <si>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</si>
  <si>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</si>
  <si>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</si>
  <si>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</si>
  <si>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</si>
  <si>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</si>
  <si>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</si>
  <si>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</si>
  <si>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</si>
  <si>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</si>
  <si>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</si>
  <si>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</si>
  <si>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</si>
  <si>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</si>
  <si>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</si>
  <si>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</si>
  <si>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</si>
  <si>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</si>
  <si>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</si>
  <si>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</si>
  <si>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</si>
  <si>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</si>
  <si>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</si>
  <si>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</si>
  <si>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</si>
  <si>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</si>
  <si>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</si>
  <si>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</si>
  <si>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</si>
  <si>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</si>
  <si>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</si>
  <si>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</si>
  <si>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</si>
  <si>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</si>
  <si>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</si>
  <si>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</si>
  <si>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</si>
  <si>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</si>
  <si>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</si>
  <si>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</si>
  <si>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</si>
  <si>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</si>
  <si>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</si>
  <si>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</si>
  <si>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</si>
  <si>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</si>
  <si>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</si>
  <si>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</si>
  <si>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</si>
  <si>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</si>
  <si>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</si>
  <si>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</si>
  <si>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</si>
  <si>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</si>
  <si>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</si>
  <si>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</si>
  <si>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</si>
  <si>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</si>
  <si>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</si>
  <si>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</si>
  <si>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</si>
  <si>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</si>
  <si>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</si>
  <si>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</si>
  <si>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</si>
  <si>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</si>
  <si>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</si>
  <si>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</si>
  <si>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</si>
  <si>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</si>
  <si>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</si>
  <si>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</si>
  <si>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</si>
  <si>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</si>
  <si>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</si>
  <si>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</si>
  <si>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</si>
  <si>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</si>
  <si>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</si>
  <si>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</si>
  <si>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</si>
  <si>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</si>
  <si>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</si>
  <si>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</si>
  <si>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</si>
  <si>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</si>
  <si>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</si>
  <si>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</si>
  <si>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</si>
  <si>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</si>
  <si>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</si>
  <si>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</si>
  <si>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</si>
  <si>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</si>
  <si>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</si>
  <si>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</si>
  <si>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</si>
  <si>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</si>
  <si>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</si>
  <si>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</si>
  <si>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</si>
  <si>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</si>
  <si>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</si>
  <si>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</si>
  <si>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</si>
  <si>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</si>
  <si>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</si>
  <si>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</si>
  <si>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</si>
  <si>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</si>
  <si>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</si>
  <si>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</si>
  <si>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</si>
  <si>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</si>
  <si>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</si>
  <si>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</si>
  <si>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</si>
  <si>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</si>
  <si>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</si>
  <si>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</si>
  <si>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</si>
  <si>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</si>
  <si>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</si>
  <si>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</si>
  <si>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</si>
  <si>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</si>
  <si>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</si>
  <si>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</si>
  <si>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</si>
  <si>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</si>
  <si>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</si>
  <si>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</si>
  <si>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</si>
  <si>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</si>
  <si>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</si>
  <si>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</si>
  <si>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</si>
  <si>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</si>
  <si>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</si>
  <si>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</si>
  <si>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</si>
  <si>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</si>
  <si>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</si>
  <si>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</si>
  <si>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</si>
  <si>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</si>
  <si>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</si>
  <si>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</si>
  <si>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</si>
  <si>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</si>
  <si>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</si>
  <si>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</si>
  <si>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</si>
  <si>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</si>
  <si>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</si>
  <si>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</si>
  <si>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</si>
  <si>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</si>
  <si>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</si>
  <si>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</si>
  <si>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</si>
  <si>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</si>
  <si>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</si>
  <si>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</si>
  <si>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</si>
  <si>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</si>
  <si>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</si>
  <si>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</si>
  <si>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</si>
  <si>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</si>
  <si>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</si>
  <si>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</si>
  <si>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</si>
  <si>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</si>
  <si>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</si>
  <si>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</si>
  <si>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</si>
  <si>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</si>
  <si>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</si>
  <si>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</si>
  <si>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</si>
  <si>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</si>
  <si>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</si>
  <si>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</si>
  <si>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</si>
  <si>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</si>
  <si>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</si>
  <si>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</si>
  <si>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</si>
  <si>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</si>
  <si>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</si>
  <si>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</si>
  <si>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</si>
  <si>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</si>
  <si>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</si>
  <si>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</si>
  <si>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</si>
  <si>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</si>
  <si>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</si>
  <si>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</si>
  <si>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</si>
  <si>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</si>
  <si>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</si>
  <si>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</si>
  <si>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</si>
  <si>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</si>
  <si>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</si>
  <si>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</si>
  <si>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</si>
  <si>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</si>
  <si>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</si>
  <si>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</si>
  <si>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</si>
  <si>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</si>
  <si>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</si>
  <si>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</si>
  <si>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</si>
  <si>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</si>
  <si>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</si>
  <si>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</si>
  <si>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</si>
  <si>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</si>
  <si>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</si>
  <si>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</si>
  <si>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</si>
  <si>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</si>
  <si>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</si>
  <si>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</si>
  <si>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</si>
  <si>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</si>
  <si>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</si>
  <si>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</si>
  <si>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</si>
  <si>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</si>
  <si>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</si>
  <si>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</si>
  <si>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</si>
  <si>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</si>
  <si>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</si>
  <si>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</si>
  <si>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</si>
  <si>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</si>
  <si>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</si>
  <si>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</si>
  <si>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</si>
  <si>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</si>
  <si>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</si>
  <si>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</si>
  <si>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</si>
  <si>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</si>
  <si>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</si>
  <si>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</si>
  <si>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</si>
  <si>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</si>
  <si>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</si>
  <si>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</si>
  <si>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</si>
  <si>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</si>
  <si>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</si>
  <si>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</si>
  <si>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</si>
  <si>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</si>
  <si>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</si>
  <si>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</si>
  <si>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</si>
  <si>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</si>
  <si>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</si>
  <si>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</si>
  <si>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</si>
  <si>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</si>
  <si>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</si>
  <si>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</si>
  <si>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</si>
  <si>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</si>
  <si>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</si>
  <si>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</si>
  <si>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</si>
  <si>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</si>
  <si>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</si>
  <si>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</si>
  <si>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</si>
  <si>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</si>
  <si>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</si>
  <si>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</si>
  <si>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</si>
  <si>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</si>
  <si>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</si>
  <si>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</si>
  <si>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</si>
  <si>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</si>
  <si>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</si>
  <si>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</si>
  <si>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</si>
  <si>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</si>
  <si>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</si>
  <si>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</si>
  <si>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</si>
  <si>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</si>
  <si>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</si>
  <si>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</si>
  <si>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</si>
  <si>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</si>
  <si>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</si>
  <si>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</si>
  <si>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</si>
  <si>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</si>
  <si>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</si>
  <si>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</si>
  <si>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</si>
  <si>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</si>
  <si>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</si>
  <si>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</si>
  <si>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</si>
  <si>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</si>
  <si>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</si>
  <si>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</si>
  <si>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</si>
  <si>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</si>
  <si>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</si>
  <si>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</si>
  <si>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</si>
  <si>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</si>
  <si>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</si>
  <si>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</si>
  <si>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</si>
  <si>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</si>
  <si>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</si>
  <si>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</si>
  <si>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</si>
  <si>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</si>
  <si>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</si>
  <si>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</si>
  <si>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</si>
  <si>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</si>
  <si>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</si>
  <si>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</si>
  <si>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</si>
  <si>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</si>
  <si>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</si>
  <si>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</si>
  <si>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</si>
  <si>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</si>
  <si>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</si>
  <si>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</si>
  <si>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</si>
  <si>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</si>
  <si>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</si>
  <si>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</si>
  <si>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</si>
  <si>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</si>
  <si>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</si>
  <si>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</si>
  <si>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</si>
  <si>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</si>
  <si>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</si>
  <si>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</si>
  <si>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</si>
  <si>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</si>
  <si>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</si>
  <si>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</si>
  <si>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</si>
  <si>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</si>
  <si>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</si>
  <si>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</si>
  <si>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</si>
  <si>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</si>
  <si>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</si>
  <si>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</si>
  <si>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</si>
  <si>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</si>
  <si>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</si>
  <si>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</si>
  <si>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</si>
  <si>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</si>
  <si>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</si>
  <si>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</si>
  <si>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</si>
  <si>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</si>
  <si>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</si>
  <si>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</si>
  <si>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</si>
  <si>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</si>
  <si>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</si>
  <si>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</si>
  <si>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</si>
  <si>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</si>
  <si>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</si>
  <si>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</si>
  <si>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</si>
  <si>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</si>
  <si>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</si>
  <si>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</si>
  <si>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</si>
  <si>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</si>
  <si>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</si>
  <si>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</si>
  <si>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</si>
  <si>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</si>
  <si>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</si>
  <si>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</si>
  <si>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</si>
  <si>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</si>
  <si>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</si>
  <si>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</si>
  <si>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</si>
  <si>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</si>
  <si>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</si>
  <si>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</si>
  <si>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</si>
  <si>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</si>
  <si>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</si>
  <si>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</si>
  <si>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</si>
  <si>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</si>
  <si>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</si>
  <si>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</si>
  <si>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</si>
  <si>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</si>
  <si>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</si>
  <si>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</si>
  <si>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</si>
  <si>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</si>
  <si>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</si>
  <si>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</si>
  <si>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</si>
  <si>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</si>
  <si>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</si>
  <si>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</si>
  <si>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</si>
  <si>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</si>
  <si>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</si>
  <si>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</si>
  <si>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</si>
  <si>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</si>
  <si>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</si>
  <si>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</si>
  <si>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</si>
  <si>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</si>
  <si>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</si>
  <si>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</si>
  <si>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</si>
  <si>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</si>
  <si>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</si>
  <si>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</si>
  <si>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</si>
  <si>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</si>
  <si>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</si>
  <si>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</si>
  <si>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</si>
  <si>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</si>
  <si>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</si>
  <si>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</si>
  <si>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</si>
  <si>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</si>
  <si>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</si>
  <si>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</si>
  <si>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</si>
  <si>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</si>
  <si>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</si>
  <si>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</si>
  <si>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</si>
  <si>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</si>
  <si>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</si>
  <si>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</si>
  <si>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</si>
  <si>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</si>
  <si>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</si>
  <si>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</si>
  <si>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</si>
  <si>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</si>
  <si>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</si>
  <si>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</si>
  <si>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</si>
  <si>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</si>
  <si>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</si>
  <si>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</si>
  <si>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</si>
  <si>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</si>
  <si>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</si>
  <si>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</si>
  <si>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</si>
  <si>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</si>
  <si>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</si>
  <si>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</si>
  <si>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</si>
  <si>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</si>
  <si>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</si>
  <si>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</si>
  <si>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</si>
  <si>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</si>
  <si>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</si>
  <si>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</si>
  <si>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</si>
  <si>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</si>
  <si>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</si>
  <si>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</si>
  <si>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</si>
  <si>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</si>
  <si>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</si>
  <si>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</si>
  <si>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</si>
  <si>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</si>
  <si>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</si>
  <si>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</si>
  <si>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</si>
  <si>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</si>
  <si>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</si>
  <si>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</si>
  <si>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</si>
  <si>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</si>
  <si>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</si>
  <si>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</si>
  <si>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</si>
  <si>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</si>
  <si>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</si>
  <si>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</si>
  <si>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</si>
  <si>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</si>
  <si>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</si>
  <si>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</si>
  <si>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</si>
  <si>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</si>
  <si>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</si>
  <si>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</si>
  <si>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</si>
  <si>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</si>
  <si>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</si>
  <si>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</si>
  <si>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</si>
  <si>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</si>
  <si>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</si>
  <si>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</si>
  <si>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</si>
  <si>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</si>
  <si>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</si>
  <si>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</si>
  <si>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</si>
  <si>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</si>
  <si>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</si>
  <si>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</si>
  <si>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</si>
  <si>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</si>
  <si>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</si>
  <si>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</si>
  <si>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</si>
  <si>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</si>
  <si>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</si>
  <si>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</si>
  <si>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</si>
  <si>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</si>
  <si>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</si>
  <si>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</si>
  <si>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</si>
  <si>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</si>
  <si>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</si>
  <si>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</si>
  <si>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</si>
  <si>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</si>
  <si>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</si>
  <si>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</si>
  <si>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</si>
  <si>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</si>
  <si>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</si>
  <si>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</si>
  <si>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</si>
  <si>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</si>
  <si>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</si>
  <si>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</si>
  <si>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</si>
  <si>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</si>
  <si>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</si>
  <si>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</si>
  <si>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</si>
  <si>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</si>
  <si>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</si>
  <si>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</si>
  <si>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</si>
  <si>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</si>
  <si>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</si>
  <si>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</si>
  <si>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</si>
  <si>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</si>
  <si>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</si>
  <si>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</si>
  <si>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</si>
  <si>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</si>
  <si>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</si>
  <si>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</si>
  <si>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</si>
  <si>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</si>
  <si>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</si>
  <si>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</si>
  <si>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</si>
  <si>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</si>
  <si>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</si>
  <si>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</si>
  <si>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</si>
  <si>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</si>
  <si>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</si>
  <si>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</si>
  <si>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</si>
  <si>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</si>
  <si>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</si>
  <si>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</si>
  <si>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</si>
  <si>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</si>
  <si>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</si>
  <si>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</si>
  <si>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</si>
  <si>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</si>
  <si>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</si>
  <si>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</si>
  <si>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</si>
  <si>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</si>
  <si>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</si>
  <si>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</si>
  <si>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</si>
  <si>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</si>
  <si>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</si>
  <si>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</si>
  <si>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</si>
  <si>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</si>
  <si>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</si>
  <si>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</si>
  <si>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</si>
  <si>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</si>
  <si>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</si>
  <si>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</si>
  <si>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</si>
  <si>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</si>
  <si>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</si>
  <si>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</si>
  <si>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</si>
  <si>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</si>
  <si>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</si>
  <si>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</si>
  <si>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</si>
  <si>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</si>
  <si>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</si>
  <si>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</si>
  <si>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</si>
  <si>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</si>
  <si>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</si>
  <si>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</si>
  <si>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</si>
  <si>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</si>
  <si>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</si>
  <si>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</si>
  <si>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</si>
  <si>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</si>
  <si>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</si>
  <si>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</si>
  <si>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</si>
  <si>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</si>
  <si>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</si>
  <si>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</si>
  <si>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</si>
  <si>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</si>
  <si>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</si>
  <si>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</si>
  <si>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</si>
  <si>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</si>
  <si>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</si>
  <si>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</si>
  <si>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</si>
  <si>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</si>
  <si>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</si>
  <si>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</si>
  <si>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</si>
  <si>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</si>
  <si>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</si>
  <si>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</si>
  <si>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</si>
  <si>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</si>
  <si>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</si>
  <si>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</si>
  <si>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</si>
  <si>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</si>
  <si>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</si>
  <si>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</si>
  <si>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</si>
  <si>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</si>
  <si>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</si>
  <si>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</si>
  <si>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</si>
  <si>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</si>
  <si>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</si>
  <si>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</si>
  <si>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</si>
  <si>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</si>
  <si>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</si>
  <si>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</si>
  <si>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</si>
  <si>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</si>
  <si>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</si>
  <si>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</si>
  <si>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</si>
  <si>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</si>
  <si>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</si>
  <si>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</si>
  <si>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</si>
  <si>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</si>
  <si>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</si>
  <si>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</si>
  <si>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</si>
  <si>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</si>
  <si>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</si>
  <si>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</si>
  <si>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</si>
  <si>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</si>
  <si>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</si>
  <si>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</si>
  <si>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</si>
  <si>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</si>
  <si>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</si>
  <si>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</si>
  <si>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</si>
  <si>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</si>
  <si>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</si>
  <si>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</si>
  <si>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</si>
  <si>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</si>
  <si>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</si>
  <si>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</si>
  <si>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</si>
  <si>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</si>
  <si>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</si>
  <si>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</si>
  <si>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</si>
  <si>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</si>
  <si>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</si>
  <si>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</si>
  <si>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</si>
  <si>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</si>
  <si>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</si>
  <si>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</si>
  <si>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</si>
  <si>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</si>
  <si>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</si>
  <si>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</si>
  <si>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</si>
  <si>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</si>
  <si>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</si>
  <si>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</si>
  <si>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</si>
  <si>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</si>
  <si>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</si>
  <si>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</si>
  <si>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</si>
  <si>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</si>
  <si>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</si>
  <si>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</si>
  <si>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</si>
  <si>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</si>
  <si>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</si>
  <si>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</si>
  <si>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</si>
  <si>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</si>
  <si>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</si>
  <si>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</si>
  <si>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</si>
  <si>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</si>
  <si>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</si>
  <si>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</si>
  <si>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</si>
  <si>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</si>
  <si>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</si>
  <si>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</si>
  <si>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</si>
  <si>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</si>
  <si>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</si>
  <si>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</si>
  <si>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</si>
  <si>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</si>
  <si>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</si>
  <si>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</si>
  <si>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</si>
  <si>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</si>
  <si>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</si>
  <si>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</si>
  <si>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</si>
  <si>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</si>
  <si>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</si>
  <si>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</si>
  <si>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</si>
  <si>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</si>
  <si>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</si>
  <si>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</si>
  <si>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</si>
  <si>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</si>
  <si>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</si>
  <si>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</si>
  <si>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</si>
  <si>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</si>
  <si>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</si>
  <si>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</si>
  <si>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</si>
  <si>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</si>
  <si>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</si>
  <si>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</si>
  <si>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</si>
  <si>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</si>
  <si>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</si>
  <si>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</si>
  <si>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</si>
  <si>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</si>
  <si>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</si>
  <si>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</si>
  <si>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</si>
  <si>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</si>
  <si>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</si>
  <si>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</si>
  <si>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</si>
  <si>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</si>
  <si>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</si>
  <si>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</si>
  <si>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</si>
  <si>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</si>
  <si>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</si>
  <si>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</si>
  <si>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</si>
  <si>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</si>
  <si>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</si>
  <si>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</si>
  <si>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</si>
  <si>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</si>
  <si>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</si>
  <si>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</si>
  <si>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</si>
  <si>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</si>
  <si>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</si>
  <si>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</si>
  <si>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</si>
  <si>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</si>
  <si>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</si>
  <si>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</si>
  <si>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</si>
  <si>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</si>
  <si>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</si>
  <si>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</si>
  <si>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</si>
  <si>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</si>
  <si>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</si>
  <si>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</si>
  <si>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</si>
  <si>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</si>
  <si>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</si>
  <si>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</si>
  <si>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</si>
  <si>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</si>
  <si>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</si>
  <si>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</si>
  <si>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</si>
  <si>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</si>
  <si>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</si>
  <si>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</si>
  <si>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</si>
  <si>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</si>
  <si>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</si>
  <si>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</si>
  <si>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</si>
  <si>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</si>
  <si>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</si>
  <si>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</si>
  <si>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</si>
  <si>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</si>
  <si>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</si>
  <si>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</si>
  <si>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</si>
  <si>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</si>
  <si>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</si>
  <si>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</si>
  <si>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</si>
  <si>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</si>
  <si>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</si>
  <si>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</si>
  <si>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</si>
  <si>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</si>
  <si>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</si>
  <si>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</si>
  <si>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</si>
  <si>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</si>
  <si>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</si>
  <si>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</si>
  <si>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</si>
  <si>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</si>
  <si>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</si>
  <si>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</si>
  <si>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</si>
  <si>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</si>
  <si>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</si>
  <si>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</si>
  <si>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</si>
  <si>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</si>
  <si>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</si>
  <si>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</si>
  <si>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</si>
  <si>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</si>
  <si>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</si>
  <si>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</si>
  <si>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</si>
  <si>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</si>
  <si>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</si>
  <si>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</si>
  <si>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</si>
  <si>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</si>
  <si>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</si>
  <si>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</si>
  <si>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</si>
  <si>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</si>
  <si>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</si>
  <si>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</si>
  <si>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</si>
  <si>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</si>
  <si>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</si>
  <si>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</si>
  <si>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</si>
  <si>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</si>
  <si>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</si>
  <si>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</si>
  <si>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</si>
  <si>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</si>
  <si>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</si>
  <si>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</si>
  <si>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</si>
  <si>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</si>
  <si>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</si>
  <si>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</si>
  <si>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</si>
  <si>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</si>
  <si>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</si>
  <si>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</si>
  <si>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</si>
  <si>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</si>
  <si>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</si>
  <si>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</si>
  <si>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</si>
  <si>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</si>
  <si>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</si>
  <si>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</si>
  <si>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</si>
  <si>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</si>
  <si>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</si>
  <si>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</si>
  <si>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</si>
  <si>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</si>
  <si>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</si>
  <si>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</si>
  <si>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</si>
  <si>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</si>
  <si>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</si>
  <si>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</si>
  <si>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</si>
  <si>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</si>
  <si>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</si>
  <si>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</si>
  <si>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</si>
  <si>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</si>
  <si>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</si>
  <si>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</si>
  <si>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</si>
  <si>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</si>
  <si>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</si>
  <si>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</si>
  <si>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</si>
  <si>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</si>
  <si>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</si>
  <si>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</si>
  <si>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</si>
  <si>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</si>
  <si>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</si>
  <si>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</si>
  <si>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</si>
  <si>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</si>
  <si>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</si>
  <si>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</si>
  <si>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</si>
  <si>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</si>
  <si>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</si>
  <si>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</si>
  <si>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</si>
  <si>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</si>
  <si>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</si>
  <si>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</si>
  <si>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</si>
  <si>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</si>
  <si>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</si>
  <si>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</si>
  <si>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</si>
  <si>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</si>
  <si>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</si>
  <si>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</si>
  <si>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</si>
  <si>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</si>
  <si>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</si>
  <si>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</si>
  <si>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</si>
  <si>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</si>
  <si>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</si>
  <si>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</si>
  <si>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</si>
  <si>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</si>
  <si>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</si>
  <si>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</si>
  <si>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</si>
  <si>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</si>
  <si>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</si>
  <si>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</si>
  <si>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</si>
  <si>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</si>
  <si>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</si>
  <si>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</si>
  <si>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</si>
  <si>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</si>
  <si>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</si>
  <si>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</si>
  <si>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</si>
  <si>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</si>
  <si>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</si>
  <si>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</si>
  <si>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</si>
  <si>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</si>
  <si>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</si>
  <si>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</si>
  <si>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</si>
  <si>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</si>
  <si>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</si>
  <si>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</si>
  <si>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</si>
  <si>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</si>
  <si>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</si>
  <si>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</si>
  <si>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</si>
  <si>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</si>
  <si>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</si>
  <si>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</si>
  <si>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</si>
  <si>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</si>
  <si>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</si>
  <si>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</si>
  <si>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</si>
  <si>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</si>
  <si>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</si>
  <si>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</si>
  <si>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</si>
  <si>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</si>
  <si>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</si>
  <si>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</si>
  <si>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</si>
  <si>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</si>
  <si>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</si>
  <si>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</si>
  <si>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</si>
  <si>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</si>
  <si>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</si>
  <si>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</si>
  <si>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</si>
  <si>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</si>
  <si>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</si>
  <si>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</si>
  <si>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</si>
  <si>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</si>
  <si>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</si>
  <si>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</si>
  <si>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</si>
  <si>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</si>
  <si>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</si>
  <si>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</si>
  <si>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</si>
  <si>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</si>
  <si>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</si>
  <si>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</si>
  <si>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</si>
  <si>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</si>
  <si>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</si>
  <si>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</si>
  <si>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</si>
  <si>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</si>
  <si>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</si>
  <si>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</si>
  <si>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</si>
  <si>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</si>
  <si>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</si>
  <si>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</si>
  <si>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</si>
  <si>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</si>
  <si>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</si>
  <si>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</si>
  <si>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</si>
  <si>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</si>
  <si>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</si>
  <si>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</si>
  <si>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</si>
  <si>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</si>
  <si>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</si>
  <si>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</si>
  <si>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</si>
  <si>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</si>
  <si>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</si>
  <si>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</si>
  <si>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</si>
  <si>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</si>
  <si>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</si>
  <si>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</si>
  <si>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</si>
  <si>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</si>
  <si>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</si>
  <si>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</si>
  <si>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</si>
  <si>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</si>
  <si>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</si>
  <si>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</si>
  <si>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</si>
  <si>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</si>
  <si>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</si>
  <si>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</si>
  <si>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</si>
  <si>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</si>
  <si>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</si>
  <si>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</si>
  <si>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</si>
  <si>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</si>
  <si>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</si>
  <si>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</si>
  <si>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</si>
  <si>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</si>
  <si>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</si>
  <si>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</si>
  <si>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</si>
  <si>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</si>
  <si>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</si>
  <si>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</si>
  <si>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</si>
  <si>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</si>
  <si>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</si>
  <si>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</si>
  <si>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</si>
  <si>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</si>
  <si>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</si>
  <si>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</si>
  <si>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</si>
  <si>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</si>
  <si>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</si>
  <si>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</si>
  <si>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</si>
  <si>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</si>
  <si>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</si>
  <si>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</si>
  <si>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</si>
  <si>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</si>
  <si>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</si>
  <si>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</si>
  <si>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</si>
  <si>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</si>
  <si>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</si>
  <si>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</si>
  <si>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</si>
  <si>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</si>
  <si>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</si>
  <si>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</si>
  <si>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</si>
  <si>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</si>
  <si>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</si>
  <si>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</si>
  <si>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</si>
  <si>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</si>
  <si>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</si>
  <si>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</si>
  <si>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</si>
  <si>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</si>
  <si>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</si>
  <si>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</si>
  <si>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</si>
  <si>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</si>
  <si>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</si>
  <si>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</si>
  <si>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</si>
  <si>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</si>
  <si>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</si>
  <si>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</si>
  <si>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</si>
  <si>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</si>
  <si>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</si>
  <si>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</si>
  <si>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</si>
  <si>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</si>
  <si>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</si>
  <si>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</si>
  <si>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</si>
  <si>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</si>
  <si>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</si>
  <si>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</si>
  <si>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</si>
  <si>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</si>
  <si>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</si>
  <si>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</si>
  <si>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</si>
  <si>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</si>
  <si>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</si>
  <si>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</si>
  <si>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</si>
  <si>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</si>
  <si>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</si>
  <si>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</si>
  <si>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</si>
  <si>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</si>
  <si>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</si>
  <si>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</si>
  <si>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</si>
  <si>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</si>
  <si>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</si>
  <si>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</si>
  <si>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</si>
  <si>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</si>
  <si>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</si>
  <si>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</si>
  <si>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</si>
  <si>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</si>
  <si>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</si>
  <si>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</si>
  <si>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</si>
  <si>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</si>
  <si>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</si>
  <si>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</si>
  <si>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</si>
  <si>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</si>
  <si>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</si>
  <si>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</si>
  <si>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</si>
  <si>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</si>
  <si>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</si>
  <si>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</si>
  <si>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</si>
  <si>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</si>
  <si>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</si>
  <si>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</si>
  <si>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</si>
  <si>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</si>
  <si>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</si>
  <si>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</si>
  <si>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</si>
  <si>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</si>
  <si>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</si>
  <si>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</si>
  <si>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</si>
  <si>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</si>
  <si>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</si>
  <si>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</si>
  <si>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</si>
  <si>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</si>
  <si>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</si>
  <si>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</si>
  <si>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</si>
  <si>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</si>
  <si>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</si>
  <si>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</si>
  <si>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</si>
  <si>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</si>
  <si>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</si>
  <si>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</si>
  <si>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</si>
  <si>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</si>
  <si>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</si>
  <si>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</si>
  <si>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</si>
  <si>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</si>
  <si>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</si>
  <si>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</si>
  <si>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</si>
  <si>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</si>
  <si>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</si>
  <si>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</si>
  <si>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</si>
  <si>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</si>
  <si>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</si>
  <si>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</si>
  <si>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</si>
  <si>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</si>
  <si>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</si>
  <si>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</si>
  <si>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</si>
  <si>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</si>
  <si>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</si>
  <si>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</si>
  <si>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</si>
  <si>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</si>
  <si>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</si>
  <si>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</si>
  <si>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</si>
  <si>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</si>
  <si>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</si>
  <si>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</si>
  <si>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</si>
  <si>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</si>
  <si>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</si>
  <si>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</si>
  <si>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</si>
  <si>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</si>
  <si>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</si>
  <si>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</si>
  <si>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</si>
  <si>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</si>
  <si>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</si>
  <si>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</si>
  <si>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</si>
  <si>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</si>
  <si>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</si>
  <si>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</si>
  <si>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</si>
  <si>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</si>
  <si>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</si>
  <si>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</si>
  <si>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</si>
  <si>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</si>
  <si>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</si>
  <si>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</si>
  <si>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</si>
  <si>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</si>
  <si>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</si>
  <si>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</si>
  <si>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</si>
  <si>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</si>
  <si>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</si>
  <si>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</si>
  <si>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</si>
  <si>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</si>
  <si>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</si>
  <si>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</si>
  <si>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</si>
  <si>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</si>
  <si>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</si>
  <si>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</si>
  <si>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</si>
  <si>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</si>
  <si>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</si>
  <si>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</si>
  <si>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</si>
  <si>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</si>
  <si>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</si>
  <si>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</si>
  <si>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</si>
  <si>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</si>
  <si>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</si>
  <si>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</si>
  <si>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</si>
  <si>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</si>
  <si>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</si>
  <si>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</si>
  <si>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</si>
  <si>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</si>
  <si>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</si>
  <si>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</si>
  <si>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</si>
  <si>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</si>
  <si>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</si>
  <si>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</si>
  <si>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</si>
  <si>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</si>
  <si>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</si>
  <si>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</si>
  <si>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</si>
  <si>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</si>
  <si>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</si>
  <si>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</si>
  <si>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</si>
  <si>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</si>
  <si>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</si>
  <si>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</si>
  <si>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</si>
  <si>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</si>
  <si>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</si>
  <si>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</si>
  <si>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</si>
  <si>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</si>
  <si>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</si>
  <si>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</si>
  <si>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</si>
  <si>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</si>
  <si>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</si>
  <si>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</si>
  <si>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</si>
  <si>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</si>
  <si>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</si>
  <si>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</si>
  <si>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</si>
  <si>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</si>
  <si>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</si>
  <si>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</si>
  <si>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</si>
  <si>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</si>
  <si>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</si>
  <si>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</si>
  <si>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</si>
  <si>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</si>
  <si>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</si>
  <si>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</si>
  <si>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</si>
  <si>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</si>
  <si>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</si>
  <si>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</si>
  <si>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</si>
  <si>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</si>
  <si>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</si>
  <si>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</si>
  <si>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</si>
  <si>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</si>
  <si>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</si>
  <si>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</si>
  <si>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</si>
  <si>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</si>
  <si>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</si>
  <si>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</si>
  <si>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</si>
  <si>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</si>
  <si>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</si>
  <si>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</si>
  <si>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</si>
  <si>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</si>
  <si>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</si>
  <si>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</si>
  <si>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</si>
  <si>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</si>
  <si>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</si>
  <si>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</si>
  <si>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</si>
  <si>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</si>
  <si>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</si>
  <si>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</si>
  <si>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</si>
  <si>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</si>
  <si>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</si>
  <si>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</si>
  <si>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</si>
  <si>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</si>
  <si>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</si>
  <si>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</si>
  <si>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</si>
  <si>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</si>
  <si>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</si>
  <si>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</si>
  <si>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</si>
  <si>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</si>
  <si>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</si>
  <si>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</si>
  <si>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</si>
  <si>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</si>
  <si>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</si>
  <si>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</si>
  <si>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</si>
  <si>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</si>
  <si>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</si>
  <si>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</si>
  <si>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</si>
  <si>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</si>
  <si>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</si>
  <si>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</si>
  <si>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</si>
  <si>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</si>
  <si>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</si>
  <si>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</si>
  <si>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</si>
  <si>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</si>
  <si>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</si>
  <si>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</si>
  <si>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</si>
  <si>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</si>
  <si>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</si>
  <si>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</si>
  <si>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</si>
  <si>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</si>
  <si>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</si>
  <si>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Maryann</t>
  </si>
  <si>
    <t>Sargent</t>
  </si>
  <si>
    <t>Senior Housing Specialist</t>
  </si>
  <si>
    <t>msargent@sanleandro.org</t>
  </si>
  <si>
    <t>835 East 14th Street</t>
  </si>
  <si>
    <t>077-0487-004-00</t>
  </si>
  <si>
    <t>077C-1270-005-00</t>
  </si>
  <si>
    <t>077-0520-005-00</t>
  </si>
  <si>
    <t>077E-1593-005-00</t>
  </si>
  <si>
    <t>079A-0570-030-03</t>
  </si>
  <si>
    <t>077-0527-014-00</t>
  </si>
  <si>
    <t>077-0554-033-00</t>
  </si>
  <si>
    <t>915 Antonio Street</t>
  </si>
  <si>
    <t>1446 148th Avenue</t>
  </si>
  <si>
    <t>13220 Aurora Drive</t>
  </si>
  <si>
    <t>522 Dolores Avenue</t>
  </si>
  <si>
    <t>123 Harlan Street</t>
  </si>
  <si>
    <t>PLN18-0013</t>
  </si>
  <si>
    <t>5+</t>
  </si>
  <si>
    <t>2 to 4</t>
  </si>
  <si>
    <t>ADU</t>
  </si>
  <si>
    <t>R</t>
  </si>
  <si>
    <t>O</t>
  </si>
  <si>
    <t>No</t>
  </si>
  <si>
    <t>N</t>
  </si>
  <si>
    <t>Y</t>
  </si>
  <si>
    <t>Action 53.01 A</t>
  </si>
  <si>
    <t>Action 53.01 B</t>
  </si>
  <si>
    <t>Action 53.01 C</t>
  </si>
  <si>
    <t>Action 53.01 D</t>
  </si>
  <si>
    <t>Action 53.03 A</t>
  </si>
  <si>
    <t>Action 53.03 B</t>
  </si>
  <si>
    <t>Action 53.03 C</t>
  </si>
  <si>
    <t>Action 53.03 D</t>
  </si>
  <si>
    <t>Action 53.04 A</t>
  </si>
  <si>
    <t>Action 53.04 B</t>
  </si>
  <si>
    <t>Action 53.05 A</t>
  </si>
  <si>
    <t>Action 53.05 B</t>
  </si>
  <si>
    <t>Action 53.06 A</t>
  </si>
  <si>
    <t>Action 53.06 B</t>
  </si>
  <si>
    <t>Action 53.09 A</t>
  </si>
  <si>
    <t>Action 53.10 A</t>
  </si>
  <si>
    <t>Action 54.01 A</t>
  </si>
  <si>
    <t>Action 54.01 B</t>
  </si>
  <si>
    <t>Action 54.02 A</t>
  </si>
  <si>
    <t>Action 54.04 A</t>
  </si>
  <si>
    <t>Action 54.05 A</t>
  </si>
  <si>
    <t>Action 54.06 A</t>
  </si>
  <si>
    <t>Action 54.07 A</t>
  </si>
  <si>
    <t>Action 55.02 A</t>
  </si>
  <si>
    <t>Action 55.02 B</t>
  </si>
  <si>
    <t>Action 55.03 A</t>
  </si>
  <si>
    <t>Action 55.03 B</t>
  </si>
  <si>
    <t>Action 56.01 A</t>
  </si>
  <si>
    <t>Action 56.01 B</t>
  </si>
  <si>
    <t>Action 56.02 A</t>
  </si>
  <si>
    <t>Action 56.02 B</t>
  </si>
  <si>
    <t>Action 56.06 A</t>
  </si>
  <si>
    <t>Action 56.06 B</t>
  </si>
  <si>
    <t>Action 56.07 A</t>
  </si>
  <si>
    <t>Action 56.07 B</t>
  </si>
  <si>
    <t>Action 56.07 C</t>
  </si>
  <si>
    <t>Action 56.08 A</t>
  </si>
  <si>
    <t>Action 56.08 B</t>
  </si>
  <si>
    <t>Action 56.09 A</t>
  </si>
  <si>
    <t>Action 56.10 A</t>
  </si>
  <si>
    <t>Action 57.01 A</t>
  </si>
  <si>
    <t>Action 57.01 B</t>
  </si>
  <si>
    <t>Action 57.02 A</t>
  </si>
  <si>
    <t>Action 57.02 B</t>
  </si>
  <si>
    <t>Action 57.02 C</t>
  </si>
  <si>
    <t>Action 57.03 A</t>
  </si>
  <si>
    <t>Action 57.03 B</t>
  </si>
  <si>
    <t>Action 57.04 A</t>
  </si>
  <si>
    <t>Action 57.04 B</t>
  </si>
  <si>
    <t>Action 58.01 A</t>
  </si>
  <si>
    <t>Action 58.02 A</t>
  </si>
  <si>
    <t>Action 58.05 A</t>
  </si>
  <si>
    <t>Action 58.06 A</t>
  </si>
  <si>
    <t>Action 58.07 A</t>
  </si>
  <si>
    <t>Action 58.07 B</t>
  </si>
  <si>
    <t>Action 58.07 C</t>
  </si>
  <si>
    <t>Action 58.08 A</t>
  </si>
  <si>
    <t>Action 58.08 B</t>
  </si>
  <si>
    <t>Action 58.08 C</t>
  </si>
  <si>
    <t>Action 58.09 A</t>
  </si>
  <si>
    <t>Action 58.09 B</t>
  </si>
  <si>
    <t>Action 58.09 C</t>
  </si>
  <si>
    <t>Action 58.10 A</t>
  </si>
  <si>
    <t>Action 58.12 A</t>
  </si>
  <si>
    <t>Action 59.01 A</t>
  </si>
  <si>
    <t>Action 59.01 B</t>
  </si>
  <si>
    <t>Action 59.01 C</t>
  </si>
  <si>
    <t>Action 59.01 D</t>
  </si>
  <si>
    <t>Action 59.01 E</t>
  </si>
  <si>
    <t>Action 59.01 F</t>
  </si>
  <si>
    <t>Action 59.02 A</t>
  </si>
  <si>
    <t>Action 59.03 A</t>
  </si>
  <si>
    <t>Action 59.04 A</t>
  </si>
  <si>
    <t>Action 59.04 B</t>
  </si>
  <si>
    <t>Action 59.04 C</t>
  </si>
  <si>
    <t>Action 59.06 A</t>
  </si>
  <si>
    <t>Action 59.07 A</t>
  </si>
  <si>
    <t>Action 59.09 A</t>
  </si>
  <si>
    <t>Action 60.01 A</t>
  </si>
  <si>
    <t>Action 60.06 A</t>
  </si>
  <si>
    <t>Action 60.06 B</t>
  </si>
  <si>
    <t>Land Supply: Downtown TOD Strategy Implementation</t>
  </si>
  <si>
    <t xml:space="preserve">Bay Fair BART </t>
  </si>
  <si>
    <t>Upper Washington Corridor and MacArthur Blvd Rezoning</t>
  </si>
  <si>
    <t>Shoreline Area Housing Opportunities</t>
  </si>
  <si>
    <t>Applications for Grant Funding</t>
  </si>
  <si>
    <t>Support for Non-Profit and For-Profit Affordable Housing</t>
  </si>
  <si>
    <t>Affordable Housing Trust Fund</t>
  </si>
  <si>
    <t>Affordable Housing Bonds</t>
  </si>
  <si>
    <t>Housing Nexus Study</t>
  </si>
  <si>
    <t>Revisions to Inclusionary Housing Ordinance</t>
  </si>
  <si>
    <t>Marketing of Housing Development Opportunities</t>
  </si>
  <si>
    <t>Downtown Housing Sites</t>
  </si>
  <si>
    <t>The Cornerstone Apartments</t>
  </si>
  <si>
    <t>Encouraging Market Rate Rentals</t>
  </si>
  <si>
    <t>Additional Allowances for Mobile Home Parks</t>
  </si>
  <si>
    <t>Market-Rate Housing Development Focus Groups</t>
  </si>
  <si>
    <t>Housing Element Annual Progress Report</t>
  </si>
  <si>
    <t>Monitoring Housing Production</t>
  </si>
  <si>
    <t>Enlist assistance from local public and non-profit agencies to administer housing programs.</t>
  </si>
  <si>
    <t>Changes to Long-Term Affordability Requirements</t>
  </si>
  <si>
    <t>Monitoring Data to Demonstrate Local Needs and Benefits</t>
  </si>
  <si>
    <t>Boomerang Funds</t>
  </si>
  <si>
    <t>Web-Based GIS Applications</t>
  </si>
  <si>
    <t>First Time Homebuyer Loan Program</t>
  </si>
  <si>
    <t>Mortgage Credit Certificate Program</t>
  </si>
  <si>
    <t>First Time Home Buyer Counseling</t>
  </si>
  <si>
    <t>Post-Purchase Seminar</t>
  </si>
  <si>
    <t>Home Repair Grants</t>
  </si>
  <si>
    <t>Owner-Occupied Housing Rehabilitation Loan Program</t>
  </si>
  <si>
    <t>Apartment Rehabilitation Program</t>
  </si>
  <si>
    <t>Soft-Story Retrofit Program</t>
  </si>
  <si>
    <t>Protection Strategy for At-Risk Units</t>
  </si>
  <si>
    <t>Renters in Foreclosed Properties</t>
  </si>
  <si>
    <t>Rent Review Board</t>
  </si>
  <si>
    <t>Ratio Utility Billing System</t>
  </si>
  <si>
    <t>Monitoring and Reducing Displacement</t>
  </si>
  <si>
    <t>Mobile Home Grant Program</t>
  </si>
  <si>
    <t>Mobile Home Rent Stabilization</t>
  </si>
  <si>
    <t>Condominium Conversion Ordinance Update</t>
  </si>
  <si>
    <t>Shared Housing Program</t>
  </si>
  <si>
    <t>Energy Efficient Programs</t>
  </si>
  <si>
    <t>Property Assessed Clean Energy (PACE) Financing</t>
  </si>
  <si>
    <t>Build-It Green's Green Point Rated Checklist and US Green Building Council LEED Requirements</t>
  </si>
  <si>
    <t>Evaluation of Cost Impacts of Green Building Requirements</t>
  </si>
  <si>
    <t>Incentives for Green Building</t>
  </si>
  <si>
    <t>Climate Action Plan</t>
  </si>
  <si>
    <t>Plan Bay Area</t>
  </si>
  <si>
    <t>Indoor Air Quality Through Lead Abatement</t>
  </si>
  <si>
    <t>Healthy Homes Initiative</t>
  </si>
  <si>
    <t>Additional Funding for Seniors and for Persons with Disabilities.</t>
  </si>
  <si>
    <t>Allowing Senior Householders to "Age in Place"</t>
  </si>
  <si>
    <t>Affordable Rental Housing for Large Families</t>
  </si>
  <si>
    <t>Reasonable Accommodations for Disabled Residents</t>
  </si>
  <si>
    <t>Section 8 Program</t>
  </si>
  <si>
    <t>Homeless Prevention and Re-Housing</t>
  </si>
  <si>
    <t>Funding for Extremely Low Income Housing Programs</t>
  </si>
  <si>
    <t>Assistance to Homeless Service Providers</t>
  </si>
  <si>
    <t>Rental Assistance Program</t>
  </si>
  <si>
    <t xml:space="preserve">Regulation of Emergency Shelter </t>
  </si>
  <si>
    <t>EveryOne Home</t>
  </si>
  <si>
    <t>Transitional/Permanent Supportive Housing</t>
  </si>
  <si>
    <t>Homeless Task Force</t>
  </si>
  <si>
    <t>Multi-lingual Staff Capacity</t>
  </si>
  <si>
    <t>Housing for Public Service Employees</t>
  </si>
  <si>
    <t>Amend the Minimum Lot Area Required for a Planned Development</t>
  </si>
  <si>
    <t>Amend Zoning Code Provisions for Multi-Family Uses</t>
  </si>
  <si>
    <t>Changes to the North Area (NA) Zoning Districts</t>
  </si>
  <si>
    <t>Micro Units</t>
  </si>
  <si>
    <t>Monitoring the Effectiveness of Established Neighborhoods</t>
  </si>
  <si>
    <t>Additional Density in Established Neighborhoods</t>
  </si>
  <si>
    <t>Amendments to the Parking Requirements</t>
  </si>
  <si>
    <t>Permit Streamlining</t>
  </si>
  <si>
    <t>Fee Reviews</t>
  </si>
  <si>
    <t>Fee Reductions for Affordable Housing - City</t>
  </si>
  <si>
    <t>Fee Reductions for Affordable Housing - Other Agencies</t>
  </si>
  <si>
    <t>Multi-family Design Guidelines</t>
  </si>
  <si>
    <t>Correction of Infrastructure Deficiencies</t>
  </si>
  <si>
    <t>Remediation of Soil Contamination</t>
  </si>
  <si>
    <t>Contract with Fair Housing Services Provider</t>
  </si>
  <si>
    <t>Fair Housing Training Sessions</t>
  </si>
  <si>
    <t>Fair Housing Outreach</t>
  </si>
  <si>
    <t>Ongoing</t>
  </si>
  <si>
    <t>Start in 2015</t>
  </si>
  <si>
    <t>2015-2017</t>
  </si>
  <si>
    <t>2015-2018</t>
  </si>
  <si>
    <t>2015-2016</t>
  </si>
  <si>
    <t>Annual</t>
  </si>
  <si>
    <t>2018 or as funds allow.</t>
  </si>
  <si>
    <t>Spring 2015</t>
  </si>
  <si>
    <t>Annual Report to City Council</t>
  </si>
  <si>
    <t>2015-2023</t>
  </si>
  <si>
    <t>2016-2017</t>
  </si>
  <si>
    <t>2017-2018</t>
  </si>
  <si>
    <t>City staff continue to meet with nonprofit housing developers to encourage new affordable housing development in the City.</t>
  </si>
  <si>
    <t>City staff continues to participate in the efforts of the Alameda County Housing and Community Development Department to develop policy guidance on expenditures of the 2016 voter-approved A1 Affordable Housing Bond.</t>
  </si>
  <si>
    <t xml:space="preserve">City staff updated the development Opportunity Site list published on the City's website in 2018. (https://www.sanleandro.org/civicax/filebank/blobdload.aspx?BlobID=28853) </t>
  </si>
  <si>
    <t xml:space="preserve">This is a regular function of the Housing Division staff. </t>
  </si>
  <si>
    <t>Housing Division staff are active participants in the Alameda County HOME consortium. The HOME consortium pools federal housing development funds of multiple jurisdictions to allow more expedient use of the much reduced federal funding. 
San Leandro's Housing Division maintains contracts with:
-Rebuilding Together Oakland/East Bay to conduct a Housing Rehabilitation Grant Program for low-income homeowners;
-ECHO Housing to provide Fair Housing and Tenant/Landlord conciliation services;
-Bay Area Affordable Homeownership Alliance to assist with managing and marketing the City of San Leandro's portfolio of Below Market Rate (BMR) Inclusionary Ownership housing units.  
See Action 53.03 D and Housing Division work participation in Alameda County A-1 spending guidance development.</t>
  </si>
  <si>
    <t xml:space="preserve">Housing Division staff manage grants supported by the City's Community Assistance Program (CAP) and Federal CDBG funds. In October 2017 the City Council adopted the Human Service Needs Gap Analysis that identified priorities for the City's Human Services Program support. Agencies funded in FY 2018-19 include Building Futures for Women and Children (San Leandro homeless shelter and services for women and children at risk or who are homeless), Davis Street Family Resources (housing counseling and basic needs programs), EveryoneHome, and the Housing Division and Human Services staff among other programs that monitor and provide services to homeless and those at-risk of homelessness.   </t>
  </si>
  <si>
    <t>The City continues to explore opportunities to re-establish the City's homebuyers downpayment assistance loan program, but available funding resources continue to be limited.</t>
  </si>
  <si>
    <t>The City contracts with the Bay Area Affordable Homeownership Alliance (BAAHA) to provide First-Time Home Buyer couseling assistance to San Leandro residents. Additionally, BAHAA provides workshops and seminars that prepares First-Time Home Buyers prepare to purchase their home. These workshops and seminars provide financial literacy and information on financial resources for home buyers.</t>
  </si>
  <si>
    <t xml:space="preserve">The City contracts with the Bay Area Affordable Homeownership Alliance (BAAHA) to provide Post-Purchase couseling assistance to San Leandro Below Market Rate ownership housing. </t>
  </si>
  <si>
    <t>The City's housing rehabilitation loan program was eliminated due to loss of redevelopment funding in 2012. If another funding source is identified, then staff will consider reinstituting this program. City Housing Division staff have been making referrals to the Alameda County "Renew" Program funding with 2016 A-1 Bond funds.</t>
  </si>
  <si>
    <t xml:space="preserve">The City's rental apartment rehabilitation loan program has diminished due to loss of redevelopment funding in 2012. The City will support developers interested in acquiring and rehabilitating apartments with regulated affordable housing (e.g.: using LIHTC financing.) The City has not expanded publicity of the program, since funding for implementation has been limited.
See also Action 56.06 A.  </t>
  </si>
  <si>
    <t xml:space="preserve">City staff will evaluate, when feasible, the number of rental housing units at-risk of collapse due to soft-story construction (with assistance from ABAG who can provide housing stock data). Staff will consider applying for FEMA funds to carry out a program to address soft-story rental properties that are in the City of San Leandro. The decision to pursue such a retrofit program is solely dependent on availability of staff resources to plan and conduct a program. </t>
  </si>
  <si>
    <t xml:space="preserve">In late 2017, the State legislature enacted SB 1521 where owners of expiring regulatory agreements after 2021 must consider selling the regulated asset to entities certified to own and operate regulated affordable housing. Housing Division staff will evaluate San Leandro affordable regulated properties that are at-risk of being lost and seek resources to prevent this from happening.  </t>
  </si>
  <si>
    <t>PG&amp;E and CA state programs already underway.</t>
  </si>
  <si>
    <t>Several initiatives are in the formative stages of development. City will participate as appropriate.</t>
  </si>
  <si>
    <t xml:space="preserve">City will consider having this as a requirement for future multi-family housing loans. Given that this standard is incentivized in other funding sources that San Leandro multi-family housign developments has accessed, the City by default supports this policy. </t>
  </si>
  <si>
    <t>City Environmental Services Staff continues implementation and updates as necessary.</t>
  </si>
  <si>
    <t xml:space="preserve">Adopted in July 2017, Plan Bay Area 2040 is the strategic update to Plan Bay Area 2013 and is the state-mandated integrated long-range transportation, land-use and housing plan. City staff will work to support efforts to implement this vision in the City of San Leandro.
See Action 53.01-A Downtown TOD Strategy Implementation, Action 53.1-B Bay Fair BART Specific Planning efforts and Action 53.01-D Shoreline Area Planning efforts for specific actions in support of this policy action.  </t>
  </si>
  <si>
    <t>The City's Housing Rehabilitation Program provides lead-based paint awareness and information literature in each application packet requesting for housing rehabilitation grants. Testing is always performed on homes when there are children ages 7 years old and under living in them. The City utilizes lead abatement contractors in addition to general contractors when appropriate to perform the necessary repairs. Similarly, the program requires EPA certificates from its general contractors certifying their training with regard to lead-based paint.
The City informs tenants of lead-based paint and complies with both new EPA law on lead and renovation as well as with applicable HUD lead-based paint hazard reduction guidelines and regulations when it uses federal funds, such as HOME funds, for acquisition and rehabilitation of apartments for preservation or maintenance of affordable housing.</t>
  </si>
  <si>
    <t xml:space="preserve">See Action Action 56.01 A.
The City's Housing Rehabilitation Program is intended to support senior citizens who prefer to "Age in Place." </t>
  </si>
  <si>
    <t>The City Recreation and Human Services Department continues to provide paratransit to residents via the "Flex Shuttle."
The City Housing Division staff is responsible for Section 504 coordination in any federally funded housing development.</t>
  </si>
  <si>
    <t>See Action 58.09 A.</t>
  </si>
  <si>
    <t>The City provides funding to the San Leandro Shelter operated by Davis Street Family Resource Center.
See also Action 58.09 A.</t>
  </si>
  <si>
    <t>Completed. In Fall 2015, the City adopted zoning code amendments to comply with this Housing Element Action along with SB 745.</t>
  </si>
  <si>
    <t>City of San Leandro continues to contribute funds along with other Alameda County to provide general support for EveryOne Home (EOH) and the management of InHOUSE Homeless Management Information System (HMIS) database. EOH continues to design and incubate best practices and innovative approaches to reducing and ending homelessness in Alameda County.</t>
  </si>
  <si>
    <t>In March 2016, the City of San Leandro Human Services and Police Departments, partnered with Building Futures with Women &amp; Children and the Rental Housing Association of Southern Alameda County to form the San Leandro Homeless Compact, a collaborative dedicated to providing long-term housing and services to chronically homeless individuals in San Leandro. The compact represents the first of its kind in Northern California. The model features a housing first approach given the difficult housing and rental market. The key component of the compact is the collaboration between local government, non-profit and landlords to secure housing in tandem with vital services. The compact will provide 25 housing units for chronically homelessness individuals in San Leandro. The Rental Housing Association, along with the compact, will help coordinate landlords to provide the housing while Building Futures will provide a variety of supportive services for individuals staying in the units. Participants will be assigned case managers to help coordinate not only health services, but prepare them for success and independence.
The Compact is funded by a combination of city and county funding and HUD vouchers.</t>
  </si>
  <si>
    <t xml:space="preserve">There is a listing maintained by the City of San Leandro Human Resources Department of all City staff that provide interpretation services. Also, the City maintains an on-demand contract with an agency that provides translation services to written materials. The City's website can be viewed in multiple languages that is powered by "Google Translate." </t>
  </si>
  <si>
    <t>In late 2016, the City amended its zoning code to add a density bonus for residential developments constructing units less than 750 square feet in size.</t>
  </si>
  <si>
    <t xml:space="preserve">This evaluation occurs on an ongoing basis through the requirements of the planning entitlement process. </t>
  </si>
  <si>
    <t>In early 2017, the City amended its Accessory Dwelling Unit Zoning Code in compliance with State mandated streamlining requirements to foster ADU construction.</t>
  </si>
  <si>
    <t>The City's One-Stop Permit Center continues to provide a centralized location for multiple departments to communicate to the public about various aspect of development. Staff that can be accessed in the One-Stop Permit Center include Fire, Engineering, Housing and Economic Development.</t>
  </si>
  <si>
    <t>The City Council reviews its master fee schedule on an annual basis to ensure the City remains competitive with other area cities in the East Bay.</t>
  </si>
  <si>
    <t>The Bay Fair BART TOD Specific Plan included multi-family design guidelines in the final adopted version.</t>
  </si>
  <si>
    <t xml:space="preserve">The City's Capital Improvement Program is annual budgeting exercise. </t>
  </si>
  <si>
    <t xml:space="preserve">Since 2016, the City has been working with ABAG, that received EPA grant funds to assist Oakland, Hayward, San Leandro and Alameda County with Phase 1 and/or Phase 2 environmental assessments. The City has an eligible site on Lola Street next to the proposed Alvarado &amp; Antonio residential development with a proposed 687 housing units. </t>
  </si>
  <si>
    <t xml:space="preserve">As a part of its contract, ECHO Housing provides public service announcements, educational flyers and supports other media outreach as is possible given the demands on their Fair Housing staff. </t>
  </si>
  <si>
    <t>644 Elsie Avenue</t>
  </si>
  <si>
    <t>B19-0597</t>
  </si>
  <si>
    <t>080H-1515-022-00</t>
  </si>
  <si>
    <t>621 Greer Avenue</t>
  </si>
  <si>
    <t>B18-1972</t>
  </si>
  <si>
    <t>077B-0871-020-00</t>
  </si>
  <si>
    <t>14499 Locust Street</t>
  </si>
  <si>
    <t>B19-0043</t>
  </si>
  <si>
    <t>077-0523-015-00</t>
  </si>
  <si>
    <t>B19-0172</t>
  </si>
  <si>
    <t>B19-0194</t>
  </si>
  <si>
    <t>076-0289-002-00</t>
  </si>
  <si>
    <t>521 Victoria Court</t>
  </si>
  <si>
    <t>B19-0741</t>
  </si>
  <si>
    <t>077B-1130-021-00</t>
  </si>
  <si>
    <t>B19-1579</t>
  </si>
  <si>
    <t>076-0276-024-00</t>
  </si>
  <si>
    <t>42 Euclid Avenue</t>
  </si>
  <si>
    <t>B19-1786</t>
  </si>
  <si>
    <t>080G-1373-008-00</t>
  </si>
  <si>
    <t>15118 Chapel Court</t>
  </si>
  <si>
    <t>870 Lasuen Drive</t>
  </si>
  <si>
    <t>483 Violet Street</t>
  </si>
  <si>
    <t>631 Joaquin Avenue</t>
  </si>
  <si>
    <t>B17-1923</t>
  </si>
  <si>
    <t>080G-1369-019-00</t>
  </si>
  <si>
    <t>15301 Farnsworth Street</t>
  </si>
  <si>
    <t>B17-2047</t>
  </si>
  <si>
    <t>077-0495-025-00</t>
  </si>
  <si>
    <t>733 Cary Drive</t>
  </si>
  <si>
    <t>B17-2208</t>
  </si>
  <si>
    <t>077D-1482-025-00</t>
  </si>
  <si>
    <t>14916 Western Avenue</t>
  </si>
  <si>
    <t>B18-1422</t>
  </si>
  <si>
    <t>079A-0570-026-00</t>
  </si>
  <si>
    <t>2451 West Avenue 133rd</t>
  </si>
  <si>
    <t>B18-1989</t>
  </si>
  <si>
    <t>077A-0659-015-00</t>
  </si>
  <si>
    <t>853 Billings Blvd</t>
  </si>
  <si>
    <t>B18-2474</t>
  </si>
  <si>
    <t>B19-0402</t>
  </si>
  <si>
    <t>077B-0885-015-00</t>
  </si>
  <si>
    <t>14621 Cypress Street</t>
  </si>
  <si>
    <t>B19-0441</t>
  </si>
  <si>
    <t>B19-0635</t>
  </si>
  <si>
    <t>B19-0655</t>
  </si>
  <si>
    <t>880 Estudillo Avenue</t>
  </si>
  <si>
    <t>B19-1102</t>
  </si>
  <si>
    <t>B19-1205</t>
  </si>
  <si>
    <t>077-0504-005-00</t>
  </si>
  <si>
    <t>1643 Grand Avenue</t>
  </si>
  <si>
    <t>B19-1228</t>
  </si>
  <si>
    <t>077-0519-009-00</t>
  </si>
  <si>
    <t>628 Sybil Avenue</t>
  </si>
  <si>
    <t>B19-1229</t>
  </si>
  <si>
    <t>077B-0869-004-00</t>
  </si>
  <si>
    <t>14327 Cypress Street</t>
  </si>
  <si>
    <t>B19-1230</t>
  </si>
  <si>
    <t>079-0093-001-01</t>
  </si>
  <si>
    <t>1505 East Juana Avenue</t>
  </si>
  <si>
    <t>B19-1239</t>
  </si>
  <si>
    <t>080G-0929-103-00</t>
  </si>
  <si>
    <t>2343 Belvedere Avenue</t>
  </si>
  <si>
    <t>B19-1247</t>
  </si>
  <si>
    <t>080G-1303-007-00</t>
  </si>
  <si>
    <t>15321 Edgemoor Street</t>
  </si>
  <si>
    <t>B19-1404</t>
  </si>
  <si>
    <t>075-0204-061-00</t>
  </si>
  <si>
    <t>337 Farrelly Drive</t>
  </si>
  <si>
    <t>B19-1578</t>
  </si>
  <si>
    <t>077C-1305-052-00</t>
  </si>
  <si>
    <t>14790 Ruthelen Court</t>
  </si>
  <si>
    <t>B19-1607</t>
  </si>
  <si>
    <t>079A-0584-008-00</t>
  </si>
  <si>
    <t xml:space="preserve">2620 West Avenue 134th </t>
  </si>
  <si>
    <t>B17-1733</t>
  </si>
  <si>
    <t>079A-0562-007-00</t>
  </si>
  <si>
    <t>2605 West Avenue 130th</t>
  </si>
  <si>
    <t>B18-0845</t>
  </si>
  <si>
    <t>Maximus Antonio Alvarado Apartments</t>
  </si>
  <si>
    <t>SFD</t>
  </si>
  <si>
    <t>2806 Marina Blvd</t>
  </si>
  <si>
    <t>PLN19-0009</t>
  </si>
  <si>
    <t>230 Cambridge Ave</t>
  </si>
  <si>
    <t>PLN19-0010</t>
  </si>
  <si>
    <t>1216 148th Ave</t>
  </si>
  <si>
    <t>PLN19-0012</t>
  </si>
  <si>
    <t>1696 Redwood Ave</t>
  </si>
  <si>
    <t>PLN19-0016</t>
  </si>
  <si>
    <t>1452 Lucia Court</t>
  </si>
  <si>
    <t>PLN19-0020</t>
  </si>
  <si>
    <t>320 Best Ave</t>
  </si>
  <si>
    <t>PLN19-0023</t>
  </si>
  <si>
    <t>474 Dutton Ave</t>
  </si>
  <si>
    <t>PLN19-0026</t>
  </si>
  <si>
    <t>673 Tudor Road</t>
  </si>
  <si>
    <t>PLN19-0030</t>
  </si>
  <si>
    <t>908 Broadmoor Blvd</t>
  </si>
  <si>
    <t>PLN19-0031</t>
  </si>
  <si>
    <t>364 Belleview Drive</t>
  </si>
  <si>
    <t>PLN19-0032</t>
  </si>
  <si>
    <t>625 Pershing Drive</t>
  </si>
  <si>
    <t>PLN19-0033</t>
  </si>
  <si>
    <t>2485 West Avenue 133rd</t>
  </si>
  <si>
    <t>903 Manor Blvd</t>
  </si>
  <si>
    <t>Maple Lane</t>
  </si>
  <si>
    <t>PLN19-0037</t>
  </si>
  <si>
    <t xml:space="preserve">2123 Benedict Dr. </t>
  </si>
  <si>
    <t>PLN19-0039</t>
  </si>
  <si>
    <t>1223 Georgetown Avenue</t>
  </si>
  <si>
    <t>1758 140th Avenue</t>
  </si>
  <si>
    <t>189 Warwick Avenue</t>
  </si>
  <si>
    <t>1331 Wayne Avenue</t>
  </si>
  <si>
    <t>13030 Neptune Drive</t>
  </si>
  <si>
    <t>2052 Vestal Court</t>
  </si>
  <si>
    <t>649 Maple Court</t>
  </si>
  <si>
    <t>669 Dowling Blvd</t>
  </si>
  <si>
    <t>485 Maud Avenue</t>
  </si>
  <si>
    <t>695 Joaquin Ave</t>
  </si>
  <si>
    <t>2536 West Avenue 134th</t>
  </si>
  <si>
    <t>079A-0588-023-02</t>
  </si>
  <si>
    <t>076-0273-007-00</t>
  </si>
  <si>
    <t>077D-1470-036-00</t>
  </si>
  <si>
    <t>077B-0888-003-00</t>
  </si>
  <si>
    <t>077A-0635-128-00</t>
  </si>
  <si>
    <t>075-0183-008-00</t>
  </si>
  <si>
    <t>076-0287-013-02</t>
  </si>
  <si>
    <t>077A-0655-037-00</t>
  </si>
  <si>
    <t>076-0300-004-00</t>
  </si>
  <si>
    <t>075-0191-010-00</t>
  </si>
  <si>
    <t>075-0183-006-00</t>
  </si>
  <si>
    <t>079A-0570-029-02</t>
  </si>
  <si>
    <t>080H-1541-036-00</t>
  </si>
  <si>
    <t>079-0016-022-01</t>
  </si>
  <si>
    <t>678 Warden Avenue</t>
  </si>
  <si>
    <t>077A-0655-109-00</t>
  </si>
  <si>
    <t>080H-1556-020-00</t>
  </si>
  <si>
    <t>077E-1552-023-00</t>
  </si>
  <si>
    <t>076-0285-010-00</t>
  </si>
  <si>
    <t>077A-0628-011-00</t>
  </si>
  <si>
    <t>079A-0565-046-00</t>
  </si>
  <si>
    <t>077A-0642-024-00</t>
  </si>
  <si>
    <t>076-0415-003-00</t>
  </si>
  <si>
    <t>076-0296-009-00</t>
  </si>
  <si>
    <t>077-0529-047-00</t>
  </si>
  <si>
    <t>076-0271-017-04
076-0271-017-03</t>
  </si>
  <si>
    <t>077-0523-001-00</t>
  </si>
  <si>
    <t>079A-0584-013-00</t>
  </si>
  <si>
    <t xml:space="preserve">075-0155-015-01;
075-0155-011-00;
075-0155-012-00;
075-0155-017-00;
075-0057-012-02 </t>
  </si>
  <si>
    <t>110 East 14th Street
81 Durant Ave</t>
  </si>
  <si>
    <t>PLN19-0040</t>
  </si>
  <si>
    <t>PLN19-0045</t>
  </si>
  <si>
    <t>PLN19-0051</t>
  </si>
  <si>
    <t>PLN19-0056</t>
  </si>
  <si>
    <t>PLN19-0058</t>
  </si>
  <si>
    <t>PLN19-0061</t>
  </si>
  <si>
    <t>PLN19-0071</t>
  </si>
  <si>
    <t>PLN19-0069</t>
  </si>
  <si>
    <t>PLN19-0073</t>
  </si>
  <si>
    <t>PLN19-0079</t>
  </si>
  <si>
    <t>PLN19-0080</t>
  </si>
  <si>
    <t>PLN19-0081</t>
  </si>
  <si>
    <t>PLN19-0082</t>
  </si>
  <si>
    <t>Yes-But no action taken</t>
  </si>
  <si>
    <t>There is no response to Item #7 (column Q) because project is still under review.</t>
  </si>
  <si>
    <t xml:space="preserve">In 2019 the residential development at the former BART suface parking lot, "La Vereda," received its Temporary Certificate of Occupancy and residents moved in starting in the Fall. Also, in 2019 the San Leandro Tech Campus completed construction of the 2nd phase of the commercial office construction called the San Leandro Tech Center. The multiuse LEED Gold Standard campus is currently comprised of two identical ±130,000 SF office buildings, with a ±800 stall parking garage. Phase 1 of the Campus is currently 100% leased to OSIsoft, serving as their Global Headquarters. The top floor of SLTC Phase 2 is leased to Ghirardelli Chocolates, also dedicated as their HQ. The remaining office building (Phase 2) began lease-up in January 2020. The 110,000 SF Class A office space is within yards to BART, providing for a 10 minute commute to Oakland or 25 minute commute to the Embarcadero in DT San Francisco. Through LIT San Leandro, SLTC is part of a fiber optic loop offering internet speeds of 10 Gigabits per second. </t>
  </si>
  <si>
    <t>The Bay Fair BART TOD Specific Plan was adopted by City Council in February 2018. In 2019 a zoning update was initiated and two census tracks in the Specific Plan area were named as federal Opportunity Zone designation.</t>
  </si>
  <si>
    <t>The City and Cal-Coast Development continue to work on the comprehensive development plan for the Monarch Bay Shoreline Development Project, with a vision to create a regional destination that connects the community with the Bay and provides enhanced recreational and community amenities. In 2019 held community meetings and the developer provided multiple updates to the City Council on the project design. Negotiations continued on the Diposition and Development Agreement.</t>
  </si>
  <si>
    <t>The Parrott Street Apartments affordable housing development successfully applied for Tax Credit financing in 2019.</t>
  </si>
  <si>
    <t>In 2019, Housing Division staff worked to compile AHTF income data from the last six FYs for past due annual reports. These summary reports will be released by Housing Division in 2020.</t>
  </si>
  <si>
    <t>In 2016, the Silicon Valley Community Foundation coordinated twelve jurisdictions in Alameda and Constra Costa Counties to conduct a regional Nexus Study and Feability Analysis. The City of San Leandro participated in this effort and contracted with Keyser Marston Associates to provide their assessment and a program proposal to be considered by the City Council. In 2019, Housing Division did not have suffiient staffing to bring recommendations for an updated Inclusionary Zoning Policy to City Council for consideration. The goal is to start the IZ update process in 2020.</t>
  </si>
  <si>
    <t>In the Fall of 2017, the California State legislature passed AB1505 (Bloom) that provided a fix to the state supreme court decision Palmer/Sixt Street Properties L.P. v. City of Los Angeles (2009). The Palmer decision invalidated the City of San Leandro's ability to enforce an Inclusionary Zoning ordinance for new rental housing development that had been in place since 2006. In 2019, Housing Division did not have sufficient staffing to conduct the planned review and revise for the existing Inclusionary Zoning Ordinance. In 2020 staff plan to employ the nexus study and feasibility analysis noted in Action 53.004-A to evaluate an update to the in lieu fee that already exist in the current IZ ordinance and institute an impact fee for new residential rental development.</t>
  </si>
  <si>
    <t>In 2019 City Economic Development staff continued to work with private owners to develop two former RDA sites: Town Hall Square and the former CVS building located at East 14th and Davis Street. City staff continue to support the site assembly of both City-owned and private parcels to gain an economy of scale for a signature mixed-use development and to activate these important downtown locations.</t>
  </si>
  <si>
    <t>In 2019 the residential development at the former BART suface parking lot, "La Vereda," received its Temporary Certificate of Occupancy and residents moved in starting in the Fall.</t>
  </si>
  <si>
    <t>City Planning staff continue to meet with for-profit housing developers to encourage new housing in the City.</t>
  </si>
  <si>
    <t>Housing Division staff actively tracks changes in ownership for housing developments that are considered "at-risk" of being lost to housing supply (expiring TCAC-regulated properties).</t>
  </si>
  <si>
    <t>There has been no activity in this area in 2019.</t>
  </si>
  <si>
    <t xml:space="preserve">City IT and Housing Division staff continue to work together to provide maps of affordable housing and services that are available in the City available to the public. </t>
  </si>
  <si>
    <t>In FY 2019-2020, the City continued to contract with ECHO Housing, a regional non-profit fair housing agency, to provide fair housing services in an effort to reduce housing discrimination. ECHO Housing received 22 fair housing cases with intake, assessment and counseling provided. Of those cases, 3 were reported to Fair Employment and Housing Commission, Office of Fair Housing and Equal Opportunity, or other FH legal referrals. The City allocates CDBG general administration funds, not public services funds, to ECHO Housing's fair housing services.</t>
  </si>
  <si>
    <t>ECHO Housing held 5 presentations on issues related to Fair Housing to property management companies and 1 training for first time homebuyers in FY 2019-2020.</t>
  </si>
  <si>
    <t>In 2019 City Housing Division staff actively worked with Rebuilding Together Oakland/East Bay to establish their program for City residents. In CY 2019 there were 29 home rehabilitation grants awarded and completed under the CDBG program. Additionally, under the Trailer Haven program there were 12 grants completed and closed in 2019.</t>
  </si>
  <si>
    <t xml:space="preserve">
The Rent Review Board annual reports for FY 2018-19 is available here: 
https://www.sanleandro.org/depts/cd/housing/rentreview/default.asp
</t>
  </si>
  <si>
    <t xml:space="preserve">
In 2017 the City Council adopted the Tenant Relocation Ordinance that requires the landlord to pay a tenant in good standing if their rent increase is larger than 12% or if their tenancy is terminated for no justifiable reason. When available, the annual report for this ordinance will be posted here (in the same report for the Annual Rent Review Program Evaluaation):
https://www.sanleandro.org/depts/cd/housing/rentreview/default.asp 
</t>
  </si>
  <si>
    <t>See Action Action 56.01 A.
In 2019 City Housing Division staff actively worked with Rebuilding Together Oakland/East Bay to establish their program for City residents. In CY 2019, under the Trailer Haven rehabilitation program there were 12 grants completed and closed.</t>
  </si>
  <si>
    <t>City Council began deliberations to consider a Mobilehome Rent Stabilization Ordiance in July 2018 and adopted an ordinace in July of 2019.</t>
  </si>
  <si>
    <t>The Alameda County Healthy Homes Alliance is a local forum of government agencies, community-based organizations, and businesses working together to develop and promote healthy housing practices and policies so that all residents have access to a healthy home. Through strategy development, analyses and partnerships, Alliance members aim to improve the health of Alameda County residents by focusing on the environmental and housing determinants of health and lessening health disparities.
In addition to advancing policy initiatives, alliance meetings serve as educational opportunities where a range of guest speakers are invited to present on various healthy homes topics.
City of San Leandro is not a member agency but will revisit this decision in 2019.</t>
  </si>
  <si>
    <t xml:space="preserve">In 2019 La Vereda (the second phase the Marea Alta development across the San Leandro BART station" completed construction of 85 housing units for Senior Citizens. Residents moved in to the development in 2019. </t>
  </si>
  <si>
    <t>See Action Action 53.03 A.
San Leadro Housing Division staff worked with Eden Housing to secure full funding for their affordable housing development, Parrot Street Apartments, near the San Leandro BART station in 2019. Construction is slated to commence in early 2020.</t>
  </si>
  <si>
    <t>Completed Zoning Code Amendments in Fall 2015 and therefore fulfilled this Action Item.
In July 2017 City Council adopted a Downtown Parking Management Plan that evaluated the parking inventory, utiliziton and turnover of parking spaces. In 2018 the City launched a comprehensive overhaul of and the ParkSL website (http://parksl.com/).</t>
  </si>
  <si>
    <t>See Action 53.01 A. San Leandro does not have a Housing Authority. The Housing Authority of the County of Alameda (HACA) that serves all cities in Alameda County does not have any public housing sites in San Leandro. For the Parrot St Apartments development HACA allocated 25 Project-based Section 8 vouchers under the VASH program as a subsidy to the development. An update to the June 2018, shows that there are 1,338 vouchers and 12 Shelter Plus Care certificates being utilized by San Leandro residents.</t>
  </si>
  <si>
    <t>For FY 19-20, the City allocated General Fund monies to assist with the operation of Building Futures' San Leandro Shelter. The City also allocated CDBG public service dollars to Davis Street Family Resource Center Basic Needs Program, SOS Meals on Wheels, Spectrum senior food nutrition program, and CALICO child abuse intervention services.</t>
  </si>
  <si>
    <t xml:space="preserve">In FY 19-20, the Alameda HOME consortium funds Tenant Based Rental Assistance in the amount of $160,000 with funds pooled by the member jurisdictions. </t>
  </si>
  <si>
    <t xml:space="preserve">The City created a Homeless Task Force in 2017 that lead to the creation of the winter shelter and the San Leandro Homeless Compact.
City's Human Services Commission meets monthly. Homeless housing and services are the topics covered. In 2019, the commission met 9 times. Commission meeting details including agendas and minutes are available on City's website under "Meeting Central" where all Council and Board/Commission meeting details are archived. </t>
  </si>
  <si>
    <t>The City of San Leandro continutes to participate in the Alameda County HCD Mortgage Credit Certificate Program. In Alameda there were a total of 51 MCCs and 12 RMCCs (reissued MCCs from refinanced loans) that were issued in Calendar Year 2019. Of the 51 MCCs issued, 2 were in the City of San Leandro. Of the 12 RMCCs issued, 1 was in the City of San Leandro.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</si>
</sst>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1"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pplyProtection="1">
      <alignment horizontal="right" vertical="top" wrapText="1"/>
    </xf>
    <xf numFmtId="0" fontId="3" fillId="0" borderId="1" xfId="0" applyFont="1" applyBorder="1" applyAlignment="1" applyProtection="1">
      <protection locked="0"/>
    </xf>
    <xf numFmtId="0" fontId="3" fillId="0" borderId="0" xfId="0" applyFont="1" applyBorder="1" applyProtection="1">
      <protection locked="0"/>
    </xf>
    <xf numFmtId="0" fontId="3" fillId="0" borderId="0" xfId="0" applyFont="1" applyFill="1" applyProtection="1">
      <protection locked="0"/>
    </xf>
    <xf numFmtId="11" fontId="3" fillId="0" borderId="1" xfId="0" applyNumberFormat="1" applyFont="1" applyBorder="1" applyAlignment="1" applyProtection="1">
      <alignment horizontal="right" vertical="top" wrapText="1"/>
      <protection locked="0"/>
    </xf>
    <xf numFmtId="0" fontId="3" fillId="0" borderId="0" xfId="0" applyFont="1" applyBorder="1" applyAlignment="1" applyProtection="1">
      <alignment horizontal="right"/>
      <protection locked="0"/>
    </xf>
    <xf numFmtId="0" fontId="3" fillId="0" borderId="1" xfId="0" applyFont="1" applyBorder="1" applyAlignment="1" applyProtection="1">
      <alignment horizontal="center" vertical="top" wrapText="1"/>
      <protection locked="0"/>
    </xf>
    <xf numFmtId="0" fontId="3" fillId="0" borderId="0" xfId="0" applyFont="1" applyBorder="1" applyAlignment="1" applyProtection="1">
      <alignment horizontal="center"/>
      <protection locked="0"/>
    </xf>
    <xf numFmtId="0" fontId="3" fillId="0" borderId="1" xfId="0" applyFont="1" applyFill="1" applyBorder="1" applyAlignment="1" applyProtection="1">
      <alignment horizontal="right" vertical="center" wrapText="1"/>
      <protection locked="0"/>
    </xf>
    <xf numFmtId="0" fontId="3" fillId="4" borderId="1" xfId="0" applyFont="1" applyFill="1" applyBorder="1" applyAlignment="1" applyProtection="1">
      <alignment horizontal="left" vertical="center" wrapText="1"/>
      <protection locked="0"/>
    </xf>
    <xf numFmtId="14" fontId="3" fillId="0" borderId="11" xfId="0" applyNumberFormat="1" applyFont="1" applyFill="1" applyBorder="1" applyAlignment="1" applyProtection="1">
      <alignment vertical="center"/>
      <protection locked="0"/>
    </xf>
    <xf numFmtId="14" fontId="3" fillId="0" borderId="1" xfId="0" applyNumberFormat="1" applyFont="1" applyFill="1" applyBorder="1" applyAlignment="1" applyProtection="1">
      <alignment horizontal="right" vertical="top" wrapText="1"/>
      <protection locked="0"/>
    </xf>
    <xf numFmtId="14" fontId="3" fillId="0" borderId="0" xfId="0" applyNumberFormat="1" applyFont="1" applyFill="1" applyBorder="1" applyProtection="1">
      <protection locked="0"/>
    </xf>
    <xf numFmtId="14" fontId="3" fillId="0" borderId="0" xfId="0" applyNumberFormat="1" applyFont="1" applyFill="1" applyAlignment="1" applyProtection="1">
      <alignment horizontal="center"/>
      <protection locked="0"/>
    </xf>
    <xf numFmtId="14" fontId="3" fillId="0" borderId="1" xfId="0" applyNumberFormat="1" applyFont="1" applyFill="1" applyBorder="1" applyAlignment="1" applyProtection="1">
      <alignment horizontal="center" vertical="center" wrapText="1"/>
      <protection locked="0"/>
    </xf>
    <xf numFmtId="0" fontId="3" fillId="0" borderId="1" xfId="0" applyFont="1" applyFill="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70">
    <dxf>
      <font>
        <color rgb="FF9C0006"/>
      </font>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msargent@sanleandro.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88" zoomScaleNormal="100" workbookViewId="0">
      <selection activeCell="A12" sqref="A12"/>
    </sheetView>
  </sheetViews>
  <sheetFormatPr defaultRowHeight="15" x14ac:dyDescent="0.25"/>
  <cols>
    <col min="1" max="1" width="106.28515625" style="12" customWidth="1"/>
  </cols>
  <sheetData>
    <row r="1" spans="1:1" ht="18" x14ac:dyDescent="0.25">
      <c r="A1" s="418" t="s">
        <v>1555</v>
      </c>
    </row>
    <row r="3" spans="1:1" ht="18" x14ac:dyDescent="0.25">
      <c r="A3" s="415" t="s">
        <v>1556</v>
      </c>
    </row>
    <row r="4" spans="1:1" ht="18" x14ac:dyDescent="0.25">
      <c r="A4" s="415" t="s">
        <v>1557</v>
      </c>
    </row>
    <row r="5" spans="1:1" ht="18.75" x14ac:dyDescent="0.25">
      <c r="A5" s="373" t="s">
        <v>1558</v>
      </c>
    </row>
    <row r="6" spans="1:1" x14ac:dyDescent="0.25">
      <c r="A6" s="383"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19"/>
    </row>
    <row r="15" spans="1:1" ht="18.75" x14ac:dyDescent="0.25">
      <c r="A15" s="416" t="s">
        <v>1562</v>
      </c>
    </row>
    <row r="16" spans="1:1" x14ac:dyDescent="0.25">
      <c r="A16" s="420" t="s">
        <v>1558</v>
      </c>
    </row>
    <row r="17" spans="1:1" x14ac:dyDescent="0.25">
      <c r="A17" s="420" t="s">
        <v>1563</v>
      </c>
    </row>
    <row r="18" spans="1:1" x14ac:dyDescent="0.25">
      <c r="A18" s="420" t="s">
        <v>1564</v>
      </c>
    </row>
    <row r="19" spans="1:1" x14ac:dyDescent="0.25">
      <c r="A19" s="420" t="s">
        <v>1565</v>
      </c>
    </row>
    <row r="20" spans="1:1" x14ac:dyDescent="0.25">
      <c r="A20" s="420" t="s">
        <v>1566</v>
      </c>
    </row>
    <row r="21" spans="1:1" x14ac:dyDescent="0.25">
      <c r="A21" s="420" t="s">
        <v>1567</v>
      </c>
    </row>
    <row r="22" spans="1:1" x14ac:dyDescent="0.25">
      <c r="A22" s="420" t="s">
        <v>1568</v>
      </c>
    </row>
    <row r="23" spans="1:1" x14ac:dyDescent="0.25">
      <c r="A23" s="420" t="s">
        <v>1569</v>
      </c>
    </row>
    <row r="24" spans="1:1" x14ac:dyDescent="0.25">
      <c r="A24" s="420" t="s">
        <v>1570</v>
      </c>
    </row>
    <row r="25" spans="1:1" x14ac:dyDescent="0.25">
      <c r="A25" s="420" t="s">
        <v>1571</v>
      </c>
    </row>
    <row r="26" spans="1:1" x14ac:dyDescent="0.25">
      <c r="A26" s="420" t="s">
        <v>1572</v>
      </c>
    </row>
    <row r="27" spans="1:1" ht="30" x14ac:dyDescent="0.25">
      <c r="A27" s="421" t="s">
        <v>1573</v>
      </c>
    </row>
    <row r="28" spans="1:1" ht="30" x14ac:dyDescent="0.25">
      <c r="A28" s="421" t="s">
        <v>1851</v>
      </c>
    </row>
    <row r="29" spans="1:1" ht="18.75" x14ac:dyDescent="0.25">
      <c r="A29" s="419"/>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19"/>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2"/>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3" t="s">
        <v>1852</v>
      </c>
    </row>
    <row r="84" spans="1:1" ht="37.5" x14ac:dyDescent="0.3">
      <c r="A84" s="424"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5"/>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5"/>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5"/>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5"/>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6"/>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5"/>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7"/>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7"/>
    </row>
    <row r="322" spans="1:1" x14ac:dyDescent="0.25">
      <c r="A322" s="417"/>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scale="90"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zoomScaleNormal="100" workbookViewId="0">
      <selection activeCell="B9" sqref="B9"/>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89" t="s">
        <v>1744</v>
      </c>
      <c r="B2" s="390" t="s">
        <v>1748</v>
      </c>
    </row>
    <row r="3" spans="1:2" ht="60" x14ac:dyDescent="0.25">
      <c r="A3" s="389" t="s">
        <v>1554</v>
      </c>
      <c r="B3" s="391" t="s">
        <v>1749</v>
      </c>
    </row>
    <row r="4" spans="1:2" ht="51" customHeight="1" x14ac:dyDescent="0.25">
      <c r="A4" s="389" t="s">
        <v>1552</v>
      </c>
      <c r="B4" s="391" t="s">
        <v>1768</v>
      </c>
    </row>
    <row r="5" spans="1:2" ht="162.75" customHeight="1" x14ac:dyDescent="0.25">
      <c r="A5" s="389" t="s">
        <v>1745</v>
      </c>
      <c r="B5" s="391" t="s">
        <v>1746</v>
      </c>
    </row>
    <row r="6" spans="1:2" ht="162.75" customHeight="1" x14ac:dyDescent="0.25">
      <c r="A6" s="389" t="s">
        <v>1738</v>
      </c>
      <c r="B6" s="391" t="s">
        <v>1849</v>
      </c>
    </row>
    <row r="7" spans="1:2" ht="95.25" customHeight="1" x14ac:dyDescent="0.25">
      <c r="A7" s="389" t="s">
        <v>1740</v>
      </c>
      <c r="B7" s="390" t="s">
        <v>1759</v>
      </c>
    </row>
    <row r="8" spans="1:2" ht="60" x14ac:dyDescent="0.25">
      <c r="A8" s="389" t="s">
        <v>1741</v>
      </c>
      <c r="B8" s="390" t="s">
        <v>1751</v>
      </c>
    </row>
    <row r="9" spans="1:2" ht="60" x14ac:dyDescent="0.25">
      <c r="A9" s="389" t="s">
        <v>1747</v>
      </c>
      <c r="B9" s="390" t="s">
        <v>1752</v>
      </c>
    </row>
    <row r="10" spans="1:2" ht="57" customHeight="1" x14ac:dyDescent="0.25">
      <c r="A10" s="389" t="s">
        <v>1755</v>
      </c>
      <c r="B10" s="391" t="s">
        <v>1753</v>
      </c>
    </row>
    <row r="11" spans="1:2" ht="75" x14ac:dyDescent="0.25">
      <c r="A11" s="389" t="s">
        <v>1756</v>
      </c>
      <c r="B11" s="390" t="s">
        <v>1757</v>
      </c>
    </row>
    <row r="12" spans="1:2" ht="75" x14ac:dyDescent="0.25">
      <c r="A12" s="389" t="s">
        <v>1758</v>
      </c>
      <c r="B12" s="390" t="s">
        <v>1866</v>
      </c>
    </row>
    <row r="13" spans="1:2" ht="60" customHeight="1" x14ac:dyDescent="0.25">
      <c r="A13" s="428" t="s">
        <v>1868</v>
      </c>
      <c r="B13" s="429" t="s">
        <v>1867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6" sqref="B16"/>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51" t="s">
        <v>126</v>
      </c>
      <c r="B1" s="452"/>
      <c r="C1" s="452"/>
      <c r="D1" s="452"/>
      <c r="E1" s="452"/>
      <c r="F1" s="452"/>
      <c r="G1" s="453"/>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54" t="s">
        <v>47</v>
      </c>
      <c r="B3" s="455"/>
      <c r="C3" s="456"/>
      <c r="D3" s="325"/>
      <c r="F3" s="75"/>
    </row>
    <row r="4" spans="1:13" ht="21.6" customHeight="1" x14ac:dyDescent="0.25">
      <c r="A4" s="298" t="s">
        <v>121</v>
      </c>
      <c r="B4" s="449" t="s">
        <v>1227</v>
      </c>
      <c r="C4" s="450"/>
      <c r="D4" s="326"/>
      <c r="E4" s="293" t="s">
        <v>1370</v>
      </c>
      <c r="F4" s="448" t="s">
        <v>1765</v>
      </c>
      <c r="H4" s="75"/>
      <c r="I4" s="75"/>
      <c r="J4" s="75"/>
      <c r="K4" s="75"/>
      <c r="L4" s="75"/>
      <c r="M4" s="299"/>
    </row>
    <row r="5" spans="1:13" ht="21.6" customHeight="1" thickBot="1" x14ac:dyDescent="0.3">
      <c r="A5" s="300" t="s">
        <v>122</v>
      </c>
      <c r="B5" s="449">
        <v>2019</v>
      </c>
      <c r="C5" s="450"/>
      <c r="D5" s="327"/>
      <c r="E5" s="293" t="s">
        <v>1371</v>
      </c>
      <c r="F5" s="448"/>
      <c r="H5" s="301"/>
      <c r="I5" s="301"/>
      <c r="J5" s="301"/>
      <c r="K5" s="301"/>
      <c r="L5" s="301"/>
      <c r="M5" s="299"/>
    </row>
    <row r="6" spans="1:13" ht="21.6" customHeight="1" x14ac:dyDescent="0.25">
      <c r="A6" s="457" t="s">
        <v>120</v>
      </c>
      <c r="B6" s="458"/>
      <c r="C6" s="459"/>
      <c r="D6" s="325"/>
      <c r="E6" s="293"/>
      <c r="F6" s="448"/>
      <c r="H6" s="301"/>
      <c r="I6" s="301"/>
      <c r="J6" s="301"/>
      <c r="K6" s="301"/>
      <c r="L6" s="301"/>
      <c r="M6" s="299"/>
    </row>
    <row r="7" spans="1:13" ht="21.6" customHeight="1" x14ac:dyDescent="0.25">
      <c r="A7" s="302" t="s">
        <v>117</v>
      </c>
      <c r="B7" s="449" t="s">
        <v>1870</v>
      </c>
      <c r="C7" s="450"/>
      <c r="D7" s="327"/>
      <c r="E7" s="293" t="s">
        <v>1372</v>
      </c>
      <c r="F7" s="448"/>
      <c r="H7" s="301"/>
      <c r="I7" s="301"/>
      <c r="J7" s="301"/>
      <c r="K7" s="301"/>
      <c r="L7" s="301"/>
      <c r="M7" s="299"/>
    </row>
    <row r="8" spans="1:13" ht="21.6" customHeight="1" x14ac:dyDescent="0.25">
      <c r="A8" s="298" t="s">
        <v>118</v>
      </c>
      <c r="B8" s="449" t="s">
        <v>1871</v>
      </c>
      <c r="C8" s="450"/>
      <c r="D8" s="327"/>
      <c r="E8" s="293" t="s">
        <v>1373</v>
      </c>
      <c r="H8" s="301"/>
      <c r="I8" s="301"/>
      <c r="J8" s="301"/>
      <c r="K8" s="301"/>
      <c r="L8" s="301"/>
      <c r="M8" s="299"/>
    </row>
    <row r="9" spans="1:13" ht="21.6" customHeight="1" x14ac:dyDescent="0.25">
      <c r="A9" s="298" t="s">
        <v>123</v>
      </c>
      <c r="B9" s="449" t="s">
        <v>1872</v>
      </c>
      <c r="C9" s="450"/>
      <c r="D9" s="327"/>
      <c r="E9" s="293" t="s">
        <v>1374</v>
      </c>
      <c r="H9" s="301"/>
      <c r="I9" s="301"/>
      <c r="J9" s="301"/>
      <c r="K9" s="301"/>
      <c r="L9" s="301"/>
      <c r="M9" s="299"/>
    </row>
    <row r="10" spans="1:13" ht="21.6" customHeight="1" x14ac:dyDescent="0.25">
      <c r="A10" s="298" t="s">
        <v>124</v>
      </c>
      <c r="B10" s="460" t="s">
        <v>1873</v>
      </c>
      <c r="C10" s="450"/>
      <c r="D10" s="327"/>
      <c r="E10" s="293" t="s">
        <v>1375</v>
      </c>
      <c r="H10" s="301"/>
      <c r="I10" s="301"/>
      <c r="J10" s="301"/>
      <c r="K10" s="301"/>
      <c r="L10" s="301"/>
      <c r="M10" s="299"/>
    </row>
    <row r="11" spans="1:13" ht="21.6" customHeight="1" thickBot="1" x14ac:dyDescent="0.3">
      <c r="A11" s="303" t="s">
        <v>125</v>
      </c>
      <c r="B11" s="449">
        <v>5105776005</v>
      </c>
      <c r="C11" s="450"/>
      <c r="D11" s="328"/>
      <c r="E11" s="293" t="s">
        <v>1376</v>
      </c>
      <c r="H11" s="301"/>
      <c r="I11" s="301"/>
      <c r="J11" s="301"/>
      <c r="K11" s="301"/>
      <c r="L11" s="301"/>
      <c r="M11" s="299"/>
    </row>
    <row r="12" spans="1:13" ht="21.6" customHeight="1" x14ac:dyDescent="0.25">
      <c r="A12" s="461" t="s">
        <v>119</v>
      </c>
      <c r="B12" s="462"/>
      <c r="C12" s="463"/>
      <c r="D12" s="329"/>
      <c r="E12" s="293"/>
      <c r="F12" s="364"/>
      <c r="H12" s="301"/>
      <c r="I12" s="301"/>
      <c r="J12" s="301"/>
      <c r="K12" s="301"/>
      <c r="L12" s="301"/>
      <c r="M12" s="299"/>
    </row>
    <row r="13" spans="1:13" ht="21.6" customHeight="1" x14ac:dyDescent="0.25">
      <c r="A13" s="304" t="s">
        <v>2</v>
      </c>
      <c r="B13" s="449" t="s">
        <v>1874</v>
      </c>
      <c r="C13" s="450"/>
      <c r="D13" s="322"/>
      <c r="E13" s="293" t="s">
        <v>1377</v>
      </c>
      <c r="H13" s="305"/>
      <c r="I13" s="305"/>
      <c r="J13" s="305"/>
      <c r="K13" s="305"/>
      <c r="L13" s="305"/>
      <c r="M13" s="299"/>
    </row>
    <row r="14" spans="1:13" ht="21.6" customHeight="1" x14ac:dyDescent="0.25">
      <c r="A14" s="306" t="s">
        <v>115</v>
      </c>
      <c r="B14" s="449" t="s">
        <v>1227</v>
      </c>
      <c r="C14" s="450"/>
      <c r="D14" s="323"/>
      <c r="E14" s="293" t="s">
        <v>1378</v>
      </c>
      <c r="H14" s="301"/>
      <c r="I14" s="301"/>
      <c r="J14" s="301"/>
      <c r="K14" s="301"/>
      <c r="L14" s="301"/>
      <c r="M14" s="299"/>
    </row>
    <row r="15" spans="1:13" ht="21.6" customHeight="1" x14ac:dyDescent="0.25">
      <c r="A15" s="306" t="s">
        <v>116</v>
      </c>
      <c r="B15" s="449">
        <v>94577</v>
      </c>
      <c r="C15" s="450"/>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9" priority="4">
      <formula>ISBLANK(B4)</formula>
    </cfRule>
  </conditionalFormatting>
  <conditionalFormatting sqref="B7:C11">
    <cfRule type="expression" dxfId="68" priority="3">
      <formula>ISBLANK(B7)</formula>
    </cfRule>
  </conditionalFormatting>
  <conditionalFormatting sqref="B13:C15">
    <cfRule type="expression" dxfId="67" priority="2">
      <formula>ISBLANK(B13)</formula>
    </cfRule>
  </conditionalFormatting>
  <conditionalFormatting sqref="B5:C5">
    <cfRule type="expression" dxfId="66"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C10" sqref="C10"/>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5" t="s">
        <v>1754</v>
      </c>
      <c r="F1" s="392"/>
      <c r="G1" s="384"/>
    </row>
    <row r="2" spans="2:7" ht="21.6" customHeight="1" x14ac:dyDescent="0.3">
      <c r="F2" s="464" t="s">
        <v>127</v>
      </c>
      <c r="G2" s="465"/>
    </row>
    <row r="3" spans="2:7" ht="52.5" customHeight="1" x14ac:dyDescent="0.25">
      <c r="C3" s="388" t="s">
        <v>1772</v>
      </c>
      <c r="F3" s="466" t="s">
        <v>1767</v>
      </c>
      <c r="G3" s="467"/>
    </row>
    <row r="4" spans="2:7" x14ac:dyDescent="0.25">
      <c r="F4" s="466"/>
      <c r="G4" s="467"/>
    </row>
    <row r="5" spans="2:7" x14ac:dyDescent="0.25">
      <c r="F5" s="466"/>
      <c r="G5" s="467"/>
    </row>
    <row r="6" spans="2:7" ht="26.25" customHeight="1" x14ac:dyDescent="0.25">
      <c r="C6" s="388" t="s">
        <v>1771</v>
      </c>
      <c r="F6" s="466"/>
      <c r="G6" s="467"/>
    </row>
    <row r="7" spans="2:7" x14ac:dyDescent="0.25">
      <c r="F7" s="466"/>
      <c r="G7" s="467"/>
    </row>
    <row r="8" spans="2:7" x14ac:dyDescent="0.25">
      <c r="F8" s="466"/>
      <c r="G8" s="467"/>
    </row>
    <row r="9" spans="2:7" x14ac:dyDescent="0.25">
      <c r="F9" s="466"/>
      <c r="G9" s="467"/>
    </row>
    <row r="10" spans="2:7" ht="26.25" x14ac:dyDescent="0.4">
      <c r="B10" s="392" t="s">
        <v>1742</v>
      </c>
      <c r="C10" s="384" t="s">
        <v>1743</v>
      </c>
      <c r="F10" s="466"/>
      <c r="G10" s="467"/>
    </row>
    <row r="11" spans="2:7" x14ac:dyDescent="0.25">
      <c r="F11" s="466"/>
      <c r="G11" s="467"/>
    </row>
    <row r="12" spans="2:7" x14ac:dyDescent="0.25">
      <c r="F12" s="466"/>
      <c r="G12" s="467"/>
    </row>
    <row r="13" spans="2:7" x14ac:dyDescent="0.25">
      <c r="F13" s="466"/>
      <c r="G13" s="467"/>
    </row>
    <row r="14" spans="2:7" ht="124.5" customHeight="1" thickBot="1" x14ac:dyDescent="0.3">
      <c r="F14" s="468"/>
      <c r="G14" s="469"/>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994"/>
  <sheetViews>
    <sheetView zoomScaleNormal="100" zoomScaleSheetLayoutView="50" zoomScalePageLayoutView="80" workbookViewId="0">
      <pane ySplit="12" topLeftCell="A40" activePane="bottomLeft" state="frozen"/>
      <selection pane="bottomLeft" activeCell="H40" sqref="H40"/>
    </sheetView>
  </sheetViews>
  <sheetFormatPr defaultColWidth="0" defaultRowHeight="14.25" x14ac:dyDescent="0.2"/>
  <cols>
    <col min="1" max="1" width="16.7109375" style="227" customWidth="1"/>
    <col min="2" max="2" width="23.85546875" style="227" bestFit="1" customWidth="1"/>
    <col min="3" max="3" width="24.85546875" style="227" bestFit="1"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50.7109375" style="227" customWidth="1"/>
    <col min="21" max="21" width="3" style="227" hidden="1" customWidth="1"/>
    <col min="22" max="16383" width="8.85546875" style="227" hidden="1"/>
    <col min="16384" max="16384" width="5" style="227" hidden="1"/>
  </cols>
  <sheetData>
    <row r="1" spans="1:23" s="219" customFormat="1" ht="23.25" x14ac:dyDescent="0.35">
      <c r="A1" s="277" t="s">
        <v>10</v>
      </c>
      <c r="B1" s="204" t="str">
        <f>'Start Here'!B4</f>
        <v>San Leandro</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3.25" x14ac:dyDescent="0.35">
      <c r="A2" s="279" t="s">
        <v>36</v>
      </c>
      <c r="B2" s="205">
        <f>'Start Here'!B5</f>
        <v>2019</v>
      </c>
      <c r="C2" s="281" t="str">
        <f>'Table A2'!C2</f>
        <v>(Jan. 1 - Dec. 31)</v>
      </c>
      <c r="D2" s="348"/>
      <c r="E2" s="348"/>
      <c r="F2" s="348"/>
      <c r="G2" s="353" t="s">
        <v>9</v>
      </c>
      <c r="H2" s="348"/>
      <c r="I2" s="348"/>
      <c r="J2" s="348"/>
      <c r="K2" s="348"/>
      <c r="L2" s="476" t="s">
        <v>102</v>
      </c>
      <c r="M2" s="477"/>
      <c r="N2" s="477"/>
      <c r="O2" s="478"/>
      <c r="P2" s="368"/>
      <c r="Q2" s="348"/>
      <c r="R2" s="348"/>
      <c r="S2" s="348"/>
      <c r="T2" s="348"/>
      <c r="U2" s="58"/>
      <c r="V2" s="58"/>
      <c r="W2" s="58"/>
    </row>
    <row r="3" spans="1:23" s="219" customFormat="1" ht="15" x14ac:dyDescent="0.2">
      <c r="A3" s="479" t="s">
        <v>1369</v>
      </c>
      <c r="B3" s="479"/>
      <c r="C3" s="479"/>
      <c r="D3" s="479"/>
      <c r="E3" s="479"/>
      <c r="F3" s="479"/>
      <c r="G3" s="479"/>
      <c r="H3" s="479"/>
      <c r="I3" s="479"/>
      <c r="J3" s="479"/>
      <c r="K3" s="479"/>
      <c r="L3" s="479"/>
      <c r="M3" s="479"/>
      <c r="N3" s="479"/>
      <c r="O3" s="479"/>
      <c r="P3" s="479"/>
      <c r="Q3" s="479"/>
      <c r="R3" s="479"/>
      <c r="S3" s="479"/>
      <c r="T3" s="479"/>
      <c r="U3" s="59"/>
      <c r="V3" s="59"/>
      <c r="W3" s="59"/>
    </row>
    <row r="4" spans="1:23" s="61" customFormat="1" ht="12.75" x14ac:dyDescent="0.2">
      <c r="D4" s="60"/>
      <c r="E4" s="60"/>
      <c r="F4" s="60"/>
      <c r="G4" s="60"/>
      <c r="H4" s="60"/>
      <c r="I4" s="60"/>
      <c r="L4" s="354"/>
      <c r="M4" s="354"/>
      <c r="N4" s="354"/>
      <c r="O4" s="354"/>
    </row>
    <row r="5" spans="1:23" s="61" customFormat="1" ht="12.75" x14ac:dyDescent="0.2">
      <c r="D5" s="5"/>
      <c r="E5" s="60"/>
      <c r="F5" s="60"/>
    </row>
    <row r="6" spans="1:23" s="292" customFormat="1" ht="22.5"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73" t="s">
        <v>0</v>
      </c>
      <c r="B7" s="474"/>
      <c r="C7" s="474"/>
      <c r="D7" s="474"/>
      <c r="E7" s="474"/>
      <c r="F7" s="474"/>
      <c r="G7" s="474"/>
      <c r="H7" s="474"/>
      <c r="I7" s="474"/>
      <c r="J7" s="474"/>
      <c r="K7" s="474"/>
      <c r="L7" s="474"/>
      <c r="M7" s="474"/>
      <c r="N7" s="474"/>
      <c r="O7" s="474"/>
      <c r="P7" s="474"/>
      <c r="Q7" s="474"/>
      <c r="R7" s="474"/>
      <c r="S7" s="474"/>
      <c r="T7" s="475"/>
    </row>
    <row r="8" spans="1:23" s="209" customFormat="1" ht="18" x14ac:dyDescent="0.2">
      <c r="A8" s="470" t="s">
        <v>60</v>
      </c>
      <c r="B8" s="471"/>
      <c r="C8" s="471"/>
      <c r="D8" s="471"/>
      <c r="E8" s="471"/>
      <c r="F8" s="471"/>
      <c r="G8" s="471"/>
      <c r="H8" s="471"/>
      <c r="I8" s="471"/>
      <c r="J8" s="471"/>
      <c r="K8" s="471"/>
      <c r="L8" s="471"/>
      <c r="M8" s="471"/>
      <c r="N8" s="471"/>
      <c r="O8" s="471"/>
      <c r="P8" s="471"/>
      <c r="Q8" s="471"/>
      <c r="R8" s="471"/>
      <c r="S8" s="471"/>
      <c r="T8" s="472"/>
    </row>
    <row r="9" spans="1:23" s="209" customFormat="1" ht="63" x14ac:dyDescent="0.2">
      <c r="A9" s="485" t="s">
        <v>43</v>
      </c>
      <c r="B9" s="486"/>
      <c r="C9" s="486"/>
      <c r="D9" s="486"/>
      <c r="E9" s="487"/>
      <c r="F9" s="485" t="s">
        <v>108</v>
      </c>
      <c r="G9" s="487"/>
      <c r="H9" s="193" t="s">
        <v>59</v>
      </c>
      <c r="I9" s="485" t="s">
        <v>1358</v>
      </c>
      <c r="J9" s="488"/>
      <c r="K9" s="488"/>
      <c r="L9" s="488"/>
      <c r="M9" s="488"/>
      <c r="N9" s="488"/>
      <c r="O9" s="488"/>
      <c r="P9" s="489"/>
      <c r="Q9" s="193" t="s">
        <v>1359</v>
      </c>
      <c r="R9" s="193" t="s">
        <v>1360</v>
      </c>
      <c r="S9" s="193" t="s">
        <v>109</v>
      </c>
      <c r="T9" s="193" t="s">
        <v>54</v>
      </c>
    </row>
    <row r="10" spans="1:23" s="77" customFormat="1" x14ac:dyDescent="0.2">
      <c r="A10" s="481">
        <v>1</v>
      </c>
      <c r="B10" s="482"/>
      <c r="C10" s="482"/>
      <c r="D10" s="483"/>
      <c r="E10" s="484"/>
      <c r="F10" s="190">
        <v>2</v>
      </c>
      <c r="G10" s="187">
        <v>3</v>
      </c>
      <c r="H10" s="192">
        <v>4</v>
      </c>
      <c r="I10" s="480">
        <v>5</v>
      </c>
      <c r="J10" s="480"/>
      <c r="K10" s="480"/>
      <c r="L10" s="480"/>
      <c r="M10" s="480"/>
      <c r="N10" s="480"/>
      <c r="O10" s="480"/>
      <c r="P10" s="187">
        <v>6</v>
      </c>
      <c r="Q10" s="187">
        <v>7</v>
      </c>
      <c r="R10" s="187">
        <v>8</v>
      </c>
      <c r="S10" s="187">
        <v>9</v>
      </c>
      <c r="T10" s="187">
        <v>10</v>
      </c>
    </row>
    <row r="11" spans="1:23" s="77" customFormat="1" ht="90"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5" thickTop="1" x14ac:dyDescent="0.2">
      <c r="A12" s="265" t="s">
        <v>132</v>
      </c>
      <c r="B12" s="220"/>
      <c r="C12" s="220"/>
      <c r="D12" s="221"/>
      <c r="E12" s="222"/>
      <c r="F12" s="220"/>
      <c r="G12" s="220"/>
      <c r="H12" s="221"/>
      <c r="I12" s="158">
        <f>SUMPRODUCT((YEAR($H13:$H983)='Start Here'!$B$5)*I13:I983)</f>
        <v>11</v>
      </c>
      <c r="J12" s="158">
        <f>SUMPRODUCT((YEAR($H13:$H983)='Start Here'!$B$5)*J13:J983)</f>
        <v>0</v>
      </c>
      <c r="K12" s="158">
        <f>SUMPRODUCT((YEAR($H13:$H983)='Start Here'!$B$5)*K13:K983)</f>
        <v>168</v>
      </c>
      <c r="L12" s="158">
        <f>SUMPRODUCT((YEAR($H13:$H983)='Start Here'!$B$5)*L13:L983)</f>
        <v>0</v>
      </c>
      <c r="M12" s="158">
        <f>SUMPRODUCT((YEAR($H13:$H983)='Start Here'!$B$5)*M13:M983)</f>
        <v>48</v>
      </c>
      <c r="N12" s="158">
        <f>SUMPRODUCT((YEAR($H13:$H983)='Start Here'!$B$5)*N13:N983)</f>
        <v>0</v>
      </c>
      <c r="O12" s="158">
        <f>SUMPRODUCT((YEAR($H13:$H983)='Start Here'!$B$5)*O13:O983)</f>
        <v>750</v>
      </c>
      <c r="P12" s="158">
        <f>SUMPRODUCT((YEAR($H13:$H983)='Start Here'!$B$5)*P13:P983)</f>
        <v>977</v>
      </c>
      <c r="Q12" s="158">
        <f>SUMPRODUCT((YEAR($H13:$H983)='Start Here'!$B$5)*Q13:Q983)</f>
        <v>700</v>
      </c>
      <c r="R12" s="158">
        <f>SUMPRODUCT((YEAR($H13:$H983)='Start Here'!$B$5)*R13:R983)</f>
        <v>0</v>
      </c>
      <c r="S12" s="159">
        <f>SUMPRODUCT((YEAR($H13:$H983)='Start Here'!$B$5)*(($S13:$S983)="Yes-But no action taken"))+SUMPRODUCT((YEAR($H13:$H983)='Start Here'!$B$5)*(($S13:$S983)="Yes-Approved"))+SUMPRODUCT((YEAR($H13:$H983)='Start Here'!$B$5)*(($S13:$S983)="Yes-Denied"))</f>
        <v>1</v>
      </c>
      <c r="T12" s="223"/>
    </row>
    <row r="13" spans="1:23" s="257" customFormat="1" ht="63.75" x14ac:dyDescent="0.2">
      <c r="A13" s="387"/>
      <c r="B13" s="387" t="s">
        <v>2254</v>
      </c>
      <c r="C13" s="440" t="s">
        <v>1882</v>
      </c>
      <c r="D13" s="386" t="s">
        <v>2185</v>
      </c>
      <c r="E13" s="386" t="s">
        <v>1887</v>
      </c>
      <c r="F13" s="387" t="s">
        <v>1888</v>
      </c>
      <c r="G13" s="387" t="s">
        <v>1891</v>
      </c>
      <c r="H13" s="442">
        <v>43531</v>
      </c>
      <c r="I13" s="387"/>
      <c r="J13" s="387"/>
      <c r="K13" s="387"/>
      <c r="L13" s="387"/>
      <c r="M13" s="387"/>
      <c r="N13" s="387"/>
      <c r="O13" s="387">
        <v>687</v>
      </c>
      <c r="P13" s="432">
        <f t="shared" ref="P13" si="0">SUM($I13:$O13)</f>
        <v>687</v>
      </c>
      <c r="Q13" s="387">
        <v>687</v>
      </c>
      <c r="R13" s="387"/>
      <c r="S13" s="387" t="s">
        <v>1893</v>
      </c>
      <c r="T13" s="433"/>
    </row>
    <row r="14" spans="1:23" s="434" customFormat="1" ht="25.5" x14ac:dyDescent="0.2">
      <c r="A14" s="387"/>
      <c r="B14" s="387" t="s">
        <v>2226</v>
      </c>
      <c r="C14" s="387" t="s">
        <v>2187</v>
      </c>
      <c r="D14" s="438"/>
      <c r="E14" s="438" t="s">
        <v>2188</v>
      </c>
      <c r="F14" s="387" t="s">
        <v>1888</v>
      </c>
      <c r="G14" s="387" t="s">
        <v>1891</v>
      </c>
      <c r="H14" s="443">
        <v>43496</v>
      </c>
      <c r="I14" s="387"/>
      <c r="J14" s="387"/>
      <c r="K14" s="387"/>
      <c r="L14" s="387"/>
      <c r="M14" s="387"/>
      <c r="N14" s="387"/>
      <c r="O14" s="387">
        <v>6</v>
      </c>
      <c r="P14" s="432">
        <f t="shared" ref="P14:P59" si="1">SUM($I14:$O14)</f>
        <v>6</v>
      </c>
      <c r="Q14" s="387"/>
      <c r="R14" s="387"/>
      <c r="S14" s="387" t="s">
        <v>1893</v>
      </c>
      <c r="T14" s="247" t="s">
        <v>2270</v>
      </c>
    </row>
    <row r="15" spans="1:23" s="434" customFormat="1" ht="12.75" x14ac:dyDescent="0.2">
      <c r="A15" s="387"/>
      <c r="B15" s="437" t="s">
        <v>2227</v>
      </c>
      <c r="C15" s="437" t="s">
        <v>2189</v>
      </c>
      <c r="D15" s="438"/>
      <c r="E15" s="439" t="s">
        <v>2190</v>
      </c>
      <c r="F15" s="387" t="s">
        <v>1890</v>
      </c>
      <c r="G15" s="387" t="s">
        <v>1892</v>
      </c>
      <c r="H15" s="444">
        <v>43500</v>
      </c>
      <c r="I15" s="387"/>
      <c r="J15" s="387"/>
      <c r="K15" s="387"/>
      <c r="L15" s="387"/>
      <c r="M15" s="387"/>
      <c r="N15" s="387"/>
      <c r="O15" s="387">
        <v>1</v>
      </c>
      <c r="P15" s="432">
        <f t="shared" si="1"/>
        <v>1</v>
      </c>
      <c r="Q15" s="387">
        <v>1</v>
      </c>
      <c r="R15" s="387"/>
      <c r="S15" s="387" t="s">
        <v>1893</v>
      </c>
      <c r="T15" s="433"/>
    </row>
    <row r="16" spans="1:23" s="434" customFormat="1" ht="12.75" x14ac:dyDescent="0.2">
      <c r="A16" s="387"/>
      <c r="B16" s="387" t="s">
        <v>2228</v>
      </c>
      <c r="C16" s="387" t="s">
        <v>2191</v>
      </c>
      <c r="D16" s="438"/>
      <c r="E16" s="438" t="s">
        <v>2192</v>
      </c>
      <c r="F16" s="387" t="s">
        <v>1890</v>
      </c>
      <c r="G16" s="387" t="s">
        <v>1892</v>
      </c>
      <c r="H16" s="443">
        <v>43522</v>
      </c>
      <c r="I16" s="387"/>
      <c r="J16" s="387"/>
      <c r="K16" s="387"/>
      <c r="L16" s="387"/>
      <c r="M16" s="387"/>
      <c r="N16" s="387"/>
      <c r="O16" s="387">
        <v>1</v>
      </c>
      <c r="P16" s="432">
        <f t="shared" si="1"/>
        <v>1</v>
      </c>
      <c r="Q16" s="387">
        <v>1</v>
      </c>
      <c r="R16" s="387"/>
      <c r="S16" s="387" t="s">
        <v>1893</v>
      </c>
      <c r="T16" s="433"/>
    </row>
    <row r="17" spans="1:20" s="434" customFormat="1" ht="12.75" x14ac:dyDescent="0.2">
      <c r="A17" s="387"/>
      <c r="B17" s="387" t="s">
        <v>2229</v>
      </c>
      <c r="C17" s="387" t="s">
        <v>2193</v>
      </c>
      <c r="D17" s="438"/>
      <c r="E17" s="438" t="s">
        <v>2194</v>
      </c>
      <c r="F17" s="387" t="s">
        <v>1890</v>
      </c>
      <c r="G17" s="387" t="s">
        <v>1892</v>
      </c>
      <c r="H17" s="443">
        <v>43530</v>
      </c>
      <c r="I17" s="387"/>
      <c r="J17" s="387"/>
      <c r="K17" s="387"/>
      <c r="L17" s="387"/>
      <c r="M17" s="387"/>
      <c r="N17" s="387"/>
      <c r="O17" s="387">
        <v>1</v>
      </c>
      <c r="P17" s="432">
        <f t="shared" si="1"/>
        <v>1</v>
      </c>
      <c r="Q17" s="387">
        <v>1</v>
      </c>
      <c r="R17" s="387"/>
      <c r="S17" s="387" t="s">
        <v>1893</v>
      </c>
      <c r="T17" s="433"/>
    </row>
    <row r="18" spans="1:20" s="434" customFormat="1" ht="12.75" x14ac:dyDescent="0.2">
      <c r="A18" s="387"/>
      <c r="B18" s="437" t="s">
        <v>2230</v>
      </c>
      <c r="C18" s="437" t="s">
        <v>2195</v>
      </c>
      <c r="D18" s="438"/>
      <c r="E18" s="439" t="s">
        <v>2196</v>
      </c>
      <c r="F18" s="387" t="s">
        <v>1890</v>
      </c>
      <c r="G18" s="387" t="s">
        <v>1892</v>
      </c>
      <c r="H18" s="444">
        <v>43550</v>
      </c>
      <c r="I18" s="387"/>
      <c r="J18" s="387"/>
      <c r="K18" s="387"/>
      <c r="L18" s="387"/>
      <c r="M18" s="387"/>
      <c r="N18" s="387"/>
      <c r="O18" s="387">
        <v>1</v>
      </c>
      <c r="P18" s="432">
        <f t="shared" si="1"/>
        <v>1</v>
      </c>
      <c r="Q18" s="387">
        <v>1</v>
      </c>
      <c r="R18" s="387"/>
      <c r="S18" s="387" t="s">
        <v>1893</v>
      </c>
      <c r="T18" s="433"/>
    </row>
    <row r="19" spans="1:20" s="434" customFormat="1" ht="25.5" x14ac:dyDescent="0.2">
      <c r="A19" s="387"/>
      <c r="B19" s="387" t="s">
        <v>2231</v>
      </c>
      <c r="C19" s="387" t="s">
        <v>2197</v>
      </c>
      <c r="D19" s="438"/>
      <c r="E19" s="438" t="s">
        <v>2198</v>
      </c>
      <c r="F19" s="387" t="s">
        <v>1890</v>
      </c>
      <c r="G19" s="387" t="s">
        <v>1892</v>
      </c>
      <c r="H19" s="443">
        <v>43559</v>
      </c>
      <c r="I19" s="387"/>
      <c r="J19" s="387"/>
      <c r="K19" s="387"/>
      <c r="L19" s="387"/>
      <c r="M19" s="387"/>
      <c r="N19" s="387"/>
      <c r="O19" s="387">
        <v>1</v>
      </c>
      <c r="P19" s="432">
        <f t="shared" si="1"/>
        <v>1</v>
      </c>
      <c r="Q19" s="387"/>
      <c r="R19" s="387"/>
      <c r="S19" s="387" t="s">
        <v>1893</v>
      </c>
      <c r="T19" s="247" t="s">
        <v>2270</v>
      </c>
    </row>
    <row r="20" spans="1:20" s="434" customFormat="1" ht="25.5" x14ac:dyDescent="0.2">
      <c r="A20" s="387"/>
      <c r="B20" s="387" t="s">
        <v>2232</v>
      </c>
      <c r="C20" s="387" t="s">
        <v>2199</v>
      </c>
      <c r="D20" s="438"/>
      <c r="E20" s="438" t="s">
        <v>2200</v>
      </c>
      <c r="F20" s="387" t="s">
        <v>1890</v>
      </c>
      <c r="G20" s="387" t="s">
        <v>1892</v>
      </c>
      <c r="H20" s="443">
        <v>43566</v>
      </c>
      <c r="I20" s="387"/>
      <c r="J20" s="387"/>
      <c r="K20" s="387"/>
      <c r="L20" s="387"/>
      <c r="M20" s="387"/>
      <c r="N20" s="387"/>
      <c r="O20" s="387">
        <v>1</v>
      </c>
      <c r="P20" s="432">
        <f t="shared" si="1"/>
        <v>1</v>
      </c>
      <c r="Q20" s="387"/>
      <c r="R20" s="387"/>
      <c r="S20" s="387" t="s">
        <v>1893</v>
      </c>
      <c r="T20" s="247" t="s">
        <v>2270</v>
      </c>
    </row>
    <row r="21" spans="1:20" s="435" customFormat="1" ht="12.75" x14ac:dyDescent="0.2">
      <c r="A21" s="387"/>
      <c r="B21" s="387" t="s">
        <v>2233</v>
      </c>
      <c r="C21" s="387" t="s">
        <v>2201</v>
      </c>
      <c r="D21" s="438"/>
      <c r="E21" s="438" t="s">
        <v>2202</v>
      </c>
      <c r="F21" s="387" t="s">
        <v>1890</v>
      </c>
      <c r="G21" s="387" t="s">
        <v>1892</v>
      </c>
      <c r="H21" s="443">
        <v>43573</v>
      </c>
      <c r="I21" s="387"/>
      <c r="J21" s="387"/>
      <c r="K21" s="387"/>
      <c r="L21" s="387"/>
      <c r="M21" s="387"/>
      <c r="N21" s="387"/>
      <c r="O21" s="387">
        <v>1</v>
      </c>
      <c r="P21" s="432">
        <f t="shared" si="1"/>
        <v>1</v>
      </c>
      <c r="Q21" s="387">
        <v>1</v>
      </c>
      <c r="R21" s="387"/>
      <c r="S21" s="387" t="s">
        <v>1893</v>
      </c>
      <c r="T21" s="433"/>
    </row>
    <row r="22" spans="1:20" s="435" customFormat="1" ht="12.75" x14ac:dyDescent="0.2">
      <c r="A22" s="387"/>
      <c r="B22" s="387" t="s">
        <v>2234</v>
      </c>
      <c r="C22" s="387" t="s">
        <v>2203</v>
      </c>
      <c r="D22" s="438"/>
      <c r="E22" s="438" t="s">
        <v>2204</v>
      </c>
      <c r="F22" s="387" t="s">
        <v>1890</v>
      </c>
      <c r="G22" s="387" t="s">
        <v>1892</v>
      </c>
      <c r="H22" s="443">
        <v>43577</v>
      </c>
      <c r="I22" s="387"/>
      <c r="J22" s="387"/>
      <c r="K22" s="387"/>
      <c r="L22" s="387"/>
      <c r="M22" s="387"/>
      <c r="N22" s="387"/>
      <c r="O22" s="387">
        <v>1</v>
      </c>
      <c r="P22" s="432">
        <f t="shared" si="1"/>
        <v>1</v>
      </c>
      <c r="Q22" s="387">
        <v>1</v>
      </c>
      <c r="R22" s="387"/>
      <c r="S22" s="387" t="s">
        <v>1893</v>
      </c>
      <c r="T22" s="433"/>
    </row>
    <row r="23" spans="1:20" s="435" customFormat="1" ht="12.75" x14ac:dyDescent="0.2">
      <c r="A23" s="387"/>
      <c r="B23" s="387" t="s">
        <v>2235</v>
      </c>
      <c r="C23" s="387" t="s">
        <v>2205</v>
      </c>
      <c r="D23" s="438"/>
      <c r="E23" s="438" t="s">
        <v>2206</v>
      </c>
      <c r="F23" s="387" t="s">
        <v>1890</v>
      </c>
      <c r="G23" s="387" t="s">
        <v>1892</v>
      </c>
      <c r="H23" s="443">
        <v>43586</v>
      </c>
      <c r="I23" s="387"/>
      <c r="J23" s="387"/>
      <c r="K23" s="387"/>
      <c r="L23" s="387"/>
      <c r="M23" s="387"/>
      <c r="N23" s="387"/>
      <c r="O23" s="387">
        <v>1</v>
      </c>
      <c r="P23" s="432">
        <f t="shared" si="1"/>
        <v>1</v>
      </c>
      <c r="Q23" s="387">
        <v>1</v>
      </c>
      <c r="R23" s="387"/>
      <c r="S23" s="387" t="s">
        <v>1893</v>
      </c>
      <c r="T23" s="433"/>
    </row>
    <row r="24" spans="1:20" s="435" customFormat="1" ht="12.75" x14ac:dyDescent="0.2">
      <c r="A24" s="387"/>
      <c r="B24" s="387" t="s">
        <v>2236</v>
      </c>
      <c r="C24" s="387" t="s">
        <v>2207</v>
      </c>
      <c r="D24" s="438"/>
      <c r="E24" s="438" t="s">
        <v>2208</v>
      </c>
      <c r="F24" s="387" t="s">
        <v>1890</v>
      </c>
      <c r="G24" s="387" t="s">
        <v>1892</v>
      </c>
      <c r="H24" s="443">
        <v>43586</v>
      </c>
      <c r="I24" s="387"/>
      <c r="J24" s="387"/>
      <c r="K24" s="387"/>
      <c r="L24" s="387"/>
      <c r="M24" s="387"/>
      <c r="N24" s="387"/>
      <c r="O24" s="387">
        <v>1</v>
      </c>
      <c r="P24" s="432">
        <f t="shared" si="1"/>
        <v>1</v>
      </c>
      <c r="Q24" s="387">
        <v>1</v>
      </c>
      <c r="R24" s="387"/>
      <c r="S24" s="387" t="s">
        <v>1893</v>
      </c>
      <c r="T24" s="433"/>
    </row>
    <row r="25" spans="1:20" s="435" customFormat="1" ht="12.75" x14ac:dyDescent="0.2">
      <c r="A25" s="387"/>
      <c r="B25" s="387" t="s">
        <v>2237</v>
      </c>
      <c r="C25" s="387" t="s">
        <v>2209</v>
      </c>
      <c r="D25" s="438"/>
      <c r="E25" s="438" t="s">
        <v>2204</v>
      </c>
      <c r="F25" s="387" t="s">
        <v>1890</v>
      </c>
      <c r="G25" s="387" t="s">
        <v>1892</v>
      </c>
      <c r="H25" s="443">
        <v>43593</v>
      </c>
      <c r="I25" s="387"/>
      <c r="J25" s="387"/>
      <c r="K25" s="387"/>
      <c r="L25" s="387"/>
      <c r="M25" s="387"/>
      <c r="N25" s="387"/>
      <c r="O25" s="387">
        <v>1</v>
      </c>
      <c r="P25" s="432">
        <f t="shared" si="1"/>
        <v>1</v>
      </c>
      <c r="Q25" s="387">
        <v>1</v>
      </c>
      <c r="R25" s="387"/>
      <c r="S25" s="387" t="s">
        <v>1893</v>
      </c>
      <c r="T25" s="433"/>
    </row>
    <row r="26" spans="1:20" s="435" customFormat="1" ht="25.5" x14ac:dyDescent="0.2">
      <c r="A26" s="387"/>
      <c r="B26" s="387" t="s">
        <v>2238</v>
      </c>
      <c r="C26" s="387" t="s">
        <v>2210</v>
      </c>
      <c r="D26" s="438" t="s">
        <v>2211</v>
      </c>
      <c r="E26" s="438" t="s">
        <v>2212</v>
      </c>
      <c r="F26" s="387" t="s">
        <v>1888</v>
      </c>
      <c r="G26" s="387" t="s">
        <v>1892</v>
      </c>
      <c r="H26" s="443">
        <v>43594</v>
      </c>
      <c r="I26" s="387"/>
      <c r="J26" s="387"/>
      <c r="K26" s="387">
        <v>2</v>
      </c>
      <c r="L26" s="387"/>
      <c r="M26" s="387">
        <v>4</v>
      </c>
      <c r="N26" s="387"/>
      <c r="O26" s="387">
        <v>33</v>
      </c>
      <c r="P26" s="432">
        <f t="shared" si="1"/>
        <v>39</v>
      </c>
      <c r="Q26" s="387"/>
      <c r="R26" s="387"/>
      <c r="S26" s="387" t="s">
        <v>1893</v>
      </c>
      <c r="T26" s="247" t="s">
        <v>2270</v>
      </c>
    </row>
    <row r="27" spans="1:20" s="435" customFormat="1" ht="25.5" x14ac:dyDescent="0.2">
      <c r="A27" s="387"/>
      <c r="B27" s="387" t="s">
        <v>2239</v>
      </c>
      <c r="C27" s="387" t="s">
        <v>2213</v>
      </c>
      <c r="D27" s="438"/>
      <c r="E27" s="438" t="s">
        <v>2214</v>
      </c>
      <c r="F27" s="387" t="s">
        <v>1890</v>
      </c>
      <c r="G27" s="387" t="s">
        <v>1892</v>
      </c>
      <c r="H27" s="443">
        <v>43600</v>
      </c>
      <c r="I27" s="387"/>
      <c r="J27" s="387"/>
      <c r="K27" s="387"/>
      <c r="L27" s="387"/>
      <c r="M27" s="387"/>
      <c r="N27" s="387"/>
      <c r="O27" s="387">
        <v>1</v>
      </c>
      <c r="P27" s="432">
        <f t="shared" si="1"/>
        <v>1</v>
      </c>
      <c r="Q27" s="387"/>
      <c r="R27" s="387"/>
      <c r="S27" s="387" t="s">
        <v>1893</v>
      </c>
      <c r="T27" s="247" t="s">
        <v>2270</v>
      </c>
    </row>
    <row r="28" spans="1:20" s="435" customFormat="1" ht="25.5" x14ac:dyDescent="0.2">
      <c r="A28" s="387"/>
      <c r="B28" s="387" t="s">
        <v>2241</v>
      </c>
      <c r="C28" s="387" t="s">
        <v>2240</v>
      </c>
      <c r="D28" s="438"/>
      <c r="E28" s="438" t="s">
        <v>2256</v>
      </c>
      <c r="F28" s="387" t="s">
        <v>1890</v>
      </c>
      <c r="G28" s="387" t="s">
        <v>1892</v>
      </c>
      <c r="H28" s="443">
        <v>43608</v>
      </c>
      <c r="I28" s="387"/>
      <c r="J28" s="387"/>
      <c r="K28" s="387"/>
      <c r="L28" s="387"/>
      <c r="M28" s="387"/>
      <c r="N28" s="387"/>
      <c r="O28" s="387">
        <v>1</v>
      </c>
      <c r="P28" s="432">
        <f t="shared" si="1"/>
        <v>1</v>
      </c>
      <c r="Q28" s="387"/>
      <c r="R28" s="387"/>
      <c r="S28" s="387" t="s">
        <v>1893</v>
      </c>
      <c r="T28" s="247" t="s">
        <v>2270</v>
      </c>
    </row>
    <row r="29" spans="1:20" s="435" customFormat="1" ht="25.5" x14ac:dyDescent="0.2">
      <c r="A29" s="387"/>
      <c r="B29" s="387" t="s">
        <v>2242</v>
      </c>
      <c r="C29" s="387" t="s">
        <v>2215</v>
      </c>
      <c r="D29" s="438"/>
      <c r="E29" s="438" t="s">
        <v>2257</v>
      </c>
      <c r="F29" s="387" t="s">
        <v>1890</v>
      </c>
      <c r="G29" s="387" t="s">
        <v>1892</v>
      </c>
      <c r="H29" s="443">
        <v>43629</v>
      </c>
      <c r="I29" s="387"/>
      <c r="J29" s="387"/>
      <c r="K29" s="387"/>
      <c r="L29" s="387"/>
      <c r="M29" s="387"/>
      <c r="N29" s="387"/>
      <c r="O29" s="387">
        <v>1</v>
      </c>
      <c r="P29" s="432">
        <f t="shared" si="1"/>
        <v>1</v>
      </c>
      <c r="Q29" s="387"/>
      <c r="R29" s="387"/>
      <c r="S29" s="387" t="s">
        <v>1893</v>
      </c>
      <c r="T29" s="247" t="s">
        <v>2270</v>
      </c>
    </row>
    <row r="30" spans="1:20" s="435" customFormat="1" ht="12.75" x14ac:dyDescent="0.2">
      <c r="A30" s="387"/>
      <c r="B30" s="436" t="s">
        <v>2243</v>
      </c>
      <c r="C30" s="387" t="s">
        <v>2216</v>
      </c>
      <c r="D30" s="438"/>
      <c r="E30" s="438" t="s">
        <v>2258</v>
      </c>
      <c r="F30" s="387" t="s">
        <v>1890</v>
      </c>
      <c r="G30" s="387" t="s">
        <v>1892</v>
      </c>
      <c r="H30" s="443">
        <v>43655</v>
      </c>
      <c r="I30" s="387"/>
      <c r="J30" s="387"/>
      <c r="K30" s="387"/>
      <c r="L30" s="387"/>
      <c r="M30" s="387"/>
      <c r="N30" s="387"/>
      <c r="O30" s="387">
        <v>1</v>
      </c>
      <c r="P30" s="432">
        <f t="shared" si="1"/>
        <v>1</v>
      </c>
      <c r="Q30" s="387">
        <v>1</v>
      </c>
      <c r="R30" s="387"/>
      <c r="S30" s="387" t="s">
        <v>1893</v>
      </c>
      <c r="T30" s="433"/>
    </row>
    <row r="31" spans="1:20" s="435" customFormat="1" ht="12.75" x14ac:dyDescent="0.2">
      <c r="A31" s="387"/>
      <c r="B31" s="387" t="s">
        <v>2244</v>
      </c>
      <c r="C31" s="387" t="s">
        <v>2217</v>
      </c>
      <c r="D31" s="438"/>
      <c r="E31" s="438" t="s">
        <v>2259</v>
      </c>
      <c r="F31" s="387" t="s">
        <v>1890</v>
      </c>
      <c r="G31" s="387" t="s">
        <v>1892</v>
      </c>
      <c r="H31" s="443">
        <v>43676</v>
      </c>
      <c r="I31" s="387"/>
      <c r="J31" s="387"/>
      <c r="K31" s="387"/>
      <c r="L31" s="387"/>
      <c r="M31" s="387"/>
      <c r="N31" s="387"/>
      <c r="O31" s="387">
        <v>1</v>
      </c>
      <c r="P31" s="432">
        <f t="shared" si="1"/>
        <v>1</v>
      </c>
      <c r="Q31" s="387">
        <v>1</v>
      </c>
      <c r="R31" s="387"/>
      <c r="S31" s="387" t="s">
        <v>1893</v>
      </c>
      <c r="T31" s="433"/>
    </row>
    <row r="32" spans="1:20" s="435" customFormat="1" ht="12.75" x14ac:dyDescent="0.2">
      <c r="A32" s="387"/>
      <c r="B32" s="387" t="s">
        <v>2245</v>
      </c>
      <c r="C32" s="387" t="s">
        <v>2218</v>
      </c>
      <c r="D32" s="438"/>
      <c r="E32" s="438" t="s">
        <v>2260</v>
      </c>
      <c r="F32" s="387" t="s">
        <v>1890</v>
      </c>
      <c r="G32" s="387" t="s">
        <v>1892</v>
      </c>
      <c r="H32" s="443">
        <v>43690</v>
      </c>
      <c r="I32" s="387"/>
      <c r="J32" s="387"/>
      <c r="K32" s="387"/>
      <c r="L32" s="387"/>
      <c r="M32" s="387"/>
      <c r="N32" s="387"/>
      <c r="O32" s="387">
        <v>1</v>
      </c>
      <c r="P32" s="432">
        <f t="shared" si="1"/>
        <v>1</v>
      </c>
      <c r="Q32" s="387">
        <v>1</v>
      </c>
      <c r="R32" s="387"/>
      <c r="S32" s="387" t="s">
        <v>1893</v>
      </c>
      <c r="T32" s="433"/>
    </row>
    <row r="33" spans="1:20" s="435" customFormat="1" ht="25.5" x14ac:dyDescent="0.2">
      <c r="A33" s="387"/>
      <c r="B33" s="387" t="s">
        <v>2246</v>
      </c>
      <c r="C33" s="387" t="s">
        <v>2219</v>
      </c>
      <c r="D33" s="438"/>
      <c r="E33" s="438" t="s">
        <v>2261</v>
      </c>
      <c r="F33" s="387" t="s">
        <v>1890</v>
      </c>
      <c r="G33" s="387" t="s">
        <v>1892</v>
      </c>
      <c r="H33" s="443">
        <v>43719</v>
      </c>
      <c r="I33" s="387"/>
      <c r="J33" s="387"/>
      <c r="K33" s="387"/>
      <c r="L33" s="387"/>
      <c r="M33" s="387"/>
      <c r="N33" s="387"/>
      <c r="O33" s="387">
        <v>1</v>
      </c>
      <c r="P33" s="432">
        <f t="shared" si="1"/>
        <v>1</v>
      </c>
      <c r="Q33" s="387"/>
      <c r="R33" s="387"/>
      <c r="S33" s="387" t="s">
        <v>1893</v>
      </c>
      <c r="T33" s="247" t="s">
        <v>2270</v>
      </c>
    </row>
    <row r="34" spans="1:20" s="435" customFormat="1" ht="12.75" x14ac:dyDescent="0.2">
      <c r="A34" s="387"/>
      <c r="B34" s="387" t="s">
        <v>2247</v>
      </c>
      <c r="C34" s="387" t="s">
        <v>2220</v>
      </c>
      <c r="D34" s="438"/>
      <c r="E34" s="438" t="s">
        <v>2263</v>
      </c>
      <c r="F34" s="387" t="s">
        <v>1890</v>
      </c>
      <c r="G34" s="387" t="s">
        <v>1892</v>
      </c>
      <c r="H34" s="443">
        <v>43762</v>
      </c>
      <c r="I34" s="387"/>
      <c r="J34" s="387"/>
      <c r="K34" s="387"/>
      <c r="L34" s="387"/>
      <c r="M34" s="387"/>
      <c r="N34" s="387"/>
      <c r="O34" s="387">
        <v>1</v>
      </c>
      <c r="P34" s="432">
        <f t="shared" si="1"/>
        <v>1</v>
      </c>
      <c r="Q34" s="387">
        <v>1</v>
      </c>
      <c r="R34" s="387"/>
      <c r="S34" s="387" t="s">
        <v>1893</v>
      </c>
      <c r="T34" s="433"/>
    </row>
    <row r="35" spans="1:20" s="435" customFormat="1" ht="25.5" x14ac:dyDescent="0.2">
      <c r="A35" s="387"/>
      <c r="B35" s="387" t="s">
        <v>2248</v>
      </c>
      <c r="C35" s="387" t="s">
        <v>2221</v>
      </c>
      <c r="D35" s="438"/>
      <c r="E35" s="438" t="s">
        <v>2262</v>
      </c>
      <c r="F35" s="387" t="s">
        <v>1890</v>
      </c>
      <c r="G35" s="387" t="s">
        <v>1892</v>
      </c>
      <c r="H35" s="443">
        <v>43764</v>
      </c>
      <c r="I35" s="387"/>
      <c r="J35" s="387"/>
      <c r="K35" s="387"/>
      <c r="L35" s="387"/>
      <c r="M35" s="387"/>
      <c r="N35" s="387"/>
      <c r="O35" s="387">
        <v>1</v>
      </c>
      <c r="P35" s="432">
        <f t="shared" si="1"/>
        <v>1</v>
      </c>
      <c r="Q35" s="387"/>
      <c r="R35" s="387"/>
      <c r="S35" s="387" t="s">
        <v>1893</v>
      </c>
      <c r="T35" s="247" t="s">
        <v>2270</v>
      </c>
    </row>
    <row r="36" spans="1:20" s="435" customFormat="1" ht="25.5" x14ac:dyDescent="0.2">
      <c r="A36" s="387"/>
      <c r="B36" s="387" t="s">
        <v>2249</v>
      </c>
      <c r="C36" s="387" t="s">
        <v>2222</v>
      </c>
      <c r="D36" s="438"/>
      <c r="E36" s="438" t="s">
        <v>2264</v>
      </c>
      <c r="F36" s="387" t="s">
        <v>1890</v>
      </c>
      <c r="G36" s="387" t="s">
        <v>1892</v>
      </c>
      <c r="H36" s="443">
        <v>43775</v>
      </c>
      <c r="I36" s="387"/>
      <c r="J36" s="387"/>
      <c r="K36" s="387"/>
      <c r="L36" s="387"/>
      <c r="M36" s="387"/>
      <c r="N36" s="387"/>
      <c r="O36" s="387">
        <v>1</v>
      </c>
      <c r="P36" s="432">
        <f t="shared" si="1"/>
        <v>1</v>
      </c>
      <c r="Q36" s="387"/>
      <c r="R36" s="387"/>
      <c r="S36" s="387" t="s">
        <v>1893</v>
      </c>
      <c r="T36" s="247" t="s">
        <v>2270</v>
      </c>
    </row>
    <row r="37" spans="1:20" s="435" customFormat="1" ht="25.5" x14ac:dyDescent="0.2">
      <c r="A37" s="387"/>
      <c r="B37" s="387" t="s">
        <v>2250</v>
      </c>
      <c r="C37" s="387" t="s">
        <v>2223</v>
      </c>
      <c r="D37" s="438"/>
      <c r="E37" s="438" t="s">
        <v>2265</v>
      </c>
      <c r="F37" s="387" t="s">
        <v>1890</v>
      </c>
      <c r="G37" s="387" t="s">
        <v>1892</v>
      </c>
      <c r="H37" s="443">
        <v>43802</v>
      </c>
      <c r="I37" s="387"/>
      <c r="J37" s="387"/>
      <c r="K37" s="387"/>
      <c r="L37" s="387"/>
      <c r="M37" s="387"/>
      <c r="N37" s="387"/>
      <c r="O37" s="387">
        <v>1</v>
      </c>
      <c r="P37" s="432">
        <f t="shared" si="1"/>
        <v>1</v>
      </c>
      <c r="Q37" s="387"/>
      <c r="R37" s="387"/>
      <c r="S37" s="387" t="s">
        <v>1893</v>
      </c>
      <c r="T37" s="247" t="s">
        <v>2270</v>
      </c>
    </row>
    <row r="38" spans="1:20" s="435" customFormat="1" ht="25.5" x14ac:dyDescent="0.2">
      <c r="A38" s="387"/>
      <c r="B38" s="387" t="s">
        <v>2251</v>
      </c>
      <c r="C38" s="387" t="s">
        <v>2255</v>
      </c>
      <c r="D38" s="438"/>
      <c r="E38" s="438" t="s">
        <v>2266</v>
      </c>
      <c r="F38" s="387" t="s">
        <v>1888</v>
      </c>
      <c r="G38" s="387" t="s">
        <v>1891</v>
      </c>
      <c r="H38" s="443">
        <v>43809</v>
      </c>
      <c r="I38" s="387">
        <v>11</v>
      </c>
      <c r="J38" s="387"/>
      <c r="K38" s="387">
        <v>166</v>
      </c>
      <c r="L38" s="387"/>
      <c r="M38" s="387">
        <v>44</v>
      </c>
      <c r="N38" s="387"/>
      <c r="O38" s="387"/>
      <c r="P38" s="432">
        <f t="shared" si="1"/>
        <v>221</v>
      </c>
      <c r="Q38" s="387"/>
      <c r="R38" s="387"/>
      <c r="S38" s="387" t="s">
        <v>2269</v>
      </c>
      <c r="T38" s="247" t="s">
        <v>2270</v>
      </c>
    </row>
    <row r="39" spans="1:20" s="435" customFormat="1" ht="25.5" x14ac:dyDescent="0.2">
      <c r="A39" s="387"/>
      <c r="B39" s="387" t="s">
        <v>2252</v>
      </c>
      <c r="C39" s="387" t="s">
        <v>2224</v>
      </c>
      <c r="D39" s="438"/>
      <c r="E39" s="438" t="s">
        <v>2267</v>
      </c>
      <c r="F39" s="387" t="s">
        <v>1890</v>
      </c>
      <c r="G39" s="387" t="s">
        <v>1892</v>
      </c>
      <c r="H39" s="443">
        <v>43809</v>
      </c>
      <c r="I39" s="387"/>
      <c r="J39" s="387"/>
      <c r="K39" s="387"/>
      <c r="L39" s="387"/>
      <c r="M39" s="387"/>
      <c r="N39" s="387"/>
      <c r="O39" s="387">
        <v>1</v>
      </c>
      <c r="P39" s="432">
        <f t="shared" si="1"/>
        <v>1</v>
      </c>
      <c r="Q39" s="387"/>
      <c r="R39" s="387"/>
      <c r="S39" s="387" t="s">
        <v>1893</v>
      </c>
      <c r="T39" s="247" t="s">
        <v>2270</v>
      </c>
    </row>
    <row r="40" spans="1:20" s="435" customFormat="1" ht="25.5" x14ac:dyDescent="0.2">
      <c r="A40" s="387"/>
      <c r="B40" s="387" t="s">
        <v>2253</v>
      </c>
      <c r="C40" s="387" t="s">
        <v>2225</v>
      </c>
      <c r="D40" s="438"/>
      <c r="E40" s="438" t="s">
        <v>2268</v>
      </c>
      <c r="F40" s="387" t="s">
        <v>2186</v>
      </c>
      <c r="G40" s="387" t="s">
        <v>1892</v>
      </c>
      <c r="H40" s="443">
        <v>43822</v>
      </c>
      <c r="I40" s="387"/>
      <c r="J40" s="387"/>
      <c r="K40" s="387"/>
      <c r="L40" s="387"/>
      <c r="M40" s="387"/>
      <c r="N40" s="387"/>
      <c r="O40" s="387">
        <v>1</v>
      </c>
      <c r="P40" s="432">
        <f t="shared" si="1"/>
        <v>1</v>
      </c>
      <c r="Q40" s="387"/>
      <c r="R40" s="387"/>
      <c r="S40" s="387" t="s">
        <v>1893</v>
      </c>
      <c r="T40" s="247" t="s">
        <v>2270</v>
      </c>
    </row>
    <row r="41" spans="1:20" s="229" customFormat="1" x14ac:dyDescent="0.2">
      <c r="A41" s="131"/>
      <c r="B41" s="131"/>
      <c r="C41" s="131"/>
      <c r="D41" s="131"/>
      <c r="E41" s="131"/>
      <c r="F41" s="134"/>
      <c r="G41" s="224"/>
      <c r="H41" s="132"/>
      <c r="I41" s="134"/>
      <c r="J41" s="134"/>
      <c r="K41" s="134"/>
      <c r="L41" s="134"/>
      <c r="M41" s="134"/>
      <c r="N41" s="134"/>
      <c r="O41" s="134"/>
      <c r="P41" s="225">
        <f t="shared" si="1"/>
        <v>0</v>
      </c>
      <c r="Q41" s="224"/>
      <c r="R41" s="224"/>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1"/>
        <v>0</v>
      </c>
      <c r="Q42" s="224"/>
      <c r="R42" s="224"/>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1"/>
        <v>0</v>
      </c>
      <c r="Q43" s="224"/>
      <c r="R43" s="224"/>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1"/>
        <v>0</v>
      </c>
      <c r="Q44" s="224"/>
      <c r="R44" s="224">
        <f t="shared" ref="R44:R59" si="2">P44-Q44</f>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1"/>
        <v>0</v>
      </c>
      <c r="Q45" s="224"/>
      <c r="R45" s="224">
        <f t="shared" si="2"/>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1"/>
        <v>0</v>
      </c>
      <c r="Q46" s="224"/>
      <c r="R46" s="224">
        <f t="shared" si="2"/>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1"/>
        <v>0</v>
      </c>
      <c r="Q47" s="224"/>
      <c r="R47" s="224">
        <f t="shared" si="2"/>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1"/>
        <v>0</v>
      </c>
      <c r="Q48" s="224"/>
      <c r="R48" s="224">
        <f t="shared" si="2"/>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1"/>
        <v>0</v>
      </c>
      <c r="Q49" s="224"/>
      <c r="R49" s="224">
        <f t="shared" si="2"/>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1"/>
        <v>0</v>
      </c>
      <c r="Q50" s="224"/>
      <c r="R50" s="224">
        <f t="shared" si="2"/>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1"/>
        <v>0</v>
      </c>
      <c r="Q51" s="224"/>
      <c r="R51" s="224">
        <f t="shared" si="2"/>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1"/>
        <v>0</v>
      </c>
      <c r="Q52" s="224"/>
      <c r="R52" s="224">
        <f t="shared" si="2"/>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1"/>
        <v>0</v>
      </c>
      <c r="Q53" s="224"/>
      <c r="R53" s="224">
        <f t="shared" si="2"/>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1"/>
        <v>0</v>
      </c>
      <c r="Q54" s="224"/>
      <c r="R54" s="224">
        <f t="shared" si="2"/>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1"/>
        <v>0</v>
      </c>
      <c r="Q55" s="224"/>
      <c r="R55" s="224">
        <f t="shared" si="2"/>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1"/>
        <v>0</v>
      </c>
      <c r="Q56" s="224"/>
      <c r="R56" s="224">
        <f t="shared" si="2"/>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1"/>
        <v>0</v>
      </c>
      <c r="Q57" s="224"/>
      <c r="R57" s="224">
        <f t="shared" si="2"/>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1"/>
        <v>0</v>
      </c>
      <c r="Q58" s="224"/>
      <c r="R58" s="224">
        <f t="shared" si="2"/>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1"/>
        <v>0</v>
      </c>
      <c r="Q59" s="224"/>
      <c r="R59" s="224">
        <f t="shared" si="2"/>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ref="P60:P123" si="3">SUM($I60:$O60)</f>
        <v>0</v>
      </c>
      <c r="Q60" s="224"/>
      <c r="R60" s="224">
        <f t="shared" ref="R60:R123" si="4">P60-Q60</f>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3"/>
        <v>0</v>
      </c>
      <c r="Q61" s="224"/>
      <c r="R61" s="224">
        <f t="shared" si="4"/>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3"/>
        <v>0</v>
      </c>
      <c r="Q62" s="224"/>
      <c r="R62" s="224">
        <f t="shared" si="4"/>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3"/>
        <v>0</v>
      </c>
      <c r="Q63" s="224"/>
      <c r="R63" s="224">
        <f t="shared" si="4"/>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3"/>
        <v>0</v>
      </c>
      <c r="Q64" s="224"/>
      <c r="R64" s="224">
        <f t="shared" si="4"/>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3"/>
        <v>0</v>
      </c>
      <c r="Q65" s="224"/>
      <c r="R65" s="224">
        <f t="shared" si="4"/>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3"/>
        <v>0</v>
      </c>
      <c r="Q66" s="224"/>
      <c r="R66" s="224">
        <f t="shared" si="4"/>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3"/>
        <v>0</v>
      </c>
      <c r="Q67" s="224"/>
      <c r="R67" s="224">
        <f t="shared" si="4"/>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3"/>
        <v>0</v>
      </c>
      <c r="Q68" s="224"/>
      <c r="R68" s="224">
        <f t="shared" si="4"/>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3"/>
        <v>0</v>
      </c>
      <c r="Q69" s="224"/>
      <c r="R69" s="224">
        <f t="shared" si="4"/>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3"/>
        <v>0</v>
      </c>
      <c r="Q70" s="224"/>
      <c r="R70" s="224">
        <f t="shared" si="4"/>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3"/>
        <v>0</v>
      </c>
      <c r="Q71" s="224"/>
      <c r="R71" s="224">
        <f t="shared" si="4"/>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3"/>
        <v>0</v>
      </c>
      <c r="Q72" s="224"/>
      <c r="R72" s="224">
        <f t="shared" si="4"/>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3"/>
        <v>0</v>
      </c>
      <c r="Q73" s="224"/>
      <c r="R73" s="224">
        <f t="shared" si="4"/>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3"/>
        <v>0</v>
      </c>
      <c r="Q74" s="224"/>
      <c r="R74" s="224">
        <f t="shared" si="4"/>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3"/>
        <v>0</v>
      </c>
      <c r="Q75" s="224"/>
      <c r="R75" s="224">
        <f t="shared" si="4"/>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3"/>
        <v>0</v>
      </c>
      <c r="Q76" s="224"/>
      <c r="R76" s="224">
        <f t="shared" si="4"/>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3"/>
        <v>0</v>
      </c>
      <c r="Q77" s="224"/>
      <c r="R77" s="224">
        <f t="shared" si="4"/>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si="3"/>
        <v>0</v>
      </c>
      <c r="Q78" s="224"/>
      <c r="R78" s="224">
        <f t="shared" si="4"/>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3"/>
        <v>0</v>
      </c>
      <c r="Q79" s="224"/>
      <c r="R79" s="224">
        <f t="shared" si="4"/>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3"/>
        <v>0</v>
      </c>
      <c r="Q80" s="224"/>
      <c r="R80" s="224">
        <f t="shared" si="4"/>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3"/>
        <v>0</v>
      </c>
      <c r="Q81" s="224"/>
      <c r="R81" s="224">
        <f t="shared" si="4"/>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3"/>
        <v>0</v>
      </c>
      <c r="Q82" s="224"/>
      <c r="R82" s="224">
        <f t="shared" si="4"/>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3"/>
        <v>0</v>
      </c>
      <c r="Q83" s="224"/>
      <c r="R83" s="224">
        <f t="shared" si="4"/>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3"/>
        <v>0</v>
      </c>
      <c r="Q84" s="224"/>
      <c r="R84" s="224">
        <f t="shared" si="4"/>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3"/>
        <v>0</v>
      </c>
      <c r="Q85" s="224"/>
      <c r="R85" s="224">
        <f t="shared" si="4"/>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3"/>
        <v>0</v>
      </c>
      <c r="Q86" s="224"/>
      <c r="R86" s="224">
        <f t="shared" si="4"/>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3"/>
        <v>0</v>
      </c>
      <c r="Q87" s="224"/>
      <c r="R87" s="224">
        <f t="shared" si="4"/>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3"/>
        <v>0</v>
      </c>
      <c r="Q88" s="224"/>
      <c r="R88" s="224">
        <f t="shared" si="4"/>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3"/>
        <v>0</v>
      </c>
      <c r="Q89" s="224"/>
      <c r="R89" s="224">
        <f t="shared" si="4"/>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3"/>
        <v>0</v>
      </c>
      <c r="Q90" s="224"/>
      <c r="R90" s="224">
        <f t="shared" si="4"/>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3"/>
        <v>0</v>
      </c>
      <c r="Q91" s="224"/>
      <c r="R91" s="224">
        <f t="shared" si="4"/>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3"/>
        <v>0</v>
      </c>
      <c r="Q92" s="224"/>
      <c r="R92" s="224">
        <f t="shared" si="4"/>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3"/>
        <v>0</v>
      </c>
      <c r="Q93" s="224"/>
      <c r="R93" s="224">
        <f t="shared" si="4"/>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3"/>
        <v>0</v>
      </c>
      <c r="Q94" s="224"/>
      <c r="R94" s="224">
        <f t="shared" si="4"/>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3"/>
        <v>0</v>
      </c>
      <c r="Q95" s="224"/>
      <c r="R95" s="224">
        <f t="shared" si="4"/>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3"/>
        <v>0</v>
      </c>
      <c r="Q96" s="224"/>
      <c r="R96" s="224">
        <f t="shared" si="4"/>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3"/>
        <v>0</v>
      </c>
      <c r="Q97" s="224"/>
      <c r="R97" s="224">
        <f t="shared" si="4"/>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3"/>
        <v>0</v>
      </c>
      <c r="Q98" s="224"/>
      <c r="R98" s="224">
        <f t="shared" si="4"/>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3"/>
        <v>0</v>
      </c>
      <c r="Q99" s="224"/>
      <c r="R99" s="224">
        <f t="shared" si="4"/>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3"/>
        <v>0</v>
      </c>
      <c r="Q100" s="224"/>
      <c r="R100" s="224">
        <f t="shared" si="4"/>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3"/>
        <v>0</v>
      </c>
      <c r="Q101" s="224"/>
      <c r="R101" s="224">
        <f t="shared" si="4"/>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3"/>
        <v>0</v>
      </c>
      <c r="Q102" s="224"/>
      <c r="R102" s="224">
        <f t="shared" si="4"/>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3"/>
        <v>0</v>
      </c>
      <c r="Q103" s="224"/>
      <c r="R103" s="224">
        <f t="shared" si="4"/>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3"/>
        <v>0</v>
      </c>
      <c r="Q104" s="224"/>
      <c r="R104" s="224">
        <f t="shared" si="4"/>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3"/>
        <v>0</v>
      </c>
      <c r="Q105" s="224"/>
      <c r="R105" s="224">
        <f t="shared" si="4"/>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3"/>
        <v>0</v>
      </c>
      <c r="Q106" s="224"/>
      <c r="R106" s="224">
        <f t="shared" si="4"/>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3"/>
        <v>0</v>
      </c>
      <c r="Q107" s="224"/>
      <c r="R107" s="224">
        <f t="shared" si="4"/>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3"/>
        <v>0</v>
      </c>
      <c r="Q108" s="224"/>
      <c r="R108" s="224">
        <f t="shared" si="4"/>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3"/>
        <v>0</v>
      </c>
      <c r="Q109" s="224"/>
      <c r="R109" s="224">
        <f t="shared" si="4"/>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3"/>
        <v>0</v>
      </c>
      <c r="Q110" s="224"/>
      <c r="R110" s="224">
        <f t="shared" si="4"/>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3"/>
        <v>0</v>
      </c>
      <c r="Q111" s="224"/>
      <c r="R111" s="224">
        <f t="shared" si="4"/>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3"/>
        <v>0</v>
      </c>
      <c r="Q112" s="224"/>
      <c r="R112" s="224">
        <f t="shared" si="4"/>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3"/>
        <v>0</v>
      </c>
      <c r="Q113" s="224"/>
      <c r="R113" s="224">
        <f t="shared" si="4"/>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3"/>
        <v>0</v>
      </c>
      <c r="Q114" s="224"/>
      <c r="R114" s="224">
        <f t="shared" si="4"/>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3"/>
        <v>0</v>
      </c>
      <c r="Q115" s="224"/>
      <c r="R115" s="224">
        <f t="shared" si="4"/>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3"/>
        <v>0</v>
      </c>
      <c r="Q116" s="224"/>
      <c r="R116" s="224">
        <f t="shared" si="4"/>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3"/>
        <v>0</v>
      </c>
      <c r="Q117" s="224"/>
      <c r="R117" s="224">
        <f t="shared" si="4"/>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3"/>
        <v>0</v>
      </c>
      <c r="Q118" s="224"/>
      <c r="R118" s="224">
        <f t="shared" si="4"/>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3"/>
        <v>0</v>
      </c>
      <c r="Q119" s="224"/>
      <c r="R119" s="224">
        <f t="shared" si="4"/>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3"/>
        <v>0</v>
      </c>
      <c r="Q120" s="224"/>
      <c r="R120" s="224">
        <f t="shared" si="4"/>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3"/>
        <v>0</v>
      </c>
      <c r="Q121" s="224"/>
      <c r="R121" s="224">
        <f t="shared" si="4"/>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3"/>
        <v>0</v>
      </c>
      <c r="Q122" s="224"/>
      <c r="R122" s="224">
        <f t="shared" si="4"/>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3"/>
        <v>0</v>
      </c>
      <c r="Q123" s="224"/>
      <c r="R123" s="224">
        <f t="shared" si="4"/>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ref="P124:P187" si="5">SUM($I124:$O124)</f>
        <v>0</v>
      </c>
      <c r="Q124" s="224"/>
      <c r="R124" s="224">
        <f t="shared" ref="R124:R187" si="6">P124-Q124</f>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5"/>
        <v>0</v>
      </c>
      <c r="Q125" s="224"/>
      <c r="R125" s="224">
        <f t="shared" si="6"/>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5"/>
        <v>0</v>
      </c>
      <c r="Q126" s="224"/>
      <c r="R126" s="224">
        <f t="shared" si="6"/>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5"/>
        <v>0</v>
      </c>
      <c r="Q127" s="224"/>
      <c r="R127" s="224">
        <f t="shared" si="6"/>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5"/>
        <v>0</v>
      </c>
      <c r="Q128" s="224"/>
      <c r="R128" s="224">
        <f t="shared" si="6"/>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5"/>
        <v>0</v>
      </c>
      <c r="Q129" s="224"/>
      <c r="R129" s="224">
        <f t="shared" si="6"/>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5"/>
        <v>0</v>
      </c>
      <c r="Q130" s="224"/>
      <c r="R130" s="224">
        <f t="shared" si="6"/>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5"/>
        <v>0</v>
      </c>
      <c r="Q131" s="224"/>
      <c r="R131" s="224">
        <f t="shared" si="6"/>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5"/>
        <v>0</v>
      </c>
      <c r="Q132" s="224"/>
      <c r="R132" s="224">
        <f t="shared" si="6"/>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5"/>
        <v>0</v>
      </c>
      <c r="Q133" s="224"/>
      <c r="R133" s="224">
        <f t="shared" si="6"/>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5"/>
        <v>0</v>
      </c>
      <c r="Q134" s="224"/>
      <c r="R134" s="224">
        <f t="shared" si="6"/>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5"/>
        <v>0</v>
      </c>
      <c r="Q135" s="224"/>
      <c r="R135" s="224">
        <f t="shared" si="6"/>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5"/>
        <v>0</v>
      </c>
      <c r="Q136" s="224"/>
      <c r="R136" s="224">
        <f t="shared" si="6"/>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5"/>
        <v>0</v>
      </c>
      <c r="Q137" s="224"/>
      <c r="R137" s="224">
        <f t="shared" si="6"/>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5"/>
        <v>0</v>
      </c>
      <c r="Q138" s="224"/>
      <c r="R138" s="224">
        <f t="shared" si="6"/>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5"/>
        <v>0</v>
      </c>
      <c r="Q139" s="224"/>
      <c r="R139" s="224">
        <f t="shared" si="6"/>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5"/>
        <v>0</v>
      </c>
      <c r="Q140" s="224"/>
      <c r="R140" s="224">
        <f t="shared" si="6"/>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5"/>
        <v>0</v>
      </c>
      <c r="Q141" s="224"/>
      <c r="R141" s="224">
        <f t="shared" si="6"/>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si="5"/>
        <v>0</v>
      </c>
      <c r="Q142" s="224"/>
      <c r="R142" s="224">
        <f t="shared" si="6"/>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5"/>
        <v>0</v>
      </c>
      <c r="Q143" s="224"/>
      <c r="R143" s="224">
        <f t="shared" si="6"/>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5"/>
        <v>0</v>
      </c>
      <c r="Q144" s="224"/>
      <c r="R144" s="224">
        <f t="shared" si="6"/>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5"/>
        <v>0</v>
      </c>
      <c r="Q145" s="224"/>
      <c r="R145" s="224">
        <f t="shared" si="6"/>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5"/>
        <v>0</v>
      </c>
      <c r="Q146" s="224"/>
      <c r="R146" s="224">
        <f t="shared" si="6"/>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5"/>
        <v>0</v>
      </c>
      <c r="Q147" s="224"/>
      <c r="R147" s="224">
        <f t="shared" si="6"/>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5"/>
        <v>0</v>
      </c>
      <c r="Q148" s="224"/>
      <c r="R148" s="224">
        <f t="shared" si="6"/>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5"/>
        <v>0</v>
      </c>
      <c r="Q149" s="224"/>
      <c r="R149" s="224">
        <f t="shared" si="6"/>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5"/>
        <v>0</v>
      </c>
      <c r="Q150" s="224"/>
      <c r="R150" s="224">
        <f t="shared" si="6"/>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5"/>
        <v>0</v>
      </c>
      <c r="Q151" s="224"/>
      <c r="R151" s="224">
        <f t="shared" si="6"/>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5"/>
        <v>0</v>
      </c>
      <c r="Q152" s="224"/>
      <c r="R152" s="224">
        <f t="shared" si="6"/>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5"/>
        <v>0</v>
      </c>
      <c r="Q153" s="224"/>
      <c r="R153" s="224">
        <f t="shared" si="6"/>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5"/>
        <v>0</v>
      </c>
      <c r="Q154" s="224"/>
      <c r="R154" s="224">
        <f t="shared" si="6"/>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5"/>
        <v>0</v>
      </c>
      <c r="Q155" s="224"/>
      <c r="R155" s="224">
        <f t="shared" si="6"/>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5"/>
        <v>0</v>
      </c>
      <c r="Q156" s="224"/>
      <c r="R156" s="224">
        <f t="shared" si="6"/>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5"/>
        <v>0</v>
      </c>
      <c r="Q157" s="224"/>
      <c r="R157" s="224">
        <f t="shared" si="6"/>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5"/>
        <v>0</v>
      </c>
      <c r="Q158" s="224"/>
      <c r="R158" s="224">
        <f t="shared" si="6"/>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5"/>
        <v>0</v>
      </c>
      <c r="Q159" s="224"/>
      <c r="R159" s="224">
        <f t="shared" si="6"/>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5"/>
        <v>0</v>
      </c>
      <c r="Q160" s="224"/>
      <c r="R160" s="224">
        <f t="shared" si="6"/>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5"/>
        <v>0</v>
      </c>
      <c r="Q161" s="224"/>
      <c r="R161" s="224">
        <f t="shared" si="6"/>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5"/>
        <v>0</v>
      </c>
      <c r="Q162" s="224"/>
      <c r="R162" s="224">
        <f t="shared" si="6"/>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5"/>
        <v>0</v>
      </c>
      <c r="Q163" s="224"/>
      <c r="R163" s="224">
        <f t="shared" si="6"/>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5"/>
        <v>0</v>
      </c>
      <c r="Q164" s="224"/>
      <c r="R164" s="224">
        <f t="shared" si="6"/>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5"/>
        <v>0</v>
      </c>
      <c r="Q165" s="224"/>
      <c r="R165" s="224">
        <f t="shared" si="6"/>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5"/>
        <v>0</v>
      </c>
      <c r="Q166" s="224"/>
      <c r="R166" s="224">
        <f t="shared" si="6"/>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5"/>
        <v>0</v>
      </c>
      <c r="Q167" s="224"/>
      <c r="R167" s="224">
        <f t="shared" si="6"/>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5"/>
        <v>0</v>
      </c>
      <c r="Q168" s="224"/>
      <c r="R168" s="224">
        <f t="shared" si="6"/>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5"/>
        <v>0</v>
      </c>
      <c r="Q169" s="224"/>
      <c r="R169" s="224">
        <f t="shared" si="6"/>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5"/>
        <v>0</v>
      </c>
      <c r="Q170" s="224"/>
      <c r="R170" s="224">
        <f t="shared" si="6"/>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5"/>
        <v>0</v>
      </c>
      <c r="Q171" s="224"/>
      <c r="R171" s="224">
        <f t="shared" si="6"/>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5"/>
        <v>0</v>
      </c>
      <c r="Q172" s="224"/>
      <c r="R172" s="224">
        <f t="shared" si="6"/>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5"/>
        <v>0</v>
      </c>
      <c r="Q173" s="224"/>
      <c r="R173" s="224">
        <f t="shared" si="6"/>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5"/>
        <v>0</v>
      </c>
      <c r="Q174" s="224"/>
      <c r="R174" s="224">
        <f t="shared" si="6"/>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5"/>
        <v>0</v>
      </c>
      <c r="Q175" s="224"/>
      <c r="R175" s="224">
        <f t="shared" si="6"/>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5"/>
        <v>0</v>
      </c>
      <c r="Q176" s="224"/>
      <c r="R176" s="224">
        <f t="shared" si="6"/>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5"/>
        <v>0</v>
      </c>
      <c r="Q177" s="224"/>
      <c r="R177" s="224">
        <f t="shared" si="6"/>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5"/>
        <v>0</v>
      </c>
      <c r="Q178" s="224"/>
      <c r="R178" s="224">
        <f t="shared" si="6"/>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5"/>
        <v>0</v>
      </c>
      <c r="Q179" s="224"/>
      <c r="R179" s="224">
        <f t="shared" si="6"/>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5"/>
        <v>0</v>
      </c>
      <c r="Q180" s="224"/>
      <c r="R180" s="224">
        <f t="shared" si="6"/>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5"/>
        <v>0</v>
      </c>
      <c r="Q181" s="224"/>
      <c r="R181" s="224">
        <f t="shared" si="6"/>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5"/>
        <v>0</v>
      </c>
      <c r="Q182" s="224"/>
      <c r="R182" s="224">
        <f t="shared" si="6"/>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5"/>
        <v>0</v>
      </c>
      <c r="Q183" s="224"/>
      <c r="R183" s="224">
        <f t="shared" si="6"/>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5"/>
        <v>0</v>
      </c>
      <c r="Q184" s="224"/>
      <c r="R184" s="224">
        <f t="shared" si="6"/>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5"/>
        <v>0</v>
      </c>
      <c r="Q185" s="224"/>
      <c r="R185" s="224">
        <f t="shared" si="6"/>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5"/>
        <v>0</v>
      </c>
      <c r="Q186" s="224"/>
      <c r="R186" s="224">
        <f t="shared" si="6"/>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5"/>
        <v>0</v>
      </c>
      <c r="Q187" s="224"/>
      <c r="R187" s="224">
        <f t="shared" si="6"/>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ref="P188:P251" si="7">SUM($I188:$O188)</f>
        <v>0</v>
      </c>
      <c r="Q188" s="224"/>
      <c r="R188" s="224">
        <f t="shared" ref="R188:R251" si="8">P188-Q188</f>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7"/>
        <v>0</v>
      </c>
      <c r="Q189" s="224"/>
      <c r="R189" s="224">
        <f t="shared" si="8"/>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7"/>
        <v>0</v>
      </c>
      <c r="Q190" s="224"/>
      <c r="R190" s="224">
        <f t="shared" si="8"/>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7"/>
        <v>0</v>
      </c>
      <c r="Q191" s="224"/>
      <c r="R191" s="224">
        <f t="shared" si="8"/>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7"/>
        <v>0</v>
      </c>
      <c r="Q192" s="224"/>
      <c r="R192" s="224">
        <f t="shared" si="8"/>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7"/>
        <v>0</v>
      </c>
      <c r="Q193" s="224"/>
      <c r="R193" s="224">
        <f t="shared" si="8"/>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7"/>
        <v>0</v>
      </c>
      <c r="Q194" s="224"/>
      <c r="R194" s="224">
        <f t="shared" si="8"/>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7"/>
        <v>0</v>
      </c>
      <c r="Q195" s="224"/>
      <c r="R195" s="224">
        <f t="shared" si="8"/>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7"/>
        <v>0</v>
      </c>
      <c r="Q196" s="224"/>
      <c r="R196" s="224">
        <f t="shared" si="8"/>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7"/>
        <v>0</v>
      </c>
      <c r="Q197" s="224"/>
      <c r="R197" s="224">
        <f t="shared" si="8"/>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7"/>
        <v>0</v>
      </c>
      <c r="Q198" s="224"/>
      <c r="R198" s="224">
        <f t="shared" si="8"/>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7"/>
        <v>0</v>
      </c>
      <c r="Q199" s="224"/>
      <c r="R199" s="224">
        <f t="shared" si="8"/>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7"/>
        <v>0</v>
      </c>
      <c r="Q200" s="224"/>
      <c r="R200" s="224">
        <f t="shared" si="8"/>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7"/>
        <v>0</v>
      </c>
      <c r="Q201" s="224"/>
      <c r="R201" s="224">
        <f t="shared" si="8"/>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7"/>
        <v>0</v>
      </c>
      <c r="Q202" s="224"/>
      <c r="R202" s="224">
        <f t="shared" si="8"/>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7"/>
        <v>0</v>
      </c>
      <c r="Q203" s="224"/>
      <c r="R203" s="224">
        <f t="shared" si="8"/>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7"/>
        <v>0</v>
      </c>
      <c r="Q204" s="224"/>
      <c r="R204" s="224">
        <f t="shared" si="8"/>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7"/>
        <v>0</v>
      </c>
      <c r="Q205" s="224"/>
      <c r="R205" s="224">
        <f t="shared" si="8"/>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si="7"/>
        <v>0</v>
      </c>
      <c r="Q206" s="224"/>
      <c r="R206" s="224">
        <f t="shared" si="8"/>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7"/>
        <v>0</v>
      </c>
      <c r="Q207" s="224"/>
      <c r="R207" s="224">
        <f t="shared" si="8"/>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7"/>
        <v>0</v>
      </c>
      <c r="Q208" s="224"/>
      <c r="R208" s="224">
        <f t="shared" si="8"/>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7"/>
        <v>0</v>
      </c>
      <c r="Q209" s="224"/>
      <c r="R209" s="224">
        <f t="shared" si="8"/>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7"/>
        <v>0</v>
      </c>
      <c r="Q210" s="224"/>
      <c r="R210" s="224">
        <f t="shared" si="8"/>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7"/>
        <v>0</v>
      </c>
      <c r="Q211" s="224"/>
      <c r="R211" s="224">
        <f t="shared" si="8"/>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7"/>
        <v>0</v>
      </c>
      <c r="Q212" s="224"/>
      <c r="R212" s="224">
        <f t="shared" si="8"/>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7"/>
        <v>0</v>
      </c>
      <c r="Q213" s="224"/>
      <c r="R213" s="224">
        <f t="shared" si="8"/>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7"/>
        <v>0</v>
      </c>
      <c r="Q214" s="224"/>
      <c r="R214" s="224">
        <f t="shared" si="8"/>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7"/>
        <v>0</v>
      </c>
      <c r="Q215" s="224"/>
      <c r="R215" s="224">
        <f t="shared" si="8"/>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7"/>
        <v>0</v>
      </c>
      <c r="Q216" s="224"/>
      <c r="R216" s="224">
        <f t="shared" si="8"/>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7"/>
        <v>0</v>
      </c>
      <c r="Q217" s="224"/>
      <c r="R217" s="224">
        <f t="shared" si="8"/>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7"/>
        <v>0</v>
      </c>
      <c r="Q218" s="224"/>
      <c r="R218" s="224">
        <f t="shared" si="8"/>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7"/>
        <v>0</v>
      </c>
      <c r="Q219" s="224"/>
      <c r="R219" s="224">
        <f t="shared" si="8"/>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7"/>
        <v>0</v>
      </c>
      <c r="Q220" s="224"/>
      <c r="R220" s="224">
        <f t="shared" si="8"/>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7"/>
        <v>0</v>
      </c>
      <c r="Q221" s="224"/>
      <c r="R221" s="224">
        <f t="shared" si="8"/>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7"/>
        <v>0</v>
      </c>
      <c r="Q222" s="224"/>
      <c r="R222" s="224">
        <f t="shared" si="8"/>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7"/>
        <v>0</v>
      </c>
      <c r="Q223" s="224"/>
      <c r="R223" s="224">
        <f t="shared" si="8"/>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7"/>
        <v>0</v>
      </c>
      <c r="Q224" s="224"/>
      <c r="R224" s="224">
        <f t="shared" si="8"/>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7"/>
        <v>0</v>
      </c>
      <c r="Q225" s="224"/>
      <c r="R225" s="224">
        <f t="shared" si="8"/>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7"/>
        <v>0</v>
      </c>
      <c r="Q226" s="224"/>
      <c r="R226" s="224">
        <f t="shared" si="8"/>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7"/>
        <v>0</v>
      </c>
      <c r="Q227" s="224"/>
      <c r="R227" s="224">
        <f t="shared" si="8"/>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7"/>
        <v>0</v>
      </c>
      <c r="Q228" s="224"/>
      <c r="R228" s="224">
        <f t="shared" si="8"/>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7"/>
        <v>0</v>
      </c>
      <c r="Q229" s="224"/>
      <c r="R229" s="224">
        <f t="shared" si="8"/>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7"/>
        <v>0</v>
      </c>
      <c r="Q230" s="224"/>
      <c r="R230" s="224">
        <f t="shared" si="8"/>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7"/>
        <v>0</v>
      </c>
      <c r="Q231" s="224"/>
      <c r="R231" s="224">
        <f t="shared" si="8"/>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7"/>
        <v>0</v>
      </c>
      <c r="Q232" s="224"/>
      <c r="R232" s="224">
        <f t="shared" si="8"/>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7"/>
        <v>0</v>
      </c>
      <c r="Q233" s="224"/>
      <c r="R233" s="224">
        <f t="shared" si="8"/>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7"/>
        <v>0</v>
      </c>
      <c r="Q234" s="224"/>
      <c r="R234" s="224">
        <f t="shared" si="8"/>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7"/>
        <v>0</v>
      </c>
      <c r="Q235" s="224"/>
      <c r="R235" s="224">
        <f t="shared" si="8"/>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7"/>
        <v>0</v>
      </c>
      <c r="Q236" s="224"/>
      <c r="R236" s="224">
        <f t="shared" si="8"/>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7"/>
        <v>0</v>
      </c>
      <c r="Q237" s="224"/>
      <c r="R237" s="224">
        <f t="shared" si="8"/>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7"/>
        <v>0</v>
      </c>
      <c r="Q238" s="224"/>
      <c r="R238" s="224">
        <f t="shared" si="8"/>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7"/>
        <v>0</v>
      </c>
      <c r="Q239" s="224"/>
      <c r="R239" s="224">
        <f t="shared" si="8"/>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7"/>
        <v>0</v>
      </c>
      <c r="Q240" s="224"/>
      <c r="R240" s="224">
        <f t="shared" si="8"/>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7"/>
        <v>0</v>
      </c>
      <c r="Q241" s="224"/>
      <c r="R241" s="224">
        <f t="shared" si="8"/>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7"/>
        <v>0</v>
      </c>
      <c r="Q242" s="224"/>
      <c r="R242" s="224">
        <f t="shared" si="8"/>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7"/>
        <v>0</v>
      </c>
      <c r="Q243" s="224"/>
      <c r="R243" s="224">
        <f t="shared" si="8"/>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7"/>
        <v>0</v>
      </c>
      <c r="Q244" s="224"/>
      <c r="R244" s="224">
        <f t="shared" si="8"/>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7"/>
        <v>0</v>
      </c>
      <c r="Q245" s="224"/>
      <c r="R245" s="224">
        <f t="shared" si="8"/>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7"/>
        <v>0</v>
      </c>
      <c r="Q246" s="224"/>
      <c r="R246" s="224">
        <f t="shared" si="8"/>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7"/>
        <v>0</v>
      </c>
      <c r="Q247" s="224"/>
      <c r="R247" s="224">
        <f t="shared" si="8"/>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7"/>
        <v>0</v>
      </c>
      <c r="Q248" s="224"/>
      <c r="R248" s="224">
        <f t="shared" si="8"/>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7"/>
        <v>0</v>
      </c>
      <c r="Q249" s="224"/>
      <c r="R249" s="224">
        <f t="shared" si="8"/>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7"/>
        <v>0</v>
      </c>
      <c r="Q250" s="224"/>
      <c r="R250" s="224">
        <f t="shared" si="8"/>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7"/>
        <v>0</v>
      </c>
      <c r="Q251" s="224"/>
      <c r="R251" s="224">
        <f t="shared" si="8"/>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ref="P252:P315" si="9">SUM($I252:$O252)</f>
        <v>0</v>
      </c>
      <c r="Q252" s="224"/>
      <c r="R252" s="224">
        <f t="shared" ref="R252:R315" si="10">P252-Q252</f>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9"/>
        <v>0</v>
      </c>
      <c r="Q253" s="224"/>
      <c r="R253" s="224">
        <f t="shared" si="10"/>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9"/>
        <v>0</v>
      </c>
      <c r="Q254" s="224"/>
      <c r="R254" s="224">
        <f t="shared" si="10"/>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9"/>
        <v>0</v>
      </c>
      <c r="Q255" s="224"/>
      <c r="R255" s="224">
        <f t="shared" si="10"/>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9"/>
        <v>0</v>
      </c>
      <c r="Q256" s="224"/>
      <c r="R256" s="224">
        <f t="shared" si="10"/>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9"/>
        <v>0</v>
      </c>
      <c r="Q257" s="224"/>
      <c r="R257" s="224">
        <f t="shared" si="10"/>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9"/>
        <v>0</v>
      </c>
      <c r="Q258" s="224"/>
      <c r="R258" s="224">
        <f t="shared" si="10"/>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9"/>
        <v>0</v>
      </c>
      <c r="Q259" s="224"/>
      <c r="R259" s="224">
        <f t="shared" si="10"/>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9"/>
        <v>0</v>
      </c>
      <c r="Q260" s="224"/>
      <c r="R260" s="224">
        <f t="shared" si="10"/>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9"/>
        <v>0</v>
      </c>
      <c r="Q261" s="224"/>
      <c r="R261" s="224">
        <f t="shared" si="10"/>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9"/>
        <v>0</v>
      </c>
      <c r="Q262" s="224"/>
      <c r="R262" s="224">
        <f t="shared" si="10"/>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9"/>
        <v>0</v>
      </c>
      <c r="Q263" s="224"/>
      <c r="R263" s="224">
        <f t="shared" si="10"/>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9"/>
        <v>0</v>
      </c>
      <c r="Q264" s="224"/>
      <c r="R264" s="224">
        <f t="shared" si="10"/>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9"/>
        <v>0</v>
      </c>
      <c r="Q265" s="224"/>
      <c r="R265" s="224">
        <f t="shared" si="10"/>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9"/>
        <v>0</v>
      </c>
      <c r="Q266" s="224"/>
      <c r="R266" s="224">
        <f t="shared" si="10"/>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9"/>
        <v>0</v>
      </c>
      <c r="Q267" s="224"/>
      <c r="R267" s="224">
        <f t="shared" si="10"/>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9"/>
        <v>0</v>
      </c>
      <c r="Q268" s="224"/>
      <c r="R268" s="224">
        <f t="shared" si="10"/>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9"/>
        <v>0</v>
      </c>
      <c r="Q269" s="224"/>
      <c r="R269" s="224">
        <f t="shared" si="10"/>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si="9"/>
        <v>0</v>
      </c>
      <c r="Q270" s="224"/>
      <c r="R270" s="224">
        <f t="shared" si="10"/>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9"/>
        <v>0</v>
      </c>
      <c r="Q271" s="224"/>
      <c r="R271" s="224">
        <f t="shared" si="10"/>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9"/>
        <v>0</v>
      </c>
      <c r="Q272" s="224"/>
      <c r="R272" s="224">
        <f t="shared" si="10"/>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9"/>
        <v>0</v>
      </c>
      <c r="Q273" s="224"/>
      <c r="R273" s="224">
        <f t="shared" si="10"/>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9"/>
        <v>0</v>
      </c>
      <c r="Q274" s="224"/>
      <c r="R274" s="224">
        <f t="shared" si="10"/>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9"/>
        <v>0</v>
      </c>
      <c r="Q275" s="224"/>
      <c r="R275" s="224">
        <f t="shared" si="10"/>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9"/>
        <v>0</v>
      </c>
      <c r="Q276" s="224"/>
      <c r="R276" s="224">
        <f t="shared" si="10"/>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9"/>
        <v>0</v>
      </c>
      <c r="Q277" s="224"/>
      <c r="R277" s="224">
        <f t="shared" si="10"/>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9"/>
        <v>0</v>
      </c>
      <c r="Q278" s="224"/>
      <c r="R278" s="224">
        <f t="shared" si="10"/>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9"/>
        <v>0</v>
      </c>
      <c r="Q279" s="224"/>
      <c r="R279" s="224">
        <f t="shared" si="10"/>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9"/>
        <v>0</v>
      </c>
      <c r="Q280" s="224"/>
      <c r="R280" s="224">
        <f t="shared" si="10"/>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9"/>
        <v>0</v>
      </c>
      <c r="Q281" s="224"/>
      <c r="R281" s="224">
        <f t="shared" si="10"/>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9"/>
        <v>0</v>
      </c>
      <c r="Q282" s="224"/>
      <c r="R282" s="224">
        <f t="shared" si="10"/>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9"/>
        <v>0</v>
      </c>
      <c r="Q283" s="224"/>
      <c r="R283" s="224">
        <f t="shared" si="10"/>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9"/>
        <v>0</v>
      </c>
      <c r="Q284" s="224"/>
      <c r="R284" s="224">
        <f t="shared" si="10"/>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9"/>
        <v>0</v>
      </c>
      <c r="Q285" s="224"/>
      <c r="R285" s="224">
        <f t="shared" si="10"/>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9"/>
        <v>0</v>
      </c>
      <c r="Q286" s="224"/>
      <c r="R286" s="224">
        <f t="shared" si="10"/>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9"/>
        <v>0</v>
      </c>
      <c r="Q287" s="224"/>
      <c r="R287" s="224">
        <f t="shared" si="10"/>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9"/>
        <v>0</v>
      </c>
      <c r="Q288" s="224"/>
      <c r="R288" s="224">
        <f t="shared" si="10"/>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9"/>
        <v>0</v>
      </c>
      <c r="Q289" s="224"/>
      <c r="R289" s="224">
        <f t="shared" si="10"/>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9"/>
        <v>0</v>
      </c>
      <c r="Q290" s="224"/>
      <c r="R290" s="224">
        <f t="shared" si="10"/>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9"/>
        <v>0</v>
      </c>
      <c r="Q291" s="224"/>
      <c r="R291" s="224">
        <f t="shared" si="10"/>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9"/>
        <v>0</v>
      </c>
      <c r="Q292" s="224"/>
      <c r="R292" s="224">
        <f t="shared" si="10"/>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9"/>
        <v>0</v>
      </c>
      <c r="Q293" s="224"/>
      <c r="R293" s="224">
        <f t="shared" si="10"/>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9"/>
        <v>0</v>
      </c>
      <c r="Q294" s="224"/>
      <c r="R294" s="224">
        <f t="shared" si="10"/>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9"/>
        <v>0</v>
      </c>
      <c r="Q295" s="224"/>
      <c r="R295" s="224">
        <f t="shared" si="10"/>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9"/>
        <v>0</v>
      </c>
      <c r="Q296" s="224"/>
      <c r="R296" s="224">
        <f t="shared" si="10"/>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9"/>
        <v>0</v>
      </c>
      <c r="Q297" s="224"/>
      <c r="R297" s="224">
        <f t="shared" si="10"/>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9"/>
        <v>0</v>
      </c>
      <c r="Q298" s="224"/>
      <c r="R298" s="224">
        <f t="shared" si="10"/>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9"/>
        <v>0</v>
      </c>
      <c r="Q299" s="224"/>
      <c r="R299" s="224">
        <f t="shared" si="10"/>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9"/>
        <v>0</v>
      </c>
      <c r="Q300" s="224"/>
      <c r="R300" s="224">
        <f t="shared" si="10"/>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9"/>
        <v>0</v>
      </c>
      <c r="Q301" s="224"/>
      <c r="R301" s="224">
        <f t="shared" si="10"/>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9"/>
        <v>0</v>
      </c>
      <c r="Q302" s="224"/>
      <c r="R302" s="224">
        <f t="shared" si="10"/>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9"/>
        <v>0</v>
      </c>
      <c r="Q303" s="224"/>
      <c r="R303" s="224">
        <f t="shared" si="10"/>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9"/>
        <v>0</v>
      </c>
      <c r="Q304" s="224"/>
      <c r="R304" s="224">
        <f t="shared" si="10"/>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9"/>
        <v>0</v>
      </c>
      <c r="Q305" s="224"/>
      <c r="R305" s="224">
        <f t="shared" si="10"/>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9"/>
        <v>0</v>
      </c>
      <c r="Q306" s="224"/>
      <c r="R306" s="224">
        <f t="shared" si="10"/>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9"/>
        <v>0</v>
      </c>
      <c r="Q307" s="224"/>
      <c r="R307" s="224">
        <f t="shared" si="10"/>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9"/>
        <v>0</v>
      </c>
      <c r="Q308" s="224"/>
      <c r="R308" s="224">
        <f t="shared" si="10"/>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9"/>
        <v>0</v>
      </c>
      <c r="Q309" s="224"/>
      <c r="R309" s="224">
        <f t="shared" si="10"/>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9"/>
        <v>0</v>
      </c>
      <c r="Q310" s="224"/>
      <c r="R310" s="224">
        <f t="shared" si="10"/>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9"/>
        <v>0</v>
      </c>
      <c r="Q311" s="224"/>
      <c r="R311" s="224">
        <f t="shared" si="10"/>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9"/>
        <v>0</v>
      </c>
      <c r="Q312" s="224"/>
      <c r="R312" s="224">
        <f t="shared" si="10"/>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9"/>
        <v>0</v>
      </c>
      <c r="Q313" s="224"/>
      <c r="R313" s="224">
        <f t="shared" si="10"/>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9"/>
        <v>0</v>
      </c>
      <c r="Q314" s="224"/>
      <c r="R314" s="224">
        <f t="shared" si="10"/>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9"/>
        <v>0</v>
      </c>
      <c r="Q315" s="224"/>
      <c r="R315" s="224">
        <f t="shared" si="10"/>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ref="P316:P379" si="11">SUM($I316:$O316)</f>
        <v>0</v>
      </c>
      <c r="Q316" s="224"/>
      <c r="R316" s="224">
        <f t="shared" ref="R316:R379" si="12">P316-Q316</f>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11"/>
        <v>0</v>
      </c>
      <c r="Q317" s="224"/>
      <c r="R317" s="224">
        <f t="shared" si="12"/>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11"/>
        <v>0</v>
      </c>
      <c r="Q318" s="224"/>
      <c r="R318" s="224">
        <f t="shared" si="12"/>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11"/>
        <v>0</v>
      </c>
      <c r="Q319" s="224"/>
      <c r="R319" s="224">
        <f t="shared" si="12"/>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11"/>
        <v>0</v>
      </c>
      <c r="Q320" s="224"/>
      <c r="R320" s="224">
        <f t="shared" si="12"/>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11"/>
        <v>0</v>
      </c>
      <c r="Q321" s="224"/>
      <c r="R321" s="224">
        <f t="shared" si="12"/>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11"/>
        <v>0</v>
      </c>
      <c r="Q322" s="224"/>
      <c r="R322" s="224">
        <f t="shared" si="12"/>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11"/>
        <v>0</v>
      </c>
      <c r="Q323" s="224"/>
      <c r="R323" s="224">
        <f t="shared" si="12"/>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11"/>
        <v>0</v>
      </c>
      <c r="Q324" s="224"/>
      <c r="R324" s="224">
        <f t="shared" si="12"/>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11"/>
        <v>0</v>
      </c>
      <c r="Q325" s="224"/>
      <c r="R325" s="224">
        <f t="shared" si="12"/>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11"/>
        <v>0</v>
      </c>
      <c r="Q326" s="224"/>
      <c r="R326" s="224">
        <f t="shared" si="12"/>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11"/>
        <v>0</v>
      </c>
      <c r="Q327" s="224"/>
      <c r="R327" s="224">
        <f t="shared" si="12"/>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11"/>
        <v>0</v>
      </c>
      <c r="Q328" s="224"/>
      <c r="R328" s="224">
        <f t="shared" si="12"/>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11"/>
        <v>0</v>
      </c>
      <c r="Q329" s="224"/>
      <c r="R329" s="224">
        <f t="shared" si="12"/>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11"/>
        <v>0</v>
      </c>
      <c r="Q330" s="224"/>
      <c r="R330" s="224">
        <f t="shared" si="12"/>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11"/>
        <v>0</v>
      </c>
      <c r="Q331" s="224"/>
      <c r="R331" s="224">
        <f t="shared" si="12"/>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11"/>
        <v>0</v>
      </c>
      <c r="Q332" s="224"/>
      <c r="R332" s="224">
        <f t="shared" si="12"/>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11"/>
        <v>0</v>
      </c>
      <c r="Q333" s="224"/>
      <c r="R333" s="224">
        <f t="shared" si="12"/>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si="11"/>
        <v>0</v>
      </c>
      <c r="Q334" s="224"/>
      <c r="R334" s="224">
        <f t="shared" si="12"/>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1"/>
        <v>0</v>
      </c>
      <c r="Q335" s="224"/>
      <c r="R335" s="224">
        <f t="shared" si="12"/>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1"/>
        <v>0</v>
      </c>
      <c r="Q336" s="224"/>
      <c r="R336" s="224">
        <f t="shared" si="12"/>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1"/>
        <v>0</v>
      </c>
      <c r="Q337" s="224"/>
      <c r="R337" s="224">
        <f t="shared" si="12"/>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1"/>
        <v>0</v>
      </c>
      <c r="Q338" s="224"/>
      <c r="R338" s="224">
        <f t="shared" si="12"/>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1"/>
        <v>0</v>
      </c>
      <c r="Q339" s="224"/>
      <c r="R339" s="224">
        <f t="shared" si="12"/>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1"/>
        <v>0</v>
      </c>
      <c r="Q340" s="224"/>
      <c r="R340" s="224">
        <f t="shared" si="12"/>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1"/>
        <v>0</v>
      </c>
      <c r="Q341" s="224"/>
      <c r="R341" s="224">
        <f t="shared" si="12"/>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1"/>
        <v>0</v>
      </c>
      <c r="Q342" s="224"/>
      <c r="R342" s="224">
        <f t="shared" si="12"/>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1"/>
        <v>0</v>
      </c>
      <c r="Q343" s="224"/>
      <c r="R343" s="224">
        <f t="shared" si="12"/>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1"/>
        <v>0</v>
      </c>
      <c r="Q344" s="224"/>
      <c r="R344" s="224">
        <f t="shared" si="12"/>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1"/>
        <v>0</v>
      </c>
      <c r="Q345" s="224"/>
      <c r="R345" s="224">
        <f t="shared" si="12"/>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1"/>
        <v>0</v>
      </c>
      <c r="Q346" s="224"/>
      <c r="R346" s="224">
        <f t="shared" si="12"/>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1"/>
        <v>0</v>
      </c>
      <c r="Q347" s="224"/>
      <c r="R347" s="224">
        <f t="shared" si="12"/>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1"/>
        <v>0</v>
      </c>
      <c r="Q348" s="224"/>
      <c r="R348" s="224">
        <f t="shared" si="12"/>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1"/>
        <v>0</v>
      </c>
      <c r="Q349" s="224"/>
      <c r="R349" s="224">
        <f t="shared" si="12"/>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1"/>
        <v>0</v>
      </c>
      <c r="Q350" s="224"/>
      <c r="R350" s="224">
        <f t="shared" si="12"/>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1"/>
        <v>0</v>
      </c>
      <c r="Q351" s="224"/>
      <c r="R351" s="224">
        <f t="shared" si="12"/>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1"/>
        <v>0</v>
      </c>
      <c r="Q352" s="224"/>
      <c r="R352" s="224">
        <f t="shared" si="12"/>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1"/>
        <v>0</v>
      </c>
      <c r="Q353" s="224"/>
      <c r="R353" s="224">
        <f t="shared" si="12"/>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1"/>
        <v>0</v>
      </c>
      <c r="Q354" s="224"/>
      <c r="R354" s="224">
        <f t="shared" si="12"/>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1"/>
        <v>0</v>
      </c>
      <c r="Q355" s="224"/>
      <c r="R355" s="224">
        <f t="shared" si="12"/>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1"/>
        <v>0</v>
      </c>
      <c r="Q356" s="224"/>
      <c r="R356" s="224">
        <f t="shared" si="12"/>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1"/>
        <v>0</v>
      </c>
      <c r="Q357" s="224"/>
      <c r="R357" s="224">
        <f t="shared" si="12"/>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1"/>
        <v>0</v>
      </c>
      <c r="Q358" s="224"/>
      <c r="R358" s="224">
        <f t="shared" si="12"/>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1"/>
        <v>0</v>
      </c>
      <c r="Q359" s="224"/>
      <c r="R359" s="224">
        <f t="shared" si="12"/>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1"/>
        <v>0</v>
      </c>
      <c r="Q360" s="224"/>
      <c r="R360" s="224">
        <f t="shared" si="12"/>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1"/>
        <v>0</v>
      </c>
      <c r="Q361" s="224"/>
      <c r="R361" s="224">
        <f t="shared" si="12"/>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1"/>
        <v>0</v>
      </c>
      <c r="Q362" s="224"/>
      <c r="R362" s="224">
        <f t="shared" si="12"/>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1"/>
        <v>0</v>
      </c>
      <c r="Q363" s="224"/>
      <c r="R363" s="224">
        <f t="shared" si="12"/>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1"/>
        <v>0</v>
      </c>
      <c r="Q364" s="224"/>
      <c r="R364" s="224">
        <f t="shared" si="12"/>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1"/>
        <v>0</v>
      </c>
      <c r="Q365" s="224"/>
      <c r="R365" s="224">
        <f t="shared" si="12"/>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1"/>
        <v>0</v>
      </c>
      <c r="Q366" s="224"/>
      <c r="R366" s="224">
        <f t="shared" si="12"/>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1"/>
        <v>0</v>
      </c>
      <c r="Q367" s="224"/>
      <c r="R367" s="224">
        <f t="shared" si="12"/>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1"/>
        <v>0</v>
      </c>
      <c r="Q368" s="224"/>
      <c r="R368" s="224">
        <f t="shared" si="12"/>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1"/>
        <v>0</v>
      </c>
      <c r="Q369" s="224"/>
      <c r="R369" s="224">
        <f t="shared" si="12"/>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1"/>
        <v>0</v>
      </c>
      <c r="Q370" s="224"/>
      <c r="R370" s="224">
        <f t="shared" si="12"/>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1"/>
        <v>0</v>
      </c>
      <c r="Q371" s="224"/>
      <c r="R371" s="224">
        <f t="shared" si="12"/>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1"/>
        <v>0</v>
      </c>
      <c r="Q372" s="224"/>
      <c r="R372" s="224">
        <f t="shared" si="12"/>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1"/>
        <v>0</v>
      </c>
      <c r="Q373" s="224"/>
      <c r="R373" s="224">
        <f t="shared" si="12"/>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1"/>
        <v>0</v>
      </c>
      <c r="Q374" s="224"/>
      <c r="R374" s="224">
        <f t="shared" si="12"/>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1"/>
        <v>0</v>
      </c>
      <c r="Q375" s="224"/>
      <c r="R375" s="224">
        <f t="shared" si="12"/>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1"/>
        <v>0</v>
      </c>
      <c r="Q376" s="224"/>
      <c r="R376" s="224">
        <f t="shared" si="12"/>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1"/>
        <v>0</v>
      </c>
      <c r="Q377" s="224"/>
      <c r="R377" s="224">
        <f t="shared" si="12"/>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1"/>
        <v>0</v>
      </c>
      <c r="Q378" s="224"/>
      <c r="R378" s="224">
        <f t="shared" si="12"/>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1"/>
        <v>0</v>
      </c>
      <c r="Q379" s="224"/>
      <c r="R379" s="224">
        <f t="shared" si="12"/>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ref="P380:P443" si="13">SUM($I380:$O380)</f>
        <v>0</v>
      </c>
      <c r="Q380" s="224"/>
      <c r="R380" s="224">
        <f t="shared" ref="R380:R443" si="14">P380-Q380</f>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3"/>
        <v>0</v>
      </c>
      <c r="Q381" s="224"/>
      <c r="R381" s="224">
        <f t="shared" si="14"/>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3"/>
        <v>0</v>
      </c>
      <c r="Q382" s="224"/>
      <c r="R382" s="224">
        <f t="shared" si="14"/>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3"/>
        <v>0</v>
      </c>
      <c r="Q383" s="224"/>
      <c r="R383" s="224">
        <f t="shared" si="14"/>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3"/>
        <v>0</v>
      </c>
      <c r="Q384" s="224"/>
      <c r="R384" s="224">
        <f t="shared" si="14"/>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3"/>
        <v>0</v>
      </c>
      <c r="Q385" s="224"/>
      <c r="R385" s="224">
        <f t="shared" si="14"/>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3"/>
        <v>0</v>
      </c>
      <c r="Q386" s="224"/>
      <c r="R386" s="224">
        <f t="shared" si="14"/>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3"/>
        <v>0</v>
      </c>
      <c r="Q387" s="224"/>
      <c r="R387" s="224">
        <f t="shared" si="14"/>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3"/>
        <v>0</v>
      </c>
      <c r="Q388" s="224"/>
      <c r="R388" s="224">
        <f t="shared" si="14"/>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3"/>
        <v>0</v>
      </c>
      <c r="Q389" s="224"/>
      <c r="R389" s="224">
        <f t="shared" si="14"/>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3"/>
        <v>0</v>
      </c>
      <c r="Q390" s="224"/>
      <c r="R390" s="224">
        <f t="shared" si="14"/>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3"/>
        <v>0</v>
      </c>
      <c r="Q391" s="224"/>
      <c r="R391" s="224">
        <f t="shared" si="14"/>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3"/>
        <v>0</v>
      </c>
      <c r="Q392" s="224"/>
      <c r="R392" s="224">
        <f t="shared" si="14"/>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3"/>
        <v>0</v>
      </c>
      <c r="Q393" s="224"/>
      <c r="R393" s="224">
        <f t="shared" si="14"/>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3"/>
        <v>0</v>
      </c>
      <c r="Q394" s="224"/>
      <c r="R394" s="224">
        <f t="shared" si="14"/>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3"/>
        <v>0</v>
      </c>
      <c r="Q395" s="224"/>
      <c r="R395" s="224">
        <f t="shared" si="14"/>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3"/>
        <v>0</v>
      </c>
      <c r="Q396" s="224"/>
      <c r="R396" s="224">
        <f t="shared" si="14"/>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3"/>
        <v>0</v>
      </c>
      <c r="Q397" s="224"/>
      <c r="R397" s="224">
        <f t="shared" si="14"/>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si="13"/>
        <v>0</v>
      </c>
      <c r="Q398" s="224"/>
      <c r="R398" s="224">
        <f t="shared" si="14"/>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3"/>
        <v>0</v>
      </c>
      <c r="Q399" s="224"/>
      <c r="R399" s="224">
        <f t="shared" si="14"/>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3"/>
        <v>0</v>
      </c>
      <c r="Q400" s="224"/>
      <c r="R400" s="224">
        <f t="shared" si="14"/>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3"/>
        <v>0</v>
      </c>
      <c r="Q401" s="224"/>
      <c r="R401" s="224">
        <f t="shared" si="14"/>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3"/>
        <v>0</v>
      </c>
      <c r="Q402" s="224"/>
      <c r="R402" s="224">
        <f t="shared" si="14"/>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3"/>
        <v>0</v>
      </c>
      <c r="Q403" s="224"/>
      <c r="R403" s="224">
        <f t="shared" si="14"/>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3"/>
        <v>0</v>
      </c>
      <c r="Q404" s="224"/>
      <c r="R404" s="224">
        <f t="shared" si="14"/>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3"/>
        <v>0</v>
      </c>
      <c r="Q405" s="224"/>
      <c r="R405" s="224">
        <f t="shared" si="14"/>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3"/>
        <v>0</v>
      </c>
      <c r="Q406" s="224"/>
      <c r="R406" s="224">
        <f t="shared" si="14"/>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3"/>
        <v>0</v>
      </c>
      <c r="Q407" s="224"/>
      <c r="R407" s="224">
        <f t="shared" si="14"/>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3"/>
        <v>0</v>
      </c>
      <c r="Q408" s="224"/>
      <c r="R408" s="224">
        <f t="shared" si="14"/>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3"/>
        <v>0</v>
      </c>
      <c r="Q409" s="224"/>
      <c r="R409" s="224">
        <f t="shared" si="14"/>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3"/>
        <v>0</v>
      </c>
      <c r="Q410" s="224"/>
      <c r="R410" s="224">
        <f t="shared" si="14"/>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3"/>
        <v>0</v>
      </c>
      <c r="Q411" s="224"/>
      <c r="R411" s="224">
        <f t="shared" si="14"/>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3"/>
        <v>0</v>
      </c>
      <c r="Q412" s="224"/>
      <c r="R412" s="224">
        <f t="shared" si="14"/>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3"/>
        <v>0</v>
      </c>
      <c r="Q413" s="224"/>
      <c r="R413" s="224">
        <f t="shared" si="14"/>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3"/>
        <v>0</v>
      </c>
      <c r="Q414" s="224"/>
      <c r="R414" s="224">
        <f t="shared" si="14"/>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3"/>
        <v>0</v>
      </c>
      <c r="Q415" s="224"/>
      <c r="R415" s="224">
        <f t="shared" si="14"/>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3"/>
        <v>0</v>
      </c>
      <c r="Q416" s="224"/>
      <c r="R416" s="224">
        <f t="shared" si="14"/>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3"/>
        <v>0</v>
      </c>
      <c r="Q417" s="224"/>
      <c r="R417" s="224">
        <f t="shared" si="14"/>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3"/>
        <v>0</v>
      </c>
      <c r="Q418" s="224"/>
      <c r="R418" s="224">
        <f t="shared" si="14"/>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3"/>
        <v>0</v>
      </c>
      <c r="Q419" s="224"/>
      <c r="R419" s="224">
        <f t="shared" si="14"/>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3"/>
        <v>0</v>
      </c>
      <c r="Q420" s="224"/>
      <c r="R420" s="224">
        <f t="shared" si="14"/>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3"/>
        <v>0</v>
      </c>
      <c r="Q421" s="224"/>
      <c r="R421" s="224">
        <f t="shared" si="14"/>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3"/>
        <v>0</v>
      </c>
      <c r="Q422" s="224"/>
      <c r="R422" s="224">
        <f t="shared" si="14"/>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3"/>
        <v>0</v>
      </c>
      <c r="Q423" s="224"/>
      <c r="R423" s="224">
        <f t="shared" si="14"/>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3"/>
        <v>0</v>
      </c>
      <c r="Q424" s="224"/>
      <c r="R424" s="224">
        <f t="shared" si="14"/>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3"/>
        <v>0</v>
      </c>
      <c r="Q425" s="224"/>
      <c r="R425" s="224">
        <f t="shared" si="14"/>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3"/>
        <v>0</v>
      </c>
      <c r="Q426" s="224"/>
      <c r="R426" s="224">
        <f t="shared" si="14"/>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3"/>
        <v>0</v>
      </c>
      <c r="Q427" s="224"/>
      <c r="R427" s="224">
        <f t="shared" si="14"/>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3"/>
        <v>0</v>
      </c>
      <c r="Q428" s="224"/>
      <c r="R428" s="224">
        <f t="shared" si="14"/>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3"/>
        <v>0</v>
      </c>
      <c r="Q429" s="224"/>
      <c r="R429" s="224">
        <f t="shared" si="14"/>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3"/>
        <v>0</v>
      </c>
      <c r="Q430" s="224"/>
      <c r="R430" s="224">
        <f t="shared" si="14"/>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3"/>
        <v>0</v>
      </c>
      <c r="Q431" s="224"/>
      <c r="R431" s="224">
        <f t="shared" si="14"/>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3"/>
        <v>0</v>
      </c>
      <c r="Q432" s="224"/>
      <c r="R432" s="224">
        <f t="shared" si="14"/>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3"/>
        <v>0</v>
      </c>
      <c r="Q433" s="224"/>
      <c r="R433" s="224">
        <f t="shared" si="14"/>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3"/>
        <v>0</v>
      </c>
      <c r="Q434" s="224"/>
      <c r="R434" s="224">
        <f t="shared" si="14"/>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3"/>
        <v>0</v>
      </c>
      <c r="Q435" s="224"/>
      <c r="R435" s="224">
        <f t="shared" si="14"/>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3"/>
        <v>0</v>
      </c>
      <c r="Q436" s="224"/>
      <c r="R436" s="224">
        <f t="shared" si="14"/>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3"/>
        <v>0</v>
      </c>
      <c r="Q437" s="224"/>
      <c r="R437" s="224">
        <f t="shared" si="14"/>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3"/>
        <v>0</v>
      </c>
      <c r="Q438" s="224"/>
      <c r="R438" s="224">
        <f t="shared" si="14"/>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3"/>
        <v>0</v>
      </c>
      <c r="Q439" s="224"/>
      <c r="R439" s="224">
        <f t="shared" si="14"/>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3"/>
        <v>0</v>
      </c>
      <c r="Q440" s="224"/>
      <c r="R440" s="224">
        <f t="shared" si="14"/>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3"/>
        <v>0</v>
      </c>
      <c r="Q441" s="224"/>
      <c r="R441" s="224">
        <f t="shared" si="14"/>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3"/>
        <v>0</v>
      </c>
      <c r="Q442" s="224"/>
      <c r="R442" s="224">
        <f t="shared" si="14"/>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3"/>
        <v>0</v>
      </c>
      <c r="Q443" s="224"/>
      <c r="R443" s="224">
        <f t="shared" si="14"/>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ref="P444:P507" si="15">SUM($I444:$O444)</f>
        <v>0</v>
      </c>
      <c r="Q444" s="224"/>
      <c r="R444" s="224">
        <f t="shared" ref="R444:R507" si="16">P444-Q444</f>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5"/>
        <v>0</v>
      </c>
      <c r="Q445" s="224"/>
      <c r="R445" s="224">
        <f t="shared" si="16"/>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5"/>
        <v>0</v>
      </c>
      <c r="Q446" s="224"/>
      <c r="R446" s="224">
        <f t="shared" si="16"/>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5"/>
        <v>0</v>
      </c>
      <c r="Q447" s="224"/>
      <c r="R447" s="224">
        <f t="shared" si="16"/>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5"/>
        <v>0</v>
      </c>
      <c r="Q448" s="224"/>
      <c r="R448" s="224">
        <f t="shared" si="16"/>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5"/>
        <v>0</v>
      </c>
      <c r="Q449" s="224"/>
      <c r="R449" s="224">
        <f t="shared" si="16"/>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5"/>
        <v>0</v>
      </c>
      <c r="Q450" s="224"/>
      <c r="R450" s="224">
        <f t="shared" si="16"/>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5"/>
        <v>0</v>
      </c>
      <c r="Q451" s="224"/>
      <c r="R451" s="224">
        <f t="shared" si="16"/>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5"/>
        <v>0</v>
      </c>
      <c r="Q452" s="224"/>
      <c r="R452" s="224">
        <f t="shared" si="16"/>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5"/>
        <v>0</v>
      </c>
      <c r="Q453" s="224"/>
      <c r="R453" s="224">
        <f t="shared" si="16"/>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5"/>
        <v>0</v>
      </c>
      <c r="Q454" s="224"/>
      <c r="R454" s="224">
        <f t="shared" si="16"/>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5"/>
        <v>0</v>
      </c>
      <c r="Q455" s="224"/>
      <c r="R455" s="224">
        <f t="shared" si="16"/>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5"/>
        <v>0</v>
      </c>
      <c r="Q456" s="224"/>
      <c r="R456" s="224">
        <f t="shared" si="16"/>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5"/>
        <v>0</v>
      </c>
      <c r="Q457" s="224"/>
      <c r="R457" s="224">
        <f t="shared" si="16"/>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5"/>
        <v>0</v>
      </c>
      <c r="Q458" s="224"/>
      <c r="R458" s="224">
        <f t="shared" si="16"/>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5"/>
        <v>0</v>
      </c>
      <c r="Q459" s="224"/>
      <c r="R459" s="224">
        <f t="shared" si="16"/>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5"/>
        <v>0</v>
      </c>
      <c r="Q460" s="224"/>
      <c r="R460" s="224">
        <f t="shared" si="16"/>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5"/>
        <v>0</v>
      </c>
      <c r="Q461" s="224"/>
      <c r="R461" s="224">
        <f t="shared" si="16"/>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si="15"/>
        <v>0</v>
      </c>
      <c r="Q462" s="224"/>
      <c r="R462" s="224">
        <f t="shared" si="16"/>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5"/>
        <v>0</v>
      </c>
      <c r="Q463" s="224"/>
      <c r="R463" s="224">
        <f t="shared" si="16"/>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5"/>
        <v>0</v>
      </c>
      <c r="Q464" s="224"/>
      <c r="R464" s="224">
        <f t="shared" si="16"/>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5"/>
        <v>0</v>
      </c>
      <c r="Q465" s="224"/>
      <c r="R465" s="224">
        <f t="shared" si="16"/>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5"/>
        <v>0</v>
      </c>
      <c r="Q466" s="224"/>
      <c r="R466" s="224">
        <f t="shared" si="16"/>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5"/>
        <v>0</v>
      </c>
      <c r="Q467" s="224"/>
      <c r="R467" s="224">
        <f t="shared" si="16"/>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5"/>
        <v>0</v>
      </c>
      <c r="Q468" s="224"/>
      <c r="R468" s="224">
        <f t="shared" si="16"/>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5"/>
        <v>0</v>
      </c>
      <c r="Q469" s="224"/>
      <c r="R469" s="224">
        <f t="shared" si="16"/>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5"/>
        <v>0</v>
      </c>
      <c r="Q470" s="224"/>
      <c r="R470" s="224">
        <f t="shared" si="16"/>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5"/>
        <v>0</v>
      </c>
      <c r="Q471" s="224"/>
      <c r="R471" s="224">
        <f t="shared" si="16"/>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5"/>
        <v>0</v>
      </c>
      <c r="Q472" s="224"/>
      <c r="R472" s="224">
        <f t="shared" si="16"/>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5"/>
        <v>0</v>
      </c>
      <c r="Q473" s="224"/>
      <c r="R473" s="224">
        <f t="shared" si="16"/>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5"/>
        <v>0</v>
      </c>
      <c r="Q474" s="224"/>
      <c r="R474" s="224">
        <f t="shared" si="16"/>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5"/>
        <v>0</v>
      </c>
      <c r="Q475" s="224"/>
      <c r="R475" s="224">
        <f t="shared" si="16"/>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5"/>
        <v>0</v>
      </c>
      <c r="Q476" s="224"/>
      <c r="R476" s="224">
        <f t="shared" si="16"/>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5"/>
        <v>0</v>
      </c>
      <c r="Q477" s="224"/>
      <c r="R477" s="224">
        <f t="shared" si="16"/>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5"/>
        <v>0</v>
      </c>
      <c r="Q478" s="224"/>
      <c r="R478" s="224">
        <f t="shared" si="16"/>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5"/>
        <v>0</v>
      </c>
      <c r="Q479" s="224"/>
      <c r="R479" s="224">
        <f t="shared" si="16"/>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5"/>
        <v>0</v>
      </c>
      <c r="Q480" s="224"/>
      <c r="R480" s="224">
        <f t="shared" si="16"/>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5"/>
        <v>0</v>
      </c>
      <c r="Q481" s="224"/>
      <c r="R481" s="224">
        <f t="shared" si="16"/>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5"/>
        <v>0</v>
      </c>
      <c r="Q482" s="224"/>
      <c r="R482" s="224">
        <f t="shared" si="16"/>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5"/>
        <v>0</v>
      </c>
      <c r="Q483" s="224"/>
      <c r="R483" s="224">
        <f t="shared" si="16"/>
        <v>0</v>
      </c>
      <c r="S483" s="224"/>
      <c r="T483" s="226"/>
    </row>
    <row r="484" spans="1:20" x14ac:dyDescent="0.2">
      <c r="A484" s="131"/>
      <c r="B484" s="131"/>
      <c r="C484" s="131"/>
      <c r="D484" s="131"/>
      <c r="E484" s="131"/>
      <c r="F484" s="134"/>
      <c r="G484" s="224"/>
      <c r="H484" s="132"/>
      <c r="I484" s="134"/>
      <c r="J484" s="134"/>
      <c r="K484" s="134"/>
      <c r="L484" s="134"/>
      <c r="M484" s="134"/>
      <c r="N484" s="134"/>
      <c r="O484" s="134"/>
      <c r="P484" s="225">
        <f t="shared" si="15"/>
        <v>0</v>
      </c>
      <c r="Q484" s="224"/>
      <c r="R484" s="224">
        <f t="shared" si="16"/>
        <v>0</v>
      </c>
      <c r="S484" s="224"/>
      <c r="T484" s="226"/>
    </row>
    <row r="485" spans="1:20" x14ac:dyDescent="0.2">
      <c r="A485" s="131"/>
      <c r="B485" s="131"/>
      <c r="C485" s="131"/>
      <c r="D485" s="131"/>
      <c r="E485" s="131"/>
      <c r="F485" s="134"/>
      <c r="G485" s="224"/>
      <c r="H485" s="132"/>
      <c r="I485" s="134"/>
      <c r="J485" s="134"/>
      <c r="K485" s="134"/>
      <c r="L485" s="134"/>
      <c r="M485" s="134"/>
      <c r="N485" s="134"/>
      <c r="O485" s="134"/>
      <c r="P485" s="225">
        <f t="shared" si="15"/>
        <v>0</v>
      </c>
      <c r="Q485" s="224"/>
      <c r="R485" s="224">
        <f t="shared" si="16"/>
        <v>0</v>
      </c>
      <c r="S485" s="224"/>
      <c r="T485" s="226"/>
    </row>
    <row r="486" spans="1:20" x14ac:dyDescent="0.2">
      <c r="A486" s="131"/>
      <c r="B486" s="131"/>
      <c r="C486" s="131"/>
      <c r="D486" s="131"/>
      <c r="E486" s="131"/>
      <c r="F486" s="134"/>
      <c r="G486" s="224"/>
      <c r="H486" s="132"/>
      <c r="I486" s="134"/>
      <c r="J486" s="134"/>
      <c r="K486" s="134"/>
      <c r="L486" s="134"/>
      <c r="M486" s="134"/>
      <c r="N486" s="134"/>
      <c r="O486" s="134"/>
      <c r="P486" s="225">
        <f t="shared" si="15"/>
        <v>0</v>
      </c>
      <c r="Q486" s="224"/>
      <c r="R486" s="224">
        <f t="shared" si="16"/>
        <v>0</v>
      </c>
      <c r="S486" s="224"/>
      <c r="T486" s="226"/>
    </row>
    <row r="487" spans="1:20" x14ac:dyDescent="0.2">
      <c r="A487" s="131"/>
      <c r="B487" s="131"/>
      <c r="C487" s="131"/>
      <c r="D487" s="131"/>
      <c r="E487" s="131"/>
      <c r="F487" s="134"/>
      <c r="G487" s="224"/>
      <c r="H487" s="132"/>
      <c r="I487" s="134"/>
      <c r="J487" s="134"/>
      <c r="K487" s="134"/>
      <c r="L487" s="134"/>
      <c r="M487" s="134"/>
      <c r="N487" s="134"/>
      <c r="O487" s="134"/>
      <c r="P487" s="225">
        <f t="shared" si="15"/>
        <v>0</v>
      </c>
      <c r="Q487" s="224"/>
      <c r="R487" s="224">
        <f t="shared" si="16"/>
        <v>0</v>
      </c>
      <c r="S487" s="224"/>
      <c r="T487" s="226"/>
    </row>
    <row r="488" spans="1:20" x14ac:dyDescent="0.2">
      <c r="A488" s="131"/>
      <c r="B488" s="131"/>
      <c r="C488" s="131"/>
      <c r="D488" s="131"/>
      <c r="E488" s="131"/>
      <c r="F488" s="134"/>
      <c r="G488" s="224"/>
      <c r="H488" s="132"/>
      <c r="I488" s="134"/>
      <c r="J488" s="134"/>
      <c r="K488" s="134"/>
      <c r="L488" s="134"/>
      <c r="M488" s="134"/>
      <c r="N488" s="134"/>
      <c r="O488" s="134"/>
      <c r="P488" s="225">
        <f t="shared" si="15"/>
        <v>0</v>
      </c>
      <c r="Q488" s="224"/>
      <c r="R488" s="224">
        <f t="shared" si="16"/>
        <v>0</v>
      </c>
      <c r="S488" s="224"/>
      <c r="T488" s="226"/>
    </row>
    <row r="489" spans="1:20" x14ac:dyDescent="0.2">
      <c r="A489" s="131"/>
      <c r="B489" s="131"/>
      <c r="C489" s="131"/>
      <c r="D489" s="131"/>
      <c r="E489" s="131"/>
      <c r="F489" s="134"/>
      <c r="G489" s="224"/>
      <c r="H489" s="132"/>
      <c r="I489" s="134"/>
      <c r="J489" s="134"/>
      <c r="K489" s="134"/>
      <c r="L489" s="134"/>
      <c r="M489" s="134"/>
      <c r="N489" s="134"/>
      <c r="O489" s="134"/>
      <c r="P489" s="225">
        <f t="shared" si="15"/>
        <v>0</v>
      </c>
      <c r="Q489" s="224"/>
      <c r="R489" s="224">
        <f t="shared" si="16"/>
        <v>0</v>
      </c>
      <c r="S489" s="224"/>
      <c r="T489" s="226"/>
    </row>
    <row r="490" spans="1:20" x14ac:dyDescent="0.2">
      <c r="A490" s="131"/>
      <c r="B490" s="131"/>
      <c r="C490" s="131"/>
      <c r="D490" s="131"/>
      <c r="E490" s="131"/>
      <c r="F490" s="134"/>
      <c r="G490" s="224"/>
      <c r="H490" s="132"/>
      <c r="I490" s="134"/>
      <c r="J490" s="134"/>
      <c r="K490" s="134"/>
      <c r="L490" s="134"/>
      <c r="M490" s="134"/>
      <c r="N490" s="134"/>
      <c r="O490" s="134"/>
      <c r="P490" s="225">
        <f t="shared" si="15"/>
        <v>0</v>
      </c>
      <c r="Q490" s="224"/>
      <c r="R490" s="224">
        <f t="shared" si="16"/>
        <v>0</v>
      </c>
      <c r="S490" s="224"/>
      <c r="T490" s="226"/>
    </row>
    <row r="491" spans="1:20" x14ac:dyDescent="0.2">
      <c r="A491" s="131"/>
      <c r="B491" s="131"/>
      <c r="C491" s="131"/>
      <c r="D491" s="131"/>
      <c r="E491" s="131"/>
      <c r="F491" s="134"/>
      <c r="G491" s="224"/>
      <c r="H491" s="132"/>
      <c r="I491" s="134"/>
      <c r="J491" s="134"/>
      <c r="K491" s="134"/>
      <c r="L491" s="134"/>
      <c r="M491" s="134"/>
      <c r="N491" s="134"/>
      <c r="O491" s="134"/>
      <c r="P491" s="225">
        <f t="shared" si="15"/>
        <v>0</v>
      </c>
      <c r="Q491" s="224"/>
      <c r="R491" s="224">
        <f t="shared" si="16"/>
        <v>0</v>
      </c>
      <c r="S491" s="224"/>
      <c r="T491" s="226"/>
    </row>
    <row r="492" spans="1:20" x14ac:dyDescent="0.2">
      <c r="A492" s="131"/>
      <c r="B492" s="131"/>
      <c r="C492" s="131"/>
      <c r="D492" s="131"/>
      <c r="E492" s="131"/>
      <c r="F492" s="134"/>
      <c r="G492" s="224"/>
      <c r="H492" s="132"/>
      <c r="I492" s="134"/>
      <c r="J492" s="134"/>
      <c r="K492" s="134"/>
      <c r="L492" s="134"/>
      <c r="M492" s="134"/>
      <c r="N492" s="134"/>
      <c r="O492" s="134"/>
      <c r="P492" s="225">
        <f t="shared" si="15"/>
        <v>0</v>
      </c>
      <c r="Q492" s="224"/>
      <c r="R492" s="224">
        <f t="shared" si="16"/>
        <v>0</v>
      </c>
      <c r="S492" s="224"/>
      <c r="T492" s="226"/>
    </row>
    <row r="493" spans="1:20" x14ac:dyDescent="0.2">
      <c r="A493" s="131"/>
      <c r="B493" s="131"/>
      <c r="C493" s="131"/>
      <c r="D493" s="131"/>
      <c r="E493" s="131"/>
      <c r="F493" s="134"/>
      <c r="G493" s="224"/>
      <c r="H493" s="132"/>
      <c r="I493" s="134"/>
      <c r="J493" s="134"/>
      <c r="K493" s="134"/>
      <c r="L493" s="134"/>
      <c r="M493" s="134"/>
      <c r="N493" s="134"/>
      <c r="O493" s="134"/>
      <c r="P493" s="225">
        <f t="shared" si="15"/>
        <v>0</v>
      </c>
      <c r="Q493" s="224"/>
      <c r="R493" s="224">
        <f t="shared" si="16"/>
        <v>0</v>
      </c>
      <c r="S493" s="224"/>
      <c r="T493" s="226"/>
    </row>
    <row r="494" spans="1:20" x14ac:dyDescent="0.2">
      <c r="A494" s="131"/>
      <c r="B494" s="131"/>
      <c r="C494" s="131"/>
      <c r="D494" s="131"/>
      <c r="E494" s="131"/>
      <c r="F494" s="134"/>
      <c r="G494" s="224"/>
      <c r="H494" s="132"/>
      <c r="I494" s="134"/>
      <c r="J494" s="134"/>
      <c r="K494" s="134"/>
      <c r="L494" s="134"/>
      <c r="M494" s="134"/>
      <c r="N494" s="134"/>
      <c r="O494" s="134"/>
      <c r="P494" s="225">
        <f t="shared" si="15"/>
        <v>0</v>
      </c>
      <c r="Q494" s="224"/>
      <c r="R494" s="224">
        <f t="shared" si="16"/>
        <v>0</v>
      </c>
      <c r="S494" s="224"/>
      <c r="T494" s="226"/>
    </row>
    <row r="495" spans="1:20" x14ac:dyDescent="0.2">
      <c r="A495" s="131"/>
      <c r="B495" s="131"/>
      <c r="C495" s="131"/>
      <c r="D495" s="131"/>
      <c r="E495" s="131"/>
      <c r="F495" s="134"/>
      <c r="G495" s="224"/>
      <c r="H495" s="132"/>
      <c r="I495" s="134"/>
      <c r="J495" s="134"/>
      <c r="K495" s="134"/>
      <c r="L495" s="134"/>
      <c r="M495" s="134"/>
      <c r="N495" s="134"/>
      <c r="O495" s="134"/>
      <c r="P495" s="225">
        <f t="shared" si="15"/>
        <v>0</v>
      </c>
      <c r="Q495" s="224"/>
      <c r="R495" s="224">
        <f t="shared" si="16"/>
        <v>0</v>
      </c>
      <c r="S495" s="224"/>
      <c r="T495" s="226"/>
    </row>
    <row r="496" spans="1:20" x14ac:dyDescent="0.2">
      <c r="A496" s="131"/>
      <c r="B496" s="131"/>
      <c r="C496" s="131"/>
      <c r="D496" s="131"/>
      <c r="E496" s="131"/>
      <c r="F496" s="134"/>
      <c r="G496" s="224"/>
      <c r="H496" s="132"/>
      <c r="I496" s="134"/>
      <c r="J496" s="134"/>
      <c r="K496" s="134"/>
      <c r="L496" s="134"/>
      <c r="M496" s="134"/>
      <c r="N496" s="134"/>
      <c r="O496" s="134"/>
      <c r="P496" s="225">
        <f t="shared" si="15"/>
        <v>0</v>
      </c>
      <c r="Q496" s="224"/>
      <c r="R496" s="224">
        <f t="shared" si="16"/>
        <v>0</v>
      </c>
      <c r="S496" s="224"/>
      <c r="T496" s="226"/>
    </row>
    <row r="497" spans="1:20" x14ac:dyDescent="0.2">
      <c r="A497" s="131"/>
      <c r="B497" s="131"/>
      <c r="C497" s="131"/>
      <c r="D497" s="131"/>
      <c r="E497" s="131"/>
      <c r="F497" s="134"/>
      <c r="G497" s="224"/>
      <c r="H497" s="132"/>
      <c r="I497" s="134"/>
      <c r="J497" s="134"/>
      <c r="K497" s="134"/>
      <c r="L497" s="134"/>
      <c r="M497" s="134"/>
      <c r="N497" s="134"/>
      <c r="O497" s="134"/>
      <c r="P497" s="225">
        <f t="shared" si="15"/>
        <v>0</v>
      </c>
      <c r="Q497" s="224"/>
      <c r="R497" s="224">
        <f t="shared" si="16"/>
        <v>0</v>
      </c>
      <c r="S497" s="224"/>
      <c r="T497" s="226"/>
    </row>
    <row r="498" spans="1:20" x14ac:dyDescent="0.2">
      <c r="A498" s="131"/>
      <c r="B498" s="131"/>
      <c r="C498" s="131"/>
      <c r="D498" s="131"/>
      <c r="E498" s="131"/>
      <c r="F498" s="134"/>
      <c r="G498" s="224"/>
      <c r="H498" s="132"/>
      <c r="I498" s="134"/>
      <c r="J498" s="134"/>
      <c r="K498" s="134"/>
      <c r="L498" s="134"/>
      <c r="M498" s="134"/>
      <c r="N498" s="134"/>
      <c r="O498" s="134"/>
      <c r="P498" s="225">
        <f t="shared" si="15"/>
        <v>0</v>
      </c>
      <c r="Q498" s="224"/>
      <c r="R498" s="224">
        <f t="shared" si="16"/>
        <v>0</v>
      </c>
      <c r="S498" s="224"/>
      <c r="T498" s="226"/>
    </row>
    <row r="499" spans="1:20" x14ac:dyDescent="0.2">
      <c r="A499" s="131"/>
      <c r="B499" s="131"/>
      <c r="C499" s="131"/>
      <c r="D499" s="131"/>
      <c r="E499" s="131"/>
      <c r="F499" s="134"/>
      <c r="G499" s="224"/>
      <c r="H499" s="132"/>
      <c r="I499" s="134"/>
      <c r="J499" s="134"/>
      <c r="K499" s="134"/>
      <c r="L499" s="134"/>
      <c r="M499" s="134"/>
      <c r="N499" s="134"/>
      <c r="O499" s="134"/>
      <c r="P499" s="225">
        <f t="shared" si="15"/>
        <v>0</v>
      </c>
      <c r="Q499" s="224"/>
      <c r="R499" s="224">
        <f t="shared" si="16"/>
        <v>0</v>
      </c>
      <c r="S499" s="224"/>
      <c r="T499" s="226"/>
    </row>
    <row r="500" spans="1:20" x14ac:dyDescent="0.2">
      <c r="A500" s="131"/>
      <c r="B500" s="131"/>
      <c r="C500" s="131"/>
      <c r="D500" s="131"/>
      <c r="E500" s="131"/>
      <c r="F500" s="134"/>
      <c r="G500" s="224"/>
      <c r="H500" s="132"/>
      <c r="I500" s="134"/>
      <c r="J500" s="134"/>
      <c r="K500" s="134"/>
      <c r="L500" s="134"/>
      <c r="M500" s="134"/>
      <c r="N500" s="134"/>
      <c r="O500" s="134"/>
      <c r="P500" s="225">
        <f t="shared" si="15"/>
        <v>0</v>
      </c>
      <c r="Q500" s="224"/>
      <c r="R500" s="224">
        <f t="shared" si="16"/>
        <v>0</v>
      </c>
      <c r="S500" s="224"/>
      <c r="T500" s="226"/>
    </row>
    <row r="501" spans="1:20" x14ac:dyDescent="0.2">
      <c r="A501" s="131"/>
      <c r="B501" s="131"/>
      <c r="C501" s="131"/>
      <c r="D501" s="131"/>
      <c r="E501" s="131"/>
      <c r="F501" s="134"/>
      <c r="G501" s="224"/>
      <c r="H501" s="132"/>
      <c r="I501" s="134"/>
      <c r="J501" s="134"/>
      <c r="K501" s="134"/>
      <c r="L501" s="134"/>
      <c r="M501" s="134"/>
      <c r="N501" s="134"/>
      <c r="O501" s="134"/>
      <c r="P501" s="225">
        <f t="shared" si="15"/>
        <v>0</v>
      </c>
      <c r="Q501" s="224"/>
      <c r="R501" s="224">
        <f t="shared" si="16"/>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5"/>
        <v>0</v>
      </c>
      <c r="Q502" s="224"/>
      <c r="R502" s="224">
        <f t="shared" si="16"/>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5"/>
        <v>0</v>
      </c>
      <c r="Q503" s="224"/>
      <c r="R503" s="224">
        <f t="shared" si="16"/>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5"/>
        <v>0</v>
      </c>
      <c r="Q504" s="224"/>
      <c r="R504" s="224">
        <f t="shared" si="16"/>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5"/>
        <v>0</v>
      </c>
      <c r="Q505" s="224"/>
      <c r="R505" s="224">
        <f t="shared" si="16"/>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5"/>
        <v>0</v>
      </c>
      <c r="Q506" s="224"/>
      <c r="R506" s="224">
        <f t="shared" si="16"/>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5"/>
        <v>0</v>
      </c>
      <c r="Q507" s="224"/>
      <c r="R507" s="224">
        <f t="shared" si="16"/>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ref="P508:P571" si="17">SUM($I508:$O508)</f>
        <v>0</v>
      </c>
      <c r="Q508" s="224"/>
      <c r="R508" s="224">
        <f t="shared" ref="R508:R571" si="18">P508-Q508</f>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7"/>
        <v>0</v>
      </c>
      <c r="Q509" s="224"/>
      <c r="R509" s="224">
        <f t="shared" si="18"/>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7"/>
        <v>0</v>
      </c>
      <c r="Q510" s="224"/>
      <c r="R510" s="224">
        <f t="shared" si="18"/>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7"/>
        <v>0</v>
      </c>
      <c r="Q511" s="224"/>
      <c r="R511" s="224">
        <f t="shared" si="18"/>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7"/>
        <v>0</v>
      </c>
      <c r="Q512" s="224"/>
      <c r="R512" s="224">
        <f t="shared" si="18"/>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7"/>
        <v>0</v>
      </c>
      <c r="Q513" s="224"/>
      <c r="R513" s="224">
        <f t="shared" si="18"/>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7"/>
        <v>0</v>
      </c>
      <c r="Q514" s="224"/>
      <c r="R514" s="224">
        <f t="shared" si="18"/>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7"/>
        <v>0</v>
      </c>
      <c r="Q515" s="224"/>
      <c r="R515" s="224">
        <f t="shared" si="18"/>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7"/>
        <v>0</v>
      </c>
      <c r="Q516" s="224"/>
      <c r="R516" s="224">
        <f t="shared" si="18"/>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7"/>
        <v>0</v>
      </c>
      <c r="Q517" s="224"/>
      <c r="R517" s="224">
        <f t="shared" si="18"/>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7"/>
        <v>0</v>
      </c>
      <c r="Q518" s="224"/>
      <c r="R518" s="224">
        <f t="shared" si="18"/>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7"/>
        <v>0</v>
      </c>
      <c r="Q519" s="224"/>
      <c r="R519" s="224">
        <f t="shared" si="18"/>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7"/>
        <v>0</v>
      </c>
      <c r="Q520" s="224"/>
      <c r="R520" s="224">
        <f t="shared" si="18"/>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7"/>
        <v>0</v>
      </c>
      <c r="Q521" s="224"/>
      <c r="R521" s="224">
        <f t="shared" si="18"/>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7"/>
        <v>0</v>
      </c>
      <c r="Q522" s="224"/>
      <c r="R522" s="224">
        <f t="shared" si="18"/>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7"/>
        <v>0</v>
      </c>
      <c r="Q523" s="224"/>
      <c r="R523" s="224">
        <f t="shared" si="18"/>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7"/>
        <v>0</v>
      </c>
      <c r="Q524" s="224"/>
      <c r="R524" s="224">
        <f t="shared" si="18"/>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7"/>
        <v>0</v>
      </c>
      <c r="Q525" s="224"/>
      <c r="R525" s="224">
        <f t="shared" si="18"/>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si="17"/>
        <v>0</v>
      </c>
      <c r="Q526" s="224"/>
      <c r="R526" s="224">
        <f t="shared" si="18"/>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7"/>
        <v>0</v>
      </c>
      <c r="Q527" s="224"/>
      <c r="R527" s="224">
        <f t="shared" si="18"/>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7"/>
        <v>0</v>
      </c>
      <c r="Q528" s="224"/>
      <c r="R528" s="224">
        <f t="shared" si="18"/>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7"/>
        <v>0</v>
      </c>
      <c r="Q529" s="224"/>
      <c r="R529" s="224">
        <f t="shared" si="18"/>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7"/>
        <v>0</v>
      </c>
      <c r="Q530" s="224"/>
      <c r="R530" s="224">
        <f t="shared" si="18"/>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7"/>
        <v>0</v>
      </c>
      <c r="Q531" s="224"/>
      <c r="R531" s="224">
        <f t="shared" si="18"/>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7"/>
        <v>0</v>
      </c>
      <c r="Q532" s="224"/>
      <c r="R532" s="224">
        <f t="shared" si="18"/>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7"/>
        <v>0</v>
      </c>
      <c r="Q533" s="224"/>
      <c r="R533" s="224">
        <f t="shared" si="18"/>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7"/>
        <v>0</v>
      </c>
      <c r="Q534" s="224"/>
      <c r="R534" s="224">
        <f t="shared" si="18"/>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7"/>
        <v>0</v>
      </c>
      <c r="Q535" s="224"/>
      <c r="R535" s="224">
        <f t="shared" si="18"/>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7"/>
        <v>0</v>
      </c>
      <c r="Q536" s="224"/>
      <c r="R536" s="224">
        <f t="shared" si="18"/>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7"/>
        <v>0</v>
      </c>
      <c r="Q537" s="224"/>
      <c r="R537" s="224">
        <f t="shared" si="18"/>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7"/>
        <v>0</v>
      </c>
      <c r="Q538" s="224"/>
      <c r="R538" s="224">
        <f t="shared" si="18"/>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7"/>
        <v>0</v>
      </c>
      <c r="Q539" s="224"/>
      <c r="R539" s="224">
        <f t="shared" si="18"/>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7"/>
        <v>0</v>
      </c>
      <c r="Q540" s="224"/>
      <c r="R540" s="224">
        <f t="shared" si="18"/>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7"/>
        <v>0</v>
      </c>
      <c r="Q541" s="224"/>
      <c r="R541" s="224">
        <f t="shared" si="18"/>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7"/>
        <v>0</v>
      </c>
      <c r="Q542" s="224"/>
      <c r="R542" s="224">
        <f t="shared" si="18"/>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7"/>
        <v>0</v>
      </c>
      <c r="Q543" s="224"/>
      <c r="R543" s="224">
        <f t="shared" si="18"/>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7"/>
        <v>0</v>
      </c>
      <c r="Q544" s="224"/>
      <c r="R544" s="224">
        <f t="shared" si="18"/>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7"/>
        <v>0</v>
      </c>
      <c r="Q545" s="224"/>
      <c r="R545" s="224">
        <f t="shared" si="18"/>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7"/>
        <v>0</v>
      </c>
      <c r="Q546" s="224"/>
      <c r="R546" s="224">
        <f t="shared" si="18"/>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7"/>
        <v>0</v>
      </c>
      <c r="Q547" s="224"/>
      <c r="R547" s="224">
        <f t="shared" si="18"/>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7"/>
        <v>0</v>
      </c>
      <c r="Q548" s="224"/>
      <c r="R548" s="224">
        <f t="shared" si="18"/>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7"/>
        <v>0</v>
      </c>
      <c r="Q549" s="224"/>
      <c r="R549" s="224">
        <f t="shared" si="18"/>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7"/>
        <v>0</v>
      </c>
      <c r="Q550" s="224"/>
      <c r="R550" s="224">
        <f t="shared" si="18"/>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7"/>
        <v>0</v>
      </c>
      <c r="Q551" s="224"/>
      <c r="R551" s="224">
        <f t="shared" si="18"/>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7"/>
        <v>0</v>
      </c>
      <c r="Q552" s="224"/>
      <c r="R552" s="224">
        <f t="shared" si="18"/>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7"/>
        <v>0</v>
      </c>
      <c r="Q553" s="224"/>
      <c r="R553" s="224">
        <f t="shared" si="18"/>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7"/>
        <v>0</v>
      </c>
      <c r="Q554" s="224"/>
      <c r="R554" s="224">
        <f t="shared" si="18"/>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7"/>
        <v>0</v>
      </c>
      <c r="Q555" s="224"/>
      <c r="R555" s="224">
        <f t="shared" si="18"/>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7"/>
        <v>0</v>
      </c>
      <c r="Q556" s="224"/>
      <c r="R556" s="224">
        <f t="shared" si="18"/>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7"/>
        <v>0</v>
      </c>
      <c r="Q557" s="224"/>
      <c r="R557" s="224">
        <f t="shared" si="18"/>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7"/>
        <v>0</v>
      </c>
      <c r="Q558" s="224"/>
      <c r="R558" s="224">
        <f t="shared" si="18"/>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7"/>
        <v>0</v>
      </c>
      <c r="Q559" s="224"/>
      <c r="R559" s="224">
        <f t="shared" si="18"/>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7"/>
        <v>0</v>
      </c>
      <c r="Q560" s="224"/>
      <c r="R560" s="224">
        <f t="shared" si="18"/>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7"/>
        <v>0</v>
      </c>
      <c r="Q561" s="224"/>
      <c r="R561" s="224">
        <f t="shared" si="18"/>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7"/>
        <v>0</v>
      </c>
      <c r="Q562" s="224"/>
      <c r="R562" s="224">
        <f t="shared" si="18"/>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7"/>
        <v>0</v>
      </c>
      <c r="Q563" s="224"/>
      <c r="R563" s="224">
        <f t="shared" si="18"/>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7"/>
        <v>0</v>
      </c>
      <c r="Q564" s="224"/>
      <c r="R564" s="224">
        <f t="shared" si="18"/>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7"/>
        <v>0</v>
      </c>
      <c r="Q565" s="224"/>
      <c r="R565" s="224">
        <f t="shared" si="18"/>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7"/>
        <v>0</v>
      </c>
      <c r="Q566" s="224"/>
      <c r="R566" s="224">
        <f t="shared" si="18"/>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7"/>
        <v>0</v>
      </c>
      <c r="Q567" s="224"/>
      <c r="R567" s="224">
        <f t="shared" si="18"/>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7"/>
        <v>0</v>
      </c>
      <c r="Q568" s="224"/>
      <c r="R568" s="224">
        <f t="shared" si="18"/>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7"/>
        <v>0</v>
      </c>
      <c r="Q569" s="224"/>
      <c r="R569" s="224">
        <f t="shared" si="18"/>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7"/>
        <v>0</v>
      </c>
      <c r="Q570" s="224"/>
      <c r="R570" s="224">
        <f t="shared" si="18"/>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7"/>
        <v>0</v>
      </c>
      <c r="Q571" s="224"/>
      <c r="R571" s="224">
        <f t="shared" si="18"/>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ref="P572:P635" si="19">SUM($I572:$O572)</f>
        <v>0</v>
      </c>
      <c r="Q572" s="224"/>
      <c r="R572" s="224">
        <f t="shared" ref="R572:R635" si="20">P572-Q572</f>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9"/>
        <v>0</v>
      </c>
      <c r="Q573" s="224"/>
      <c r="R573" s="224">
        <f t="shared" si="20"/>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9"/>
        <v>0</v>
      </c>
      <c r="Q574" s="224"/>
      <c r="R574" s="224">
        <f t="shared" si="20"/>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9"/>
        <v>0</v>
      </c>
      <c r="Q575" s="224"/>
      <c r="R575" s="224">
        <f t="shared" si="20"/>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9"/>
        <v>0</v>
      </c>
      <c r="Q576" s="224"/>
      <c r="R576" s="224">
        <f t="shared" si="20"/>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9"/>
        <v>0</v>
      </c>
      <c r="Q577" s="224"/>
      <c r="R577" s="224">
        <f t="shared" si="20"/>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9"/>
        <v>0</v>
      </c>
      <c r="Q578" s="224"/>
      <c r="R578" s="224">
        <f t="shared" si="20"/>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9"/>
        <v>0</v>
      </c>
      <c r="Q579" s="224"/>
      <c r="R579" s="224">
        <f t="shared" si="20"/>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9"/>
        <v>0</v>
      </c>
      <c r="Q580" s="224"/>
      <c r="R580" s="224">
        <f t="shared" si="20"/>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9"/>
        <v>0</v>
      </c>
      <c r="Q581" s="224"/>
      <c r="R581" s="224">
        <f t="shared" si="20"/>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9"/>
        <v>0</v>
      </c>
      <c r="Q582" s="224"/>
      <c r="R582" s="224">
        <f t="shared" si="20"/>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9"/>
        <v>0</v>
      </c>
      <c r="Q583" s="224"/>
      <c r="R583" s="224">
        <f t="shared" si="20"/>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9"/>
        <v>0</v>
      </c>
      <c r="Q584" s="224"/>
      <c r="R584" s="224">
        <f t="shared" si="20"/>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9"/>
        <v>0</v>
      </c>
      <c r="Q585" s="224"/>
      <c r="R585" s="224">
        <f t="shared" si="20"/>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9"/>
        <v>0</v>
      </c>
      <c r="Q586" s="224"/>
      <c r="R586" s="224">
        <f t="shared" si="20"/>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9"/>
        <v>0</v>
      </c>
      <c r="Q587" s="224"/>
      <c r="R587" s="224">
        <f t="shared" si="20"/>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9"/>
        <v>0</v>
      </c>
      <c r="Q588" s="224"/>
      <c r="R588" s="224">
        <f t="shared" si="20"/>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9"/>
        <v>0</v>
      </c>
      <c r="Q589" s="224"/>
      <c r="R589" s="224">
        <f t="shared" si="20"/>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si="19"/>
        <v>0</v>
      </c>
      <c r="Q590" s="224"/>
      <c r="R590" s="224">
        <f t="shared" si="20"/>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9"/>
        <v>0</v>
      </c>
      <c r="Q591" s="224"/>
      <c r="R591" s="224">
        <f t="shared" si="20"/>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9"/>
        <v>0</v>
      </c>
      <c r="Q592" s="224"/>
      <c r="R592" s="224">
        <f t="shared" si="20"/>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9"/>
        <v>0</v>
      </c>
      <c r="Q593" s="224"/>
      <c r="R593" s="224">
        <f t="shared" si="20"/>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9"/>
        <v>0</v>
      </c>
      <c r="Q594" s="224"/>
      <c r="R594" s="224">
        <f t="shared" si="20"/>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9"/>
        <v>0</v>
      </c>
      <c r="Q595" s="224"/>
      <c r="R595" s="224">
        <f t="shared" si="20"/>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9"/>
        <v>0</v>
      </c>
      <c r="Q596" s="224"/>
      <c r="R596" s="224">
        <f t="shared" si="20"/>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9"/>
        <v>0</v>
      </c>
      <c r="Q597" s="224"/>
      <c r="R597" s="224">
        <f t="shared" si="20"/>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9"/>
        <v>0</v>
      </c>
      <c r="Q598" s="224"/>
      <c r="R598" s="224">
        <f t="shared" si="20"/>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9"/>
        <v>0</v>
      </c>
      <c r="Q599" s="224"/>
      <c r="R599" s="224">
        <f t="shared" si="20"/>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9"/>
        <v>0</v>
      </c>
      <c r="Q600" s="224"/>
      <c r="R600" s="224">
        <f t="shared" si="20"/>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9"/>
        <v>0</v>
      </c>
      <c r="Q601" s="224"/>
      <c r="R601" s="224">
        <f t="shared" si="20"/>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9"/>
        <v>0</v>
      </c>
      <c r="Q602" s="224"/>
      <c r="R602" s="224">
        <f t="shared" si="20"/>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9"/>
        <v>0</v>
      </c>
      <c r="Q603" s="224"/>
      <c r="R603" s="224">
        <f t="shared" si="20"/>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9"/>
        <v>0</v>
      </c>
      <c r="Q604" s="224"/>
      <c r="R604" s="224">
        <f t="shared" si="20"/>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9"/>
        <v>0</v>
      </c>
      <c r="Q605" s="224"/>
      <c r="R605" s="224">
        <f t="shared" si="20"/>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9"/>
        <v>0</v>
      </c>
      <c r="Q606" s="224"/>
      <c r="R606" s="224">
        <f t="shared" si="20"/>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9"/>
        <v>0</v>
      </c>
      <c r="Q607" s="224"/>
      <c r="R607" s="224">
        <f t="shared" si="20"/>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9"/>
        <v>0</v>
      </c>
      <c r="Q608" s="224"/>
      <c r="R608" s="224">
        <f t="shared" si="20"/>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9"/>
        <v>0</v>
      </c>
      <c r="Q609" s="224"/>
      <c r="R609" s="224">
        <f t="shared" si="20"/>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9"/>
        <v>0</v>
      </c>
      <c r="Q610" s="224"/>
      <c r="R610" s="224">
        <f t="shared" si="20"/>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9"/>
        <v>0</v>
      </c>
      <c r="Q611" s="224"/>
      <c r="R611" s="224">
        <f t="shared" si="20"/>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9"/>
        <v>0</v>
      </c>
      <c r="Q612" s="224"/>
      <c r="R612" s="224">
        <f t="shared" si="20"/>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9"/>
        <v>0</v>
      </c>
      <c r="Q613" s="224"/>
      <c r="R613" s="224">
        <f t="shared" si="20"/>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9"/>
        <v>0</v>
      </c>
      <c r="Q614" s="224"/>
      <c r="R614" s="224">
        <f t="shared" si="20"/>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9"/>
        <v>0</v>
      </c>
      <c r="Q615" s="224"/>
      <c r="R615" s="224">
        <f t="shared" si="20"/>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9"/>
        <v>0</v>
      </c>
      <c r="Q616" s="224"/>
      <c r="R616" s="224">
        <f t="shared" si="20"/>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9"/>
        <v>0</v>
      </c>
      <c r="Q617" s="224"/>
      <c r="R617" s="224">
        <f t="shared" si="20"/>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9"/>
        <v>0</v>
      </c>
      <c r="Q618" s="224"/>
      <c r="R618" s="224">
        <f t="shared" si="20"/>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9"/>
        <v>0</v>
      </c>
      <c r="Q619" s="224"/>
      <c r="R619" s="224">
        <f t="shared" si="20"/>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9"/>
        <v>0</v>
      </c>
      <c r="Q620" s="224"/>
      <c r="R620" s="224">
        <f t="shared" si="20"/>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9"/>
        <v>0</v>
      </c>
      <c r="Q621" s="224"/>
      <c r="R621" s="224">
        <f t="shared" si="20"/>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9"/>
        <v>0</v>
      </c>
      <c r="Q622" s="224"/>
      <c r="R622" s="224">
        <f t="shared" si="20"/>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9"/>
        <v>0</v>
      </c>
      <c r="Q623" s="224"/>
      <c r="R623" s="224">
        <f t="shared" si="20"/>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9"/>
        <v>0</v>
      </c>
      <c r="Q624" s="224"/>
      <c r="R624" s="224">
        <f t="shared" si="20"/>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9"/>
        <v>0</v>
      </c>
      <c r="Q625" s="224"/>
      <c r="R625" s="224">
        <f t="shared" si="20"/>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9"/>
        <v>0</v>
      </c>
      <c r="Q626" s="224"/>
      <c r="R626" s="224">
        <f t="shared" si="20"/>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9"/>
        <v>0</v>
      </c>
      <c r="Q627" s="224"/>
      <c r="R627" s="224">
        <f t="shared" si="20"/>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9"/>
        <v>0</v>
      </c>
      <c r="Q628" s="224"/>
      <c r="R628" s="224">
        <f t="shared" si="20"/>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9"/>
        <v>0</v>
      </c>
      <c r="Q629" s="224"/>
      <c r="R629" s="224">
        <f t="shared" si="20"/>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9"/>
        <v>0</v>
      </c>
      <c r="Q630" s="224"/>
      <c r="R630" s="224">
        <f t="shared" si="20"/>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9"/>
        <v>0</v>
      </c>
      <c r="Q631" s="224"/>
      <c r="R631" s="224">
        <f t="shared" si="20"/>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9"/>
        <v>0</v>
      </c>
      <c r="Q632" s="224"/>
      <c r="R632" s="224">
        <f t="shared" si="20"/>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9"/>
        <v>0</v>
      </c>
      <c r="Q633" s="224"/>
      <c r="R633" s="224">
        <f t="shared" si="20"/>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9"/>
        <v>0</v>
      </c>
      <c r="Q634" s="224"/>
      <c r="R634" s="224">
        <f t="shared" si="20"/>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9"/>
        <v>0</v>
      </c>
      <c r="Q635" s="224"/>
      <c r="R635" s="224">
        <f t="shared" si="20"/>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ref="P636:P699" si="21">SUM($I636:$O636)</f>
        <v>0</v>
      </c>
      <c r="Q636" s="224"/>
      <c r="R636" s="224">
        <f t="shared" ref="R636:R699" si="22">P636-Q636</f>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21"/>
        <v>0</v>
      </c>
      <c r="Q637" s="224"/>
      <c r="R637" s="224">
        <f t="shared" si="22"/>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21"/>
        <v>0</v>
      </c>
      <c r="Q638" s="224"/>
      <c r="R638" s="224">
        <f t="shared" si="22"/>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21"/>
        <v>0</v>
      </c>
      <c r="Q639" s="224"/>
      <c r="R639" s="224">
        <f t="shared" si="22"/>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21"/>
        <v>0</v>
      </c>
      <c r="Q640" s="224"/>
      <c r="R640" s="224">
        <f t="shared" si="22"/>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21"/>
        <v>0</v>
      </c>
      <c r="Q641" s="224"/>
      <c r="R641" s="224">
        <f t="shared" si="22"/>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21"/>
        <v>0</v>
      </c>
      <c r="Q642" s="224"/>
      <c r="R642" s="224">
        <f t="shared" si="22"/>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21"/>
        <v>0</v>
      </c>
      <c r="Q643" s="224"/>
      <c r="R643" s="224">
        <f t="shared" si="22"/>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21"/>
        <v>0</v>
      </c>
      <c r="Q644" s="224"/>
      <c r="R644" s="224">
        <f t="shared" si="22"/>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21"/>
        <v>0</v>
      </c>
      <c r="Q645" s="224"/>
      <c r="R645" s="224">
        <f t="shared" si="22"/>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21"/>
        <v>0</v>
      </c>
      <c r="Q646" s="224"/>
      <c r="R646" s="224">
        <f t="shared" si="22"/>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21"/>
        <v>0</v>
      </c>
      <c r="Q647" s="224"/>
      <c r="R647" s="224">
        <f t="shared" si="22"/>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21"/>
        <v>0</v>
      </c>
      <c r="Q648" s="224"/>
      <c r="R648" s="224">
        <f t="shared" si="22"/>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21"/>
        <v>0</v>
      </c>
      <c r="Q649" s="224"/>
      <c r="R649" s="224">
        <f t="shared" si="22"/>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21"/>
        <v>0</v>
      </c>
      <c r="Q650" s="224"/>
      <c r="R650" s="224">
        <f t="shared" si="22"/>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21"/>
        <v>0</v>
      </c>
      <c r="Q651" s="224"/>
      <c r="R651" s="224">
        <f t="shared" si="22"/>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21"/>
        <v>0</v>
      </c>
      <c r="Q652" s="224"/>
      <c r="R652" s="224">
        <f t="shared" si="22"/>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21"/>
        <v>0</v>
      </c>
      <c r="Q653" s="224"/>
      <c r="R653" s="224">
        <f t="shared" si="22"/>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si="21"/>
        <v>0</v>
      </c>
      <c r="Q654" s="224"/>
      <c r="R654" s="224">
        <f t="shared" si="22"/>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1"/>
        <v>0</v>
      </c>
      <c r="Q655" s="224"/>
      <c r="R655" s="224">
        <f t="shared" si="22"/>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1"/>
        <v>0</v>
      </c>
      <c r="Q656" s="224"/>
      <c r="R656" s="224">
        <f t="shared" si="22"/>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1"/>
        <v>0</v>
      </c>
      <c r="Q657" s="224"/>
      <c r="R657" s="224">
        <f t="shared" si="22"/>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1"/>
        <v>0</v>
      </c>
      <c r="Q658" s="224"/>
      <c r="R658" s="224">
        <f t="shared" si="22"/>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1"/>
        <v>0</v>
      </c>
      <c r="Q659" s="224"/>
      <c r="R659" s="224">
        <f t="shared" si="22"/>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1"/>
        <v>0</v>
      </c>
      <c r="Q660" s="224"/>
      <c r="R660" s="224">
        <f t="shared" si="22"/>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1"/>
        <v>0</v>
      </c>
      <c r="Q661" s="224"/>
      <c r="R661" s="224">
        <f t="shared" si="22"/>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1"/>
        <v>0</v>
      </c>
      <c r="Q662" s="224"/>
      <c r="R662" s="224">
        <f t="shared" si="22"/>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1"/>
        <v>0</v>
      </c>
      <c r="Q663" s="224"/>
      <c r="R663" s="224">
        <f t="shared" si="22"/>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1"/>
        <v>0</v>
      </c>
      <c r="Q664" s="224"/>
      <c r="R664" s="224">
        <f t="shared" si="22"/>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1"/>
        <v>0</v>
      </c>
      <c r="Q665" s="224"/>
      <c r="R665" s="224">
        <f t="shared" si="22"/>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1"/>
        <v>0</v>
      </c>
      <c r="Q666" s="224"/>
      <c r="R666" s="224">
        <f t="shared" si="22"/>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1"/>
        <v>0</v>
      </c>
      <c r="Q667" s="224"/>
      <c r="R667" s="224">
        <f t="shared" si="22"/>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1"/>
        <v>0</v>
      </c>
      <c r="Q668" s="224"/>
      <c r="R668" s="224">
        <f t="shared" si="22"/>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1"/>
        <v>0</v>
      </c>
      <c r="Q669" s="224"/>
      <c r="R669" s="224">
        <f t="shared" si="22"/>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1"/>
        <v>0</v>
      </c>
      <c r="Q670" s="224"/>
      <c r="R670" s="224">
        <f t="shared" si="22"/>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1"/>
        <v>0</v>
      </c>
      <c r="Q671" s="224"/>
      <c r="R671" s="224">
        <f t="shared" si="22"/>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1"/>
        <v>0</v>
      </c>
      <c r="Q672" s="224"/>
      <c r="R672" s="224">
        <f t="shared" si="22"/>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1"/>
        <v>0</v>
      </c>
      <c r="Q673" s="224"/>
      <c r="R673" s="224">
        <f t="shared" si="22"/>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1"/>
        <v>0</v>
      </c>
      <c r="Q674" s="224"/>
      <c r="R674" s="224">
        <f t="shared" si="22"/>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1"/>
        <v>0</v>
      </c>
      <c r="Q675" s="224"/>
      <c r="R675" s="224">
        <f t="shared" si="22"/>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1"/>
        <v>0</v>
      </c>
      <c r="Q676" s="224"/>
      <c r="R676" s="224">
        <f t="shared" si="22"/>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1"/>
        <v>0</v>
      </c>
      <c r="Q677" s="224"/>
      <c r="R677" s="224">
        <f t="shared" si="22"/>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1"/>
        <v>0</v>
      </c>
      <c r="Q678" s="224"/>
      <c r="R678" s="224">
        <f t="shared" si="22"/>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1"/>
        <v>0</v>
      </c>
      <c r="Q679" s="224"/>
      <c r="R679" s="224">
        <f t="shared" si="22"/>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1"/>
        <v>0</v>
      </c>
      <c r="Q680" s="224"/>
      <c r="R680" s="224">
        <f t="shared" si="22"/>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1"/>
        <v>0</v>
      </c>
      <c r="Q681" s="224"/>
      <c r="R681" s="224">
        <f t="shared" si="22"/>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1"/>
        <v>0</v>
      </c>
      <c r="Q682" s="224"/>
      <c r="R682" s="224">
        <f t="shared" si="22"/>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1"/>
        <v>0</v>
      </c>
      <c r="Q683" s="224"/>
      <c r="R683" s="224">
        <f t="shared" si="22"/>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1"/>
        <v>0</v>
      </c>
      <c r="Q684" s="224"/>
      <c r="R684" s="224">
        <f t="shared" si="22"/>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1"/>
        <v>0</v>
      </c>
      <c r="Q685" s="224"/>
      <c r="R685" s="224">
        <f t="shared" si="22"/>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1"/>
        <v>0</v>
      </c>
      <c r="Q686" s="224"/>
      <c r="R686" s="224">
        <f t="shared" si="22"/>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1"/>
        <v>0</v>
      </c>
      <c r="Q687" s="224"/>
      <c r="R687" s="224">
        <f t="shared" si="22"/>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1"/>
        <v>0</v>
      </c>
      <c r="Q688" s="224"/>
      <c r="R688" s="224">
        <f t="shared" si="22"/>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1"/>
        <v>0</v>
      </c>
      <c r="Q689" s="224"/>
      <c r="R689" s="224">
        <f t="shared" si="22"/>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1"/>
        <v>0</v>
      </c>
      <c r="Q690" s="224"/>
      <c r="R690" s="224">
        <f t="shared" si="22"/>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1"/>
        <v>0</v>
      </c>
      <c r="Q691" s="224"/>
      <c r="R691" s="224">
        <f t="shared" si="22"/>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1"/>
        <v>0</v>
      </c>
      <c r="Q692" s="224"/>
      <c r="R692" s="224">
        <f t="shared" si="22"/>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1"/>
        <v>0</v>
      </c>
      <c r="Q693" s="224"/>
      <c r="R693" s="224">
        <f t="shared" si="22"/>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1"/>
        <v>0</v>
      </c>
      <c r="Q694" s="224"/>
      <c r="R694" s="224">
        <f t="shared" si="22"/>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1"/>
        <v>0</v>
      </c>
      <c r="Q695" s="224"/>
      <c r="R695" s="224">
        <f t="shared" si="22"/>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1"/>
        <v>0</v>
      </c>
      <c r="Q696" s="224"/>
      <c r="R696" s="224">
        <f t="shared" si="22"/>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1"/>
        <v>0</v>
      </c>
      <c r="Q697" s="224"/>
      <c r="R697" s="224">
        <f t="shared" si="22"/>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1"/>
        <v>0</v>
      </c>
      <c r="Q698" s="224"/>
      <c r="R698" s="224">
        <f t="shared" si="22"/>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1"/>
        <v>0</v>
      </c>
      <c r="Q699" s="224"/>
      <c r="R699" s="224">
        <f t="shared" si="22"/>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ref="P700:P763" si="23">SUM($I700:$O700)</f>
        <v>0</v>
      </c>
      <c r="Q700" s="224"/>
      <c r="R700" s="224">
        <f t="shared" ref="R700:R763" si="24">P700-Q700</f>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3"/>
        <v>0</v>
      </c>
      <c r="Q701" s="224"/>
      <c r="R701" s="224">
        <f t="shared" si="24"/>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3"/>
        <v>0</v>
      </c>
      <c r="Q702" s="224"/>
      <c r="R702" s="224">
        <f t="shared" si="24"/>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3"/>
        <v>0</v>
      </c>
      <c r="Q703" s="224"/>
      <c r="R703" s="224">
        <f t="shared" si="24"/>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3"/>
        <v>0</v>
      </c>
      <c r="Q704" s="224"/>
      <c r="R704" s="224">
        <f t="shared" si="24"/>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3"/>
        <v>0</v>
      </c>
      <c r="Q705" s="224"/>
      <c r="R705" s="224">
        <f t="shared" si="24"/>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3"/>
        <v>0</v>
      </c>
      <c r="Q706" s="224"/>
      <c r="R706" s="224">
        <f t="shared" si="24"/>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3"/>
        <v>0</v>
      </c>
      <c r="Q707" s="224"/>
      <c r="R707" s="224">
        <f t="shared" si="24"/>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3"/>
        <v>0</v>
      </c>
      <c r="Q708" s="224"/>
      <c r="R708" s="224">
        <f t="shared" si="24"/>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3"/>
        <v>0</v>
      </c>
      <c r="Q709" s="224"/>
      <c r="R709" s="224">
        <f t="shared" si="24"/>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3"/>
        <v>0</v>
      </c>
      <c r="Q710" s="224"/>
      <c r="R710" s="224">
        <f t="shared" si="24"/>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3"/>
        <v>0</v>
      </c>
      <c r="Q711" s="224"/>
      <c r="R711" s="224">
        <f t="shared" si="24"/>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3"/>
        <v>0</v>
      </c>
      <c r="Q712" s="224"/>
      <c r="R712" s="224">
        <f t="shared" si="24"/>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3"/>
        <v>0</v>
      </c>
      <c r="Q713" s="224"/>
      <c r="R713" s="224">
        <f t="shared" si="24"/>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3"/>
        <v>0</v>
      </c>
      <c r="Q714" s="224"/>
      <c r="R714" s="224">
        <f t="shared" si="24"/>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3"/>
        <v>0</v>
      </c>
      <c r="Q715" s="224"/>
      <c r="R715" s="224">
        <f t="shared" si="24"/>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3"/>
        <v>0</v>
      </c>
      <c r="Q716" s="224"/>
      <c r="R716" s="224">
        <f t="shared" si="24"/>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3"/>
        <v>0</v>
      </c>
      <c r="Q717" s="224"/>
      <c r="R717" s="224">
        <f t="shared" si="24"/>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si="23"/>
        <v>0</v>
      </c>
      <c r="Q718" s="224"/>
      <c r="R718" s="224">
        <f t="shared" si="24"/>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3"/>
        <v>0</v>
      </c>
      <c r="Q719" s="224"/>
      <c r="R719" s="224">
        <f t="shared" si="24"/>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3"/>
        <v>0</v>
      </c>
      <c r="Q720" s="224"/>
      <c r="R720" s="224">
        <f t="shared" si="24"/>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3"/>
        <v>0</v>
      </c>
      <c r="Q721" s="224"/>
      <c r="R721" s="224">
        <f t="shared" si="24"/>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3"/>
        <v>0</v>
      </c>
      <c r="Q722" s="224"/>
      <c r="R722" s="224">
        <f t="shared" si="24"/>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3"/>
        <v>0</v>
      </c>
      <c r="Q723" s="224"/>
      <c r="R723" s="224">
        <f t="shared" si="24"/>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3"/>
        <v>0</v>
      </c>
      <c r="Q724" s="224"/>
      <c r="R724" s="224">
        <f t="shared" si="24"/>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3"/>
        <v>0</v>
      </c>
      <c r="Q725" s="224"/>
      <c r="R725" s="224">
        <f t="shared" si="24"/>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3"/>
        <v>0</v>
      </c>
      <c r="Q726" s="224"/>
      <c r="R726" s="224">
        <f t="shared" si="24"/>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3"/>
        <v>0</v>
      </c>
      <c r="Q727" s="224"/>
      <c r="R727" s="224">
        <f t="shared" si="24"/>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3"/>
        <v>0</v>
      </c>
      <c r="Q728" s="224"/>
      <c r="R728" s="224">
        <f t="shared" si="24"/>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3"/>
        <v>0</v>
      </c>
      <c r="Q729" s="224"/>
      <c r="R729" s="224">
        <f t="shared" si="24"/>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3"/>
        <v>0</v>
      </c>
      <c r="Q730" s="224"/>
      <c r="R730" s="224">
        <f t="shared" si="24"/>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3"/>
        <v>0</v>
      </c>
      <c r="Q731" s="224"/>
      <c r="R731" s="224">
        <f t="shared" si="24"/>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3"/>
        <v>0</v>
      </c>
      <c r="Q732" s="224"/>
      <c r="R732" s="224">
        <f t="shared" si="24"/>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3"/>
        <v>0</v>
      </c>
      <c r="Q733" s="224"/>
      <c r="R733" s="224">
        <f t="shared" si="24"/>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3"/>
        <v>0</v>
      </c>
      <c r="Q734" s="224"/>
      <c r="R734" s="224">
        <f t="shared" si="24"/>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3"/>
        <v>0</v>
      </c>
      <c r="Q735" s="224"/>
      <c r="R735" s="224">
        <f t="shared" si="24"/>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3"/>
        <v>0</v>
      </c>
      <c r="Q736" s="224"/>
      <c r="R736" s="224">
        <f t="shared" si="24"/>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3"/>
        <v>0</v>
      </c>
      <c r="Q737" s="224"/>
      <c r="R737" s="224">
        <f t="shared" si="24"/>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3"/>
        <v>0</v>
      </c>
      <c r="Q738" s="224"/>
      <c r="R738" s="224">
        <f t="shared" si="24"/>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3"/>
        <v>0</v>
      </c>
      <c r="Q739" s="224"/>
      <c r="R739" s="224">
        <f t="shared" si="24"/>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3"/>
        <v>0</v>
      </c>
      <c r="Q740" s="224"/>
      <c r="R740" s="224">
        <f t="shared" si="24"/>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3"/>
        <v>0</v>
      </c>
      <c r="Q741" s="224"/>
      <c r="R741" s="224">
        <f t="shared" si="24"/>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3"/>
        <v>0</v>
      </c>
      <c r="Q742" s="224"/>
      <c r="R742" s="224">
        <f t="shared" si="24"/>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3"/>
        <v>0</v>
      </c>
      <c r="Q743" s="224"/>
      <c r="R743" s="224">
        <f t="shared" si="24"/>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3"/>
        <v>0</v>
      </c>
      <c r="Q744" s="224"/>
      <c r="R744" s="224">
        <f t="shared" si="24"/>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3"/>
        <v>0</v>
      </c>
      <c r="Q745" s="224"/>
      <c r="R745" s="224">
        <f t="shared" si="24"/>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3"/>
        <v>0</v>
      </c>
      <c r="Q746" s="224"/>
      <c r="R746" s="224">
        <f t="shared" si="24"/>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3"/>
        <v>0</v>
      </c>
      <c r="Q747" s="224"/>
      <c r="R747" s="224">
        <f t="shared" si="24"/>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3"/>
        <v>0</v>
      </c>
      <c r="Q748" s="224"/>
      <c r="R748" s="224">
        <f t="shared" si="24"/>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3"/>
        <v>0</v>
      </c>
      <c r="Q749" s="224"/>
      <c r="R749" s="224">
        <f t="shared" si="24"/>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3"/>
        <v>0</v>
      </c>
      <c r="Q750" s="224"/>
      <c r="R750" s="224">
        <f t="shared" si="24"/>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3"/>
        <v>0</v>
      </c>
      <c r="Q751" s="224"/>
      <c r="R751" s="224">
        <f t="shared" si="24"/>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3"/>
        <v>0</v>
      </c>
      <c r="Q752" s="224"/>
      <c r="R752" s="224">
        <f t="shared" si="24"/>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3"/>
        <v>0</v>
      </c>
      <c r="Q753" s="224"/>
      <c r="R753" s="224">
        <f t="shared" si="24"/>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3"/>
        <v>0</v>
      </c>
      <c r="Q754" s="224"/>
      <c r="R754" s="224">
        <f t="shared" si="24"/>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3"/>
        <v>0</v>
      </c>
      <c r="Q755" s="224"/>
      <c r="R755" s="224">
        <f t="shared" si="24"/>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3"/>
        <v>0</v>
      </c>
      <c r="Q756" s="224"/>
      <c r="R756" s="224">
        <f t="shared" si="24"/>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3"/>
        <v>0</v>
      </c>
      <c r="Q757" s="224"/>
      <c r="R757" s="224">
        <f t="shared" si="24"/>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3"/>
        <v>0</v>
      </c>
      <c r="Q758" s="224"/>
      <c r="R758" s="224">
        <f t="shared" si="24"/>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3"/>
        <v>0</v>
      </c>
      <c r="Q759" s="224"/>
      <c r="R759" s="224">
        <f t="shared" si="24"/>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3"/>
        <v>0</v>
      </c>
      <c r="Q760" s="224"/>
      <c r="R760" s="224">
        <f t="shared" si="24"/>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3"/>
        <v>0</v>
      </c>
      <c r="Q761" s="224"/>
      <c r="R761" s="224">
        <f t="shared" si="24"/>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3"/>
        <v>0</v>
      </c>
      <c r="Q762" s="224"/>
      <c r="R762" s="224">
        <f t="shared" si="24"/>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3"/>
        <v>0</v>
      </c>
      <c r="Q763" s="224"/>
      <c r="R763" s="224">
        <f t="shared" si="24"/>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ref="P764:P827" si="25">SUM($I764:$O764)</f>
        <v>0</v>
      </c>
      <c r="Q764" s="224"/>
      <c r="R764" s="224">
        <f t="shared" ref="R764:R827" si="26">P764-Q764</f>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5"/>
        <v>0</v>
      </c>
      <c r="Q765" s="224"/>
      <c r="R765" s="224">
        <f t="shared" si="26"/>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5"/>
        <v>0</v>
      </c>
      <c r="Q766" s="224"/>
      <c r="R766" s="224">
        <f t="shared" si="26"/>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5"/>
        <v>0</v>
      </c>
      <c r="Q767" s="224"/>
      <c r="R767" s="224">
        <f t="shared" si="26"/>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5"/>
        <v>0</v>
      </c>
      <c r="Q768" s="224"/>
      <c r="R768" s="224">
        <f t="shared" si="26"/>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5"/>
        <v>0</v>
      </c>
      <c r="Q769" s="224"/>
      <c r="R769" s="224">
        <f t="shared" si="26"/>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5"/>
        <v>0</v>
      </c>
      <c r="Q770" s="224"/>
      <c r="R770" s="224">
        <f t="shared" si="26"/>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5"/>
        <v>0</v>
      </c>
      <c r="Q771" s="224"/>
      <c r="R771" s="224">
        <f t="shared" si="26"/>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5"/>
        <v>0</v>
      </c>
      <c r="Q772" s="224"/>
      <c r="R772" s="224">
        <f t="shared" si="26"/>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5"/>
        <v>0</v>
      </c>
      <c r="Q773" s="224"/>
      <c r="R773" s="224">
        <f t="shared" si="26"/>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5"/>
        <v>0</v>
      </c>
      <c r="Q774" s="224"/>
      <c r="R774" s="224">
        <f t="shared" si="26"/>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5"/>
        <v>0</v>
      </c>
      <c r="Q775" s="224"/>
      <c r="R775" s="224">
        <f t="shared" si="26"/>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5"/>
        <v>0</v>
      </c>
      <c r="Q776" s="224"/>
      <c r="R776" s="224">
        <f t="shared" si="26"/>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5"/>
        <v>0</v>
      </c>
      <c r="Q777" s="224"/>
      <c r="R777" s="224">
        <f t="shared" si="26"/>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5"/>
        <v>0</v>
      </c>
      <c r="Q778" s="224"/>
      <c r="R778" s="224">
        <f t="shared" si="26"/>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5"/>
        <v>0</v>
      </c>
      <c r="Q779" s="224"/>
      <c r="R779" s="224">
        <f t="shared" si="26"/>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5"/>
        <v>0</v>
      </c>
      <c r="Q780" s="224"/>
      <c r="R780" s="224">
        <f t="shared" si="26"/>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5"/>
        <v>0</v>
      </c>
      <c r="Q781" s="224"/>
      <c r="R781" s="224">
        <f t="shared" si="26"/>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si="25"/>
        <v>0</v>
      </c>
      <c r="Q782" s="224"/>
      <c r="R782" s="224">
        <f t="shared" si="26"/>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5"/>
        <v>0</v>
      </c>
      <c r="Q783" s="224"/>
      <c r="R783" s="224">
        <f t="shared" si="26"/>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5"/>
        <v>0</v>
      </c>
      <c r="Q784" s="224"/>
      <c r="R784" s="224">
        <f t="shared" si="26"/>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5"/>
        <v>0</v>
      </c>
      <c r="Q785" s="224"/>
      <c r="R785" s="224">
        <f t="shared" si="26"/>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5"/>
        <v>0</v>
      </c>
      <c r="Q786" s="224"/>
      <c r="R786" s="224">
        <f t="shared" si="26"/>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5"/>
        <v>0</v>
      </c>
      <c r="Q787" s="224"/>
      <c r="R787" s="224">
        <f t="shared" si="26"/>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5"/>
        <v>0</v>
      </c>
      <c r="Q788" s="224"/>
      <c r="R788" s="224">
        <f t="shared" si="26"/>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5"/>
        <v>0</v>
      </c>
      <c r="Q789" s="224"/>
      <c r="R789" s="224">
        <f t="shared" si="26"/>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5"/>
        <v>0</v>
      </c>
      <c r="Q790" s="224"/>
      <c r="R790" s="224">
        <f t="shared" si="26"/>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5"/>
        <v>0</v>
      </c>
      <c r="Q791" s="224"/>
      <c r="R791" s="224">
        <f t="shared" si="26"/>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5"/>
        <v>0</v>
      </c>
      <c r="Q792" s="224"/>
      <c r="R792" s="224">
        <f t="shared" si="26"/>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5"/>
        <v>0</v>
      </c>
      <c r="Q793" s="224"/>
      <c r="R793" s="224">
        <f t="shared" si="26"/>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5"/>
        <v>0</v>
      </c>
      <c r="Q794" s="224"/>
      <c r="R794" s="224">
        <f t="shared" si="26"/>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5"/>
        <v>0</v>
      </c>
      <c r="Q795" s="224"/>
      <c r="R795" s="224">
        <f t="shared" si="26"/>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5"/>
        <v>0</v>
      </c>
      <c r="Q796" s="224"/>
      <c r="R796" s="224">
        <f t="shared" si="26"/>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5"/>
        <v>0</v>
      </c>
      <c r="Q797" s="224"/>
      <c r="R797" s="224">
        <f t="shared" si="26"/>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5"/>
        <v>0</v>
      </c>
      <c r="Q798" s="224"/>
      <c r="R798" s="224">
        <f t="shared" si="26"/>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5"/>
        <v>0</v>
      </c>
      <c r="Q799" s="224"/>
      <c r="R799" s="224">
        <f t="shared" si="26"/>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5"/>
        <v>0</v>
      </c>
      <c r="Q800" s="224"/>
      <c r="R800" s="224">
        <f t="shared" si="26"/>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5"/>
        <v>0</v>
      </c>
      <c r="Q801" s="224"/>
      <c r="R801" s="224">
        <f t="shared" si="26"/>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5"/>
        <v>0</v>
      </c>
      <c r="Q802" s="224"/>
      <c r="R802" s="224">
        <f t="shared" si="26"/>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5"/>
        <v>0</v>
      </c>
      <c r="Q803" s="224"/>
      <c r="R803" s="224">
        <f t="shared" si="26"/>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5"/>
        <v>0</v>
      </c>
      <c r="Q804" s="224"/>
      <c r="R804" s="224">
        <f t="shared" si="26"/>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5"/>
        <v>0</v>
      </c>
      <c r="Q805" s="224"/>
      <c r="R805" s="224">
        <f t="shared" si="26"/>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5"/>
        <v>0</v>
      </c>
      <c r="Q806" s="224"/>
      <c r="R806" s="224">
        <f t="shared" si="26"/>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5"/>
        <v>0</v>
      </c>
      <c r="Q807" s="224"/>
      <c r="R807" s="224">
        <f t="shared" si="26"/>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5"/>
        <v>0</v>
      </c>
      <c r="Q808" s="224"/>
      <c r="R808" s="224">
        <f t="shared" si="26"/>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5"/>
        <v>0</v>
      </c>
      <c r="Q809" s="224"/>
      <c r="R809" s="224">
        <f t="shared" si="26"/>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5"/>
        <v>0</v>
      </c>
      <c r="Q810" s="224"/>
      <c r="R810" s="224">
        <f t="shared" si="26"/>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5"/>
        <v>0</v>
      </c>
      <c r="Q811" s="224"/>
      <c r="R811" s="224">
        <f t="shared" si="26"/>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5"/>
        <v>0</v>
      </c>
      <c r="Q812" s="224"/>
      <c r="R812" s="224">
        <f t="shared" si="26"/>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5"/>
        <v>0</v>
      </c>
      <c r="Q813" s="224"/>
      <c r="R813" s="224">
        <f t="shared" si="26"/>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5"/>
        <v>0</v>
      </c>
      <c r="Q814" s="224"/>
      <c r="R814" s="224">
        <f t="shared" si="26"/>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5"/>
        <v>0</v>
      </c>
      <c r="Q815" s="224"/>
      <c r="R815" s="224">
        <f t="shared" si="26"/>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5"/>
        <v>0</v>
      </c>
      <c r="Q816" s="224"/>
      <c r="R816" s="224">
        <f t="shared" si="26"/>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5"/>
        <v>0</v>
      </c>
      <c r="Q817" s="224"/>
      <c r="R817" s="224">
        <f t="shared" si="26"/>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5"/>
        <v>0</v>
      </c>
      <c r="Q818" s="224"/>
      <c r="R818" s="224">
        <f t="shared" si="26"/>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5"/>
        <v>0</v>
      </c>
      <c r="Q819" s="224"/>
      <c r="R819" s="224">
        <f t="shared" si="26"/>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5"/>
        <v>0</v>
      </c>
      <c r="Q820" s="224"/>
      <c r="R820" s="224">
        <f t="shared" si="26"/>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5"/>
        <v>0</v>
      </c>
      <c r="Q821" s="224"/>
      <c r="R821" s="224">
        <f t="shared" si="26"/>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5"/>
        <v>0</v>
      </c>
      <c r="Q822" s="224"/>
      <c r="R822" s="224">
        <f t="shared" si="26"/>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5"/>
        <v>0</v>
      </c>
      <c r="Q823" s="224"/>
      <c r="R823" s="224">
        <f t="shared" si="26"/>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5"/>
        <v>0</v>
      </c>
      <c r="Q824" s="224"/>
      <c r="R824" s="224">
        <f t="shared" si="26"/>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5"/>
        <v>0</v>
      </c>
      <c r="Q825" s="224"/>
      <c r="R825" s="224">
        <f t="shared" si="26"/>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5"/>
        <v>0</v>
      </c>
      <c r="Q826" s="224"/>
      <c r="R826" s="224">
        <f t="shared" si="26"/>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5"/>
        <v>0</v>
      </c>
      <c r="Q827" s="224"/>
      <c r="R827" s="224">
        <f t="shared" si="26"/>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ref="P828:P891" si="27">SUM($I828:$O828)</f>
        <v>0</v>
      </c>
      <c r="Q828" s="224"/>
      <c r="R828" s="224">
        <f t="shared" ref="R828:R891" si="28">P828-Q828</f>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7"/>
        <v>0</v>
      </c>
      <c r="Q829" s="224"/>
      <c r="R829" s="224">
        <f t="shared" si="28"/>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7"/>
        <v>0</v>
      </c>
      <c r="Q830" s="224"/>
      <c r="R830" s="224">
        <f t="shared" si="28"/>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7"/>
        <v>0</v>
      </c>
      <c r="Q831" s="224"/>
      <c r="R831" s="224">
        <f t="shared" si="28"/>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7"/>
        <v>0</v>
      </c>
      <c r="Q832" s="224"/>
      <c r="R832" s="224">
        <f t="shared" si="28"/>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7"/>
        <v>0</v>
      </c>
      <c r="Q833" s="224"/>
      <c r="R833" s="224">
        <f t="shared" si="28"/>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7"/>
        <v>0</v>
      </c>
      <c r="Q834" s="224"/>
      <c r="R834" s="224">
        <f t="shared" si="28"/>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7"/>
        <v>0</v>
      </c>
      <c r="Q835" s="224"/>
      <c r="R835" s="224">
        <f t="shared" si="28"/>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7"/>
        <v>0</v>
      </c>
      <c r="Q836" s="224"/>
      <c r="R836" s="224">
        <f t="shared" si="28"/>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7"/>
        <v>0</v>
      </c>
      <c r="Q837" s="224"/>
      <c r="R837" s="224">
        <f t="shared" si="28"/>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7"/>
        <v>0</v>
      </c>
      <c r="Q838" s="224"/>
      <c r="R838" s="224">
        <f t="shared" si="28"/>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7"/>
        <v>0</v>
      </c>
      <c r="Q839" s="224"/>
      <c r="R839" s="224">
        <f t="shared" si="28"/>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7"/>
        <v>0</v>
      </c>
      <c r="Q840" s="224"/>
      <c r="R840" s="224">
        <f t="shared" si="28"/>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7"/>
        <v>0</v>
      </c>
      <c r="Q841" s="224"/>
      <c r="R841" s="224">
        <f t="shared" si="28"/>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7"/>
        <v>0</v>
      </c>
      <c r="Q842" s="224"/>
      <c r="R842" s="224">
        <f t="shared" si="28"/>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7"/>
        <v>0</v>
      </c>
      <c r="Q843" s="224"/>
      <c r="R843" s="224">
        <f t="shared" si="28"/>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7"/>
        <v>0</v>
      </c>
      <c r="Q844" s="224"/>
      <c r="R844" s="224">
        <f t="shared" si="28"/>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7"/>
        <v>0</v>
      </c>
      <c r="Q845" s="224"/>
      <c r="R845" s="224">
        <f t="shared" si="28"/>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si="27"/>
        <v>0</v>
      </c>
      <c r="Q846" s="224"/>
      <c r="R846" s="224">
        <f t="shared" si="28"/>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7"/>
        <v>0</v>
      </c>
      <c r="Q847" s="224"/>
      <c r="R847" s="224">
        <f t="shared" si="28"/>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7"/>
        <v>0</v>
      </c>
      <c r="Q848" s="224"/>
      <c r="R848" s="224">
        <f t="shared" si="28"/>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7"/>
        <v>0</v>
      </c>
      <c r="Q849" s="224"/>
      <c r="R849" s="224">
        <f t="shared" si="28"/>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7"/>
        <v>0</v>
      </c>
      <c r="Q850" s="224"/>
      <c r="R850" s="224">
        <f t="shared" si="28"/>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7"/>
        <v>0</v>
      </c>
      <c r="Q851" s="224"/>
      <c r="R851" s="224">
        <f t="shared" si="28"/>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7"/>
        <v>0</v>
      </c>
      <c r="Q852" s="224"/>
      <c r="R852" s="224">
        <f t="shared" si="28"/>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7"/>
        <v>0</v>
      </c>
      <c r="Q853" s="224"/>
      <c r="R853" s="224">
        <f t="shared" si="28"/>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7"/>
        <v>0</v>
      </c>
      <c r="Q854" s="224"/>
      <c r="R854" s="224">
        <f t="shared" si="28"/>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7"/>
        <v>0</v>
      </c>
      <c r="Q855" s="224"/>
      <c r="R855" s="224">
        <f t="shared" si="28"/>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7"/>
        <v>0</v>
      </c>
      <c r="Q856" s="224"/>
      <c r="R856" s="224">
        <f t="shared" si="28"/>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7"/>
        <v>0</v>
      </c>
      <c r="Q857" s="224"/>
      <c r="R857" s="224">
        <f t="shared" si="28"/>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7"/>
        <v>0</v>
      </c>
      <c r="Q858" s="224"/>
      <c r="R858" s="224">
        <f t="shared" si="28"/>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7"/>
        <v>0</v>
      </c>
      <c r="Q859" s="224"/>
      <c r="R859" s="224">
        <f t="shared" si="28"/>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7"/>
        <v>0</v>
      </c>
      <c r="Q860" s="224"/>
      <c r="R860" s="224">
        <f t="shared" si="28"/>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7"/>
        <v>0</v>
      </c>
      <c r="Q861" s="224"/>
      <c r="R861" s="224">
        <f t="shared" si="28"/>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7"/>
        <v>0</v>
      </c>
      <c r="Q862" s="224"/>
      <c r="R862" s="224">
        <f t="shared" si="28"/>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7"/>
        <v>0</v>
      </c>
      <c r="Q863" s="224"/>
      <c r="R863" s="224">
        <f t="shared" si="28"/>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7"/>
        <v>0</v>
      </c>
      <c r="Q864" s="224"/>
      <c r="R864" s="224">
        <f t="shared" si="28"/>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7"/>
        <v>0</v>
      </c>
      <c r="Q865" s="224"/>
      <c r="R865" s="224">
        <f t="shared" si="28"/>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7"/>
        <v>0</v>
      </c>
      <c r="Q866" s="224"/>
      <c r="R866" s="224">
        <f t="shared" si="28"/>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7"/>
        <v>0</v>
      </c>
      <c r="Q867" s="224"/>
      <c r="R867" s="224">
        <f t="shared" si="28"/>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7"/>
        <v>0</v>
      </c>
      <c r="Q868" s="224"/>
      <c r="R868" s="224">
        <f t="shared" si="28"/>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7"/>
        <v>0</v>
      </c>
      <c r="Q869" s="224"/>
      <c r="R869" s="224">
        <f t="shared" si="28"/>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7"/>
        <v>0</v>
      </c>
      <c r="Q870" s="224"/>
      <c r="R870" s="224">
        <f t="shared" si="28"/>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7"/>
        <v>0</v>
      </c>
      <c r="Q871" s="224"/>
      <c r="R871" s="224">
        <f t="shared" si="28"/>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7"/>
        <v>0</v>
      </c>
      <c r="Q872" s="224"/>
      <c r="R872" s="224">
        <f t="shared" si="28"/>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7"/>
        <v>0</v>
      </c>
      <c r="Q873" s="224"/>
      <c r="R873" s="224">
        <f t="shared" si="28"/>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7"/>
        <v>0</v>
      </c>
      <c r="Q874" s="224"/>
      <c r="R874" s="224">
        <f t="shared" si="28"/>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7"/>
        <v>0</v>
      </c>
      <c r="Q875" s="224"/>
      <c r="R875" s="224">
        <f t="shared" si="28"/>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7"/>
        <v>0</v>
      </c>
      <c r="Q876" s="224"/>
      <c r="R876" s="224">
        <f t="shared" si="28"/>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7"/>
        <v>0</v>
      </c>
      <c r="Q877" s="224"/>
      <c r="R877" s="224">
        <f t="shared" si="28"/>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7"/>
        <v>0</v>
      </c>
      <c r="Q878" s="224"/>
      <c r="R878" s="224">
        <f t="shared" si="28"/>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7"/>
        <v>0</v>
      </c>
      <c r="Q879" s="224"/>
      <c r="R879" s="224">
        <f t="shared" si="28"/>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7"/>
        <v>0</v>
      </c>
      <c r="Q880" s="224"/>
      <c r="R880" s="224">
        <f t="shared" si="28"/>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7"/>
        <v>0</v>
      </c>
      <c r="Q881" s="224"/>
      <c r="R881" s="224">
        <f t="shared" si="28"/>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7"/>
        <v>0</v>
      </c>
      <c r="Q882" s="224"/>
      <c r="R882" s="224">
        <f t="shared" si="28"/>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7"/>
        <v>0</v>
      </c>
      <c r="Q883" s="224"/>
      <c r="R883" s="224">
        <f t="shared" si="28"/>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7"/>
        <v>0</v>
      </c>
      <c r="Q884" s="224"/>
      <c r="R884" s="224">
        <f t="shared" si="28"/>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7"/>
        <v>0</v>
      </c>
      <c r="Q885" s="224"/>
      <c r="R885" s="224">
        <f t="shared" si="28"/>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7"/>
        <v>0</v>
      </c>
      <c r="Q886" s="224"/>
      <c r="R886" s="224">
        <f t="shared" si="28"/>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7"/>
        <v>0</v>
      </c>
      <c r="Q887" s="224"/>
      <c r="R887" s="224">
        <f t="shared" si="28"/>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7"/>
        <v>0</v>
      </c>
      <c r="Q888" s="224"/>
      <c r="R888" s="224">
        <f t="shared" si="28"/>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7"/>
        <v>0</v>
      </c>
      <c r="Q889" s="224"/>
      <c r="R889" s="224">
        <f t="shared" si="28"/>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7"/>
        <v>0</v>
      </c>
      <c r="Q890" s="224"/>
      <c r="R890" s="224">
        <f t="shared" si="28"/>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7"/>
        <v>0</v>
      </c>
      <c r="Q891" s="224"/>
      <c r="R891" s="224">
        <f t="shared" si="28"/>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ref="P892:P955" si="29">SUM($I892:$O892)</f>
        <v>0</v>
      </c>
      <c r="Q892" s="224"/>
      <c r="R892" s="224">
        <f t="shared" ref="R892:R955" si="30">P892-Q892</f>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9"/>
        <v>0</v>
      </c>
      <c r="Q893" s="224"/>
      <c r="R893" s="224">
        <f t="shared" si="30"/>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9"/>
        <v>0</v>
      </c>
      <c r="Q894" s="224"/>
      <c r="R894" s="224">
        <f t="shared" si="30"/>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9"/>
        <v>0</v>
      </c>
      <c r="Q895" s="224"/>
      <c r="R895" s="224">
        <f t="shared" si="30"/>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9"/>
        <v>0</v>
      </c>
      <c r="Q896" s="224"/>
      <c r="R896" s="224">
        <f t="shared" si="30"/>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9"/>
        <v>0</v>
      </c>
      <c r="Q897" s="224"/>
      <c r="R897" s="224">
        <f t="shared" si="30"/>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9"/>
        <v>0</v>
      </c>
      <c r="Q898" s="224"/>
      <c r="R898" s="224">
        <f t="shared" si="30"/>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9"/>
        <v>0</v>
      </c>
      <c r="Q899" s="224"/>
      <c r="R899" s="224">
        <f t="shared" si="30"/>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9"/>
        <v>0</v>
      </c>
      <c r="Q900" s="224"/>
      <c r="R900" s="224">
        <f t="shared" si="30"/>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9"/>
        <v>0</v>
      </c>
      <c r="Q901" s="224"/>
      <c r="R901" s="224">
        <f t="shared" si="30"/>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9"/>
        <v>0</v>
      </c>
      <c r="Q902" s="224"/>
      <c r="R902" s="224">
        <f t="shared" si="30"/>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9"/>
        <v>0</v>
      </c>
      <c r="Q903" s="224"/>
      <c r="R903" s="224">
        <f t="shared" si="30"/>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9"/>
        <v>0</v>
      </c>
      <c r="Q904" s="224"/>
      <c r="R904" s="224">
        <f t="shared" si="30"/>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9"/>
        <v>0</v>
      </c>
      <c r="Q905" s="224"/>
      <c r="R905" s="224">
        <f t="shared" si="30"/>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9"/>
        <v>0</v>
      </c>
      <c r="Q906" s="224"/>
      <c r="R906" s="224">
        <f t="shared" si="30"/>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9"/>
        <v>0</v>
      </c>
      <c r="Q907" s="224"/>
      <c r="R907" s="224">
        <f t="shared" si="30"/>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9"/>
        <v>0</v>
      </c>
      <c r="Q908" s="224"/>
      <c r="R908" s="224">
        <f t="shared" si="30"/>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9"/>
        <v>0</v>
      </c>
      <c r="Q909" s="224"/>
      <c r="R909" s="224">
        <f t="shared" si="30"/>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si="29"/>
        <v>0</v>
      </c>
      <c r="Q910" s="224"/>
      <c r="R910" s="224">
        <f t="shared" si="30"/>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9"/>
        <v>0</v>
      </c>
      <c r="Q911" s="224"/>
      <c r="R911" s="224">
        <f t="shared" si="30"/>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9"/>
        <v>0</v>
      </c>
      <c r="Q912" s="224"/>
      <c r="R912" s="224">
        <f t="shared" si="30"/>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9"/>
        <v>0</v>
      </c>
      <c r="Q913" s="224"/>
      <c r="R913" s="224">
        <f t="shared" si="30"/>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9"/>
        <v>0</v>
      </c>
      <c r="Q914" s="224"/>
      <c r="R914" s="224">
        <f t="shared" si="30"/>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9"/>
        <v>0</v>
      </c>
      <c r="Q915" s="224"/>
      <c r="R915" s="224">
        <f t="shared" si="30"/>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9"/>
        <v>0</v>
      </c>
      <c r="Q916" s="224"/>
      <c r="R916" s="224">
        <f t="shared" si="30"/>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9"/>
        <v>0</v>
      </c>
      <c r="Q917" s="224"/>
      <c r="R917" s="224">
        <f t="shared" si="30"/>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9"/>
        <v>0</v>
      </c>
      <c r="Q918" s="224"/>
      <c r="R918" s="224">
        <f t="shared" si="30"/>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9"/>
        <v>0</v>
      </c>
      <c r="Q919" s="224"/>
      <c r="R919" s="224">
        <f t="shared" si="30"/>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9"/>
        <v>0</v>
      </c>
      <c r="Q920" s="224"/>
      <c r="R920" s="224">
        <f t="shared" si="30"/>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9"/>
        <v>0</v>
      </c>
      <c r="Q921" s="224"/>
      <c r="R921" s="224">
        <f t="shared" si="30"/>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9"/>
        <v>0</v>
      </c>
      <c r="Q922" s="224"/>
      <c r="R922" s="224">
        <f t="shared" si="30"/>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9"/>
        <v>0</v>
      </c>
      <c r="Q923" s="224"/>
      <c r="R923" s="224">
        <f t="shared" si="30"/>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9"/>
        <v>0</v>
      </c>
      <c r="Q924" s="224"/>
      <c r="R924" s="224">
        <f t="shared" si="30"/>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9"/>
        <v>0</v>
      </c>
      <c r="Q925" s="224"/>
      <c r="R925" s="224">
        <f t="shared" si="30"/>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9"/>
        <v>0</v>
      </c>
      <c r="Q926" s="224"/>
      <c r="R926" s="224">
        <f t="shared" si="30"/>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9"/>
        <v>0</v>
      </c>
      <c r="Q927" s="224"/>
      <c r="R927" s="224">
        <f t="shared" si="30"/>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9"/>
        <v>0</v>
      </c>
      <c r="Q928" s="224"/>
      <c r="R928" s="224">
        <f t="shared" si="30"/>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9"/>
        <v>0</v>
      </c>
      <c r="Q929" s="224"/>
      <c r="R929" s="224">
        <f t="shared" si="30"/>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9"/>
        <v>0</v>
      </c>
      <c r="Q930" s="224"/>
      <c r="R930" s="224">
        <f t="shared" si="30"/>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9"/>
        <v>0</v>
      </c>
      <c r="Q931" s="224"/>
      <c r="R931" s="224">
        <f t="shared" si="30"/>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9"/>
        <v>0</v>
      </c>
      <c r="Q932" s="224"/>
      <c r="R932" s="224">
        <f t="shared" si="30"/>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9"/>
        <v>0</v>
      </c>
      <c r="Q933" s="224"/>
      <c r="R933" s="224">
        <f t="shared" si="30"/>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9"/>
        <v>0</v>
      </c>
      <c r="Q934" s="224"/>
      <c r="R934" s="224">
        <f t="shared" si="30"/>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9"/>
        <v>0</v>
      </c>
      <c r="Q935" s="224"/>
      <c r="R935" s="224">
        <f t="shared" si="30"/>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9"/>
        <v>0</v>
      </c>
      <c r="Q936" s="224"/>
      <c r="R936" s="224">
        <f t="shared" si="30"/>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9"/>
        <v>0</v>
      </c>
      <c r="Q937" s="224"/>
      <c r="R937" s="224">
        <f t="shared" si="30"/>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9"/>
        <v>0</v>
      </c>
      <c r="Q938" s="224"/>
      <c r="R938" s="224">
        <f t="shared" si="30"/>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9"/>
        <v>0</v>
      </c>
      <c r="Q939" s="224"/>
      <c r="R939" s="224">
        <f t="shared" si="30"/>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9"/>
        <v>0</v>
      </c>
      <c r="Q940" s="224"/>
      <c r="R940" s="224">
        <f t="shared" si="30"/>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9"/>
        <v>0</v>
      </c>
      <c r="Q941" s="224"/>
      <c r="R941" s="224">
        <f t="shared" si="30"/>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9"/>
        <v>0</v>
      </c>
      <c r="Q942" s="224"/>
      <c r="R942" s="224">
        <f t="shared" si="30"/>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9"/>
        <v>0</v>
      </c>
      <c r="Q943" s="224"/>
      <c r="R943" s="224">
        <f t="shared" si="30"/>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9"/>
        <v>0</v>
      </c>
      <c r="Q944" s="224"/>
      <c r="R944" s="224">
        <f t="shared" si="30"/>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9"/>
        <v>0</v>
      </c>
      <c r="Q945" s="224"/>
      <c r="R945" s="224">
        <f t="shared" si="30"/>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9"/>
        <v>0</v>
      </c>
      <c r="Q946" s="224"/>
      <c r="R946" s="224">
        <f t="shared" si="30"/>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9"/>
        <v>0</v>
      </c>
      <c r="Q947" s="224"/>
      <c r="R947" s="224">
        <f t="shared" si="30"/>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9"/>
        <v>0</v>
      </c>
      <c r="Q948" s="224"/>
      <c r="R948" s="224">
        <f t="shared" si="30"/>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9"/>
        <v>0</v>
      </c>
      <c r="Q949" s="224"/>
      <c r="R949" s="224">
        <f t="shared" si="30"/>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9"/>
        <v>0</v>
      </c>
      <c r="Q950" s="224"/>
      <c r="R950" s="224">
        <f t="shared" si="30"/>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9"/>
        <v>0</v>
      </c>
      <c r="Q951" s="224"/>
      <c r="R951" s="224">
        <f t="shared" si="30"/>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9"/>
        <v>0</v>
      </c>
      <c r="Q952" s="224"/>
      <c r="R952" s="224">
        <f t="shared" si="30"/>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9"/>
        <v>0</v>
      </c>
      <c r="Q953" s="224"/>
      <c r="R953" s="224">
        <f t="shared" si="30"/>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9"/>
        <v>0</v>
      </c>
      <c r="Q954" s="224"/>
      <c r="R954" s="224">
        <f t="shared" si="30"/>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9"/>
        <v>0</v>
      </c>
      <c r="Q955" s="224"/>
      <c r="R955" s="224">
        <f t="shared" si="30"/>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ref="P956:P983" si="31">SUM($I956:$O956)</f>
        <v>0</v>
      </c>
      <c r="Q956" s="224"/>
      <c r="R956" s="224">
        <f t="shared" ref="R956:R983" si="32">P956-Q956</f>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31"/>
        <v>0</v>
      </c>
      <c r="Q957" s="224"/>
      <c r="R957" s="224">
        <f t="shared" si="32"/>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31"/>
        <v>0</v>
      </c>
      <c r="Q958" s="224"/>
      <c r="R958" s="224">
        <f t="shared" si="32"/>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31"/>
        <v>0</v>
      </c>
      <c r="Q959" s="224"/>
      <c r="R959" s="224">
        <f t="shared" si="32"/>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31"/>
        <v>0</v>
      </c>
      <c r="Q960" s="224"/>
      <c r="R960" s="224">
        <f t="shared" si="32"/>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31"/>
        <v>0</v>
      </c>
      <c r="Q961" s="224"/>
      <c r="R961" s="224">
        <f t="shared" si="32"/>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31"/>
        <v>0</v>
      </c>
      <c r="Q962" s="224"/>
      <c r="R962" s="224">
        <f t="shared" si="32"/>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31"/>
        <v>0</v>
      </c>
      <c r="Q963" s="224"/>
      <c r="R963" s="224">
        <f t="shared" si="32"/>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31"/>
        <v>0</v>
      </c>
      <c r="Q964" s="224"/>
      <c r="R964" s="224">
        <f t="shared" si="32"/>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31"/>
        <v>0</v>
      </c>
      <c r="Q965" s="224"/>
      <c r="R965" s="224">
        <f t="shared" si="32"/>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31"/>
        <v>0</v>
      </c>
      <c r="Q966" s="224"/>
      <c r="R966" s="224">
        <f t="shared" si="32"/>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31"/>
        <v>0</v>
      </c>
      <c r="Q967" s="224"/>
      <c r="R967" s="224">
        <f t="shared" si="32"/>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31"/>
        <v>0</v>
      </c>
      <c r="Q968" s="224"/>
      <c r="R968" s="224">
        <f t="shared" si="32"/>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31"/>
        <v>0</v>
      </c>
      <c r="Q969" s="224"/>
      <c r="R969" s="224">
        <f t="shared" si="32"/>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31"/>
        <v>0</v>
      </c>
      <c r="Q970" s="224"/>
      <c r="R970" s="224">
        <f t="shared" si="32"/>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31"/>
        <v>0</v>
      </c>
      <c r="Q971" s="224"/>
      <c r="R971" s="224">
        <f t="shared" si="32"/>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31"/>
        <v>0</v>
      </c>
      <c r="Q972" s="224"/>
      <c r="R972" s="224">
        <f t="shared" si="32"/>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31"/>
        <v>0</v>
      </c>
      <c r="Q973" s="224"/>
      <c r="R973" s="224">
        <f t="shared" si="32"/>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si="31"/>
        <v>0</v>
      </c>
      <c r="Q974" s="224"/>
      <c r="R974" s="224">
        <f t="shared" si="32"/>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1"/>
        <v>0</v>
      </c>
      <c r="Q975" s="224"/>
      <c r="R975" s="224">
        <f t="shared" si="32"/>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1"/>
        <v>0</v>
      </c>
      <c r="Q976" s="224"/>
      <c r="R976" s="224">
        <f t="shared" si="32"/>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1"/>
        <v>0</v>
      </c>
      <c r="Q977" s="224"/>
      <c r="R977" s="224">
        <f t="shared" si="32"/>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1"/>
        <v>0</v>
      </c>
      <c r="Q978" s="224"/>
      <c r="R978" s="224">
        <f t="shared" si="32"/>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1"/>
        <v>0</v>
      </c>
      <c r="Q979" s="224"/>
      <c r="R979" s="224">
        <f t="shared" si="32"/>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1"/>
        <v>0</v>
      </c>
      <c r="Q980" s="224"/>
      <c r="R980" s="224">
        <f t="shared" si="32"/>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1"/>
        <v>0</v>
      </c>
      <c r="Q981" s="224"/>
      <c r="R981" s="224">
        <f t="shared" si="32"/>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1"/>
        <v>0</v>
      </c>
      <c r="Q982" s="224"/>
      <c r="R982" s="224">
        <f t="shared" si="32"/>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1"/>
        <v>0</v>
      </c>
      <c r="Q983" s="224"/>
      <c r="R983" s="224">
        <f t="shared" si="32"/>
        <v>0</v>
      </c>
      <c r="S983" s="224"/>
      <c r="T983" s="226"/>
    </row>
    <row r="984" spans="1:20" s="209" customFormat="1" x14ac:dyDescent="0.2">
      <c r="H984" s="75"/>
    </row>
    <row r="985" spans="1:20" s="209" customFormat="1" x14ac:dyDescent="0.2">
      <c r="H985" s="75"/>
    </row>
    <row r="986" spans="1:20" s="209" customFormat="1" x14ac:dyDescent="0.2">
      <c r="H986" s="75"/>
    </row>
    <row r="987" spans="1:20" s="209" customFormat="1" x14ac:dyDescent="0.2">
      <c r="H987" s="75"/>
    </row>
    <row r="988" spans="1:20" s="209" customFormat="1" x14ac:dyDescent="0.2">
      <c r="H988" s="75"/>
    </row>
    <row r="989" spans="1:20" s="209" customFormat="1" x14ac:dyDescent="0.2">
      <c r="H989" s="75"/>
    </row>
    <row r="990" spans="1:20" s="209" customFormat="1" x14ac:dyDescent="0.2">
      <c r="H990" s="75"/>
    </row>
    <row r="991" spans="1:20" s="209" customFormat="1" x14ac:dyDescent="0.2">
      <c r="H991" s="75"/>
    </row>
    <row r="992" spans="1:20" s="209" customFormat="1" x14ac:dyDescent="0.2">
      <c r="H992" s="75"/>
    </row>
    <row r="993" spans="8:8" s="209" customFormat="1" x14ac:dyDescent="0.2">
      <c r="H993" s="75"/>
    </row>
    <row r="994" spans="8:8" s="209" customFormat="1" x14ac:dyDescent="0.2">
      <c r="H994" s="75"/>
    </row>
  </sheetData>
  <sheetProtection algorithmName="SHA-512" hashValue="iyFPhwSputckaB1VwLFcvzOftG3EnvAAen6rK4GFYzsh/dy8l3VbYBOrxMVKmRknYLfF9LoanR4HFtRKKxH67A==" saltValue="GUxw6nKVdEvY5d+6ijBhDg=="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6:C17 C13:C14 C19:C983">
    <cfRule type="expression" dxfId="65" priority="164">
      <formula>AND(ISBLANK(C13),SUM(COUNTIF(A13:O13,"&lt;&gt;"&amp;""),COUNTIF(Q13,"&lt;&gt;"&amp;""),COUNTIF(S13:T13,"&lt;&gt;"&amp;"")&gt;0))</formula>
    </cfRule>
  </conditionalFormatting>
  <conditionalFormatting sqref="F13:F983">
    <cfRule type="expression" dxfId="64" priority="186">
      <formula>AND(ISBLANK(F13),SUM(COUNTIF(A13:O13,"&lt;&gt;"&amp;""),COUNTIF(Q13,"&lt;&gt;"&amp;""),COUNTIF(S13:T13,"&lt;&gt;"&amp;"")&gt;0))</formula>
    </cfRule>
  </conditionalFormatting>
  <conditionalFormatting sqref="G13:G983">
    <cfRule type="expression" dxfId="63" priority="185">
      <formula>AND(ISBLANK(G13),SUM(COUNTIF(A13:O13,"&lt;&gt;"&amp;""),COUNTIF(Q13,"&lt;&gt;"&amp;""),COUNTIF(S13:T13,"&lt;&gt;"&amp;"")&gt;0))</formula>
    </cfRule>
  </conditionalFormatting>
  <conditionalFormatting sqref="H16:H17 H13:H14 H19:H983">
    <cfRule type="expression" dxfId="62" priority="166">
      <formula>AND(ISBLANK(H13),SUM(COUNTIF(A13:O13,"&lt;&gt;"&amp;""),COUNTIF(Q13,"&lt;&gt;"&amp;""),COUNTIF(S13:T13,"&lt;&gt;"&amp;"")&gt;0))</formula>
    </cfRule>
    <cfRule type="expression" dxfId="61" priority="184">
      <formula>ISTEXT(H13)</formula>
    </cfRule>
  </conditionalFormatting>
  <conditionalFormatting sqref="S13:S983">
    <cfRule type="expression" dxfId="60" priority="183">
      <formula>AND(ISBLANK(S13),SUM(COUNTIF(A13:O13,"&lt;&gt;"&amp;""),COUNTIF(Q13,"&lt;&gt;"&amp;""),COUNTIF(S13:T13,"&lt;&gt;"&amp;"")&gt;0))</formula>
    </cfRule>
  </conditionalFormatting>
  <conditionalFormatting sqref="I13:O983">
    <cfRule type="expression" dxfId="59" priority="181">
      <formula>AND(ISBLANK(I13),SUM(COUNTIF($A13:$O13,"&lt;&gt;"&amp;""),COUNTIF($Q13,"&lt;&gt;"&amp;""),COUNTIF($S13:$T13,"&lt;&gt;"&amp;"")&gt;0))</formula>
    </cfRule>
  </conditionalFormatting>
  <conditionalFormatting sqref="I13:O983">
    <cfRule type="expression" priority="167" stopIfTrue="1">
      <formula>COUNTIF($I13:$O13,"&lt;&gt;"&amp;"")&gt;0</formula>
    </cfRule>
  </conditionalFormatting>
  <conditionalFormatting sqref="A15 A16:C17 A18 E16:E17 A13:C14 E13:E14 A19:C983 E19:E983">
    <cfRule type="expression" dxfId="58" priority="165">
      <formula>LEN(A13)&gt;256</formula>
    </cfRule>
  </conditionalFormatting>
  <conditionalFormatting sqref="T15:T18 T21:T25 T30:T32 T41:T983 T34 T13">
    <cfRule type="expression" dxfId="57" priority="162">
      <formula>LEN(T13)&gt;4000</formula>
    </cfRule>
  </conditionalFormatting>
  <conditionalFormatting sqref="B16:B17 B13:B14 B19:B982">
    <cfRule type="expression" dxfId="56" priority="161">
      <formula>AND(ISBLANK(B13),SUM(COUNTIF(A13:O13,"&lt;&gt;"&amp;""),COUNTIF(Q13,"&lt;&gt;"&amp;""),COUNTIF(S13:T13,"&lt;&gt;"&amp;"")&gt;0))</formula>
    </cfRule>
  </conditionalFormatting>
  <conditionalFormatting sqref="T14">
    <cfRule type="expression" dxfId="55" priority="54">
      <formula>LEN(T14)&gt;4000</formula>
    </cfRule>
  </conditionalFormatting>
  <conditionalFormatting sqref="T19">
    <cfRule type="expression" dxfId="54" priority="53">
      <formula>LEN(T19)&gt;4000</formula>
    </cfRule>
  </conditionalFormatting>
  <conditionalFormatting sqref="T20">
    <cfRule type="expression" dxfId="53" priority="52">
      <formula>LEN(T20)&gt;4000</formula>
    </cfRule>
  </conditionalFormatting>
  <conditionalFormatting sqref="T26">
    <cfRule type="expression" dxfId="52" priority="51">
      <formula>LEN(T26)&gt;4000</formula>
    </cfRule>
  </conditionalFormatting>
  <conditionalFormatting sqref="T27">
    <cfRule type="expression" dxfId="51" priority="50">
      <formula>LEN(T27)&gt;4000</formula>
    </cfRule>
  </conditionalFormatting>
  <conditionalFormatting sqref="T28">
    <cfRule type="expression" dxfId="50" priority="49">
      <formula>LEN(T28)&gt;4000</formula>
    </cfRule>
  </conditionalFormatting>
  <conditionalFormatting sqref="T29">
    <cfRule type="expression" dxfId="49" priority="48">
      <formula>LEN(T29)&gt;4000</formula>
    </cfRule>
  </conditionalFormatting>
  <conditionalFormatting sqref="T33">
    <cfRule type="expression" dxfId="48" priority="47">
      <formula>LEN(T33)&gt;4000</formula>
    </cfRule>
  </conditionalFormatting>
  <conditionalFormatting sqref="T35">
    <cfRule type="expression" dxfId="47" priority="46">
      <formula>LEN(T35)&gt;4000</formula>
    </cfRule>
  </conditionalFormatting>
  <conditionalFormatting sqref="T36">
    <cfRule type="expression" dxfId="46" priority="45">
      <formula>LEN(T36)&gt;4000</formula>
    </cfRule>
  </conditionalFormatting>
  <conditionalFormatting sqref="T37">
    <cfRule type="expression" dxfId="45" priority="43">
      <formula>LEN(T37)&gt;4000</formula>
    </cfRule>
  </conditionalFormatting>
  <conditionalFormatting sqref="T38">
    <cfRule type="expression" dxfId="44" priority="42">
      <formula>LEN(T38)&gt;4000</formula>
    </cfRule>
  </conditionalFormatting>
  <conditionalFormatting sqref="T39">
    <cfRule type="expression" dxfId="43" priority="41">
      <formula>LEN(T39)&gt;4000</formula>
    </cfRule>
  </conditionalFormatting>
  <conditionalFormatting sqref="T40">
    <cfRule type="expression" dxfId="42" priority="40">
      <formula>LEN(T40)&gt;4000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984: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Please enter a date" sqref="H16:H17 H14 H19:H1048576">
      <formula1>18264</formula1>
      <formula2>54789</formula2>
    </dataValidation>
    <dataValidation type="date" allowBlank="1" showInputMessage="1" showErrorMessage="1" errorTitle="Please enter a date" error="Please Enter a Date" sqref="H13">
      <formula1>18264</formula1>
      <formula2>54789</formula2>
    </dataValidation>
    <dataValidation type="whole" allowBlank="1" showInputMessage="1" showErrorMessage="1" error="Please enter a number greater than 0." sqref="I13:O983">
      <formula1>0</formula1>
      <formula2>30000</formula2>
    </dataValidation>
    <dataValidation type="custom" errorStyle="information" allowBlank="1" showInputMessage="1" showErrorMessage="1" error="Please enter the number of proposed units in section five." sqref="P13:P983">
      <formula1>C13 &lt;&gt; ""</formula1>
    </dataValidation>
  </dataValidations>
  <printOptions horizontalCentered="1"/>
  <pageMargins left="0.7" right="0.7" top="0.75" bottom="0.75" header="0.3" footer="0.3"/>
  <pageSetup scale="35"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WhiteSpace="0" zoomScale="75" zoomScaleNormal="75" zoomScaleSheetLayoutView="50" zoomScalePageLayoutView="70" workbookViewId="0">
      <selection activeCell="X42" sqref="X42"/>
    </sheetView>
  </sheetViews>
  <sheetFormatPr defaultColWidth="0" defaultRowHeight="14.25" x14ac:dyDescent="0.2"/>
  <cols>
    <col min="1" max="1" width="16.7109375" style="248" customWidth="1"/>
    <col min="2" max="2" width="19.42578125" style="248" bestFit="1" customWidth="1"/>
    <col min="3" max="3" width="23.42578125" style="248" bestFit="1"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3.25" x14ac:dyDescent="0.35">
      <c r="A1" s="277" t="s">
        <v>10</v>
      </c>
      <c r="B1" s="204" t="str">
        <f>'Start Here'!B4</f>
        <v>San Leandro</v>
      </c>
      <c r="C1" s="278"/>
      <c r="D1" s="358"/>
      <c r="E1" s="358"/>
      <c r="F1" s="358"/>
      <c r="G1" s="358"/>
      <c r="H1" s="358"/>
      <c r="I1" s="358" t="s">
        <v>8</v>
      </c>
      <c r="J1" s="358"/>
      <c r="K1" s="358"/>
      <c r="L1" s="358"/>
      <c r="M1" s="358"/>
      <c r="N1" s="358"/>
      <c r="O1" s="358"/>
      <c r="P1" s="358"/>
      <c r="Q1" s="358"/>
      <c r="R1" s="490" t="s">
        <v>1766</v>
      </c>
      <c r="S1" s="491"/>
      <c r="T1" s="491"/>
      <c r="U1" s="492"/>
      <c r="V1" s="176"/>
      <c r="W1" s="176"/>
      <c r="X1" s="176"/>
      <c r="Y1" s="176"/>
      <c r="Z1" s="176"/>
      <c r="AA1" s="176"/>
      <c r="AB1" s="176"/>
      <c r="AC1" s="176"/>
      <c r="AD1" s="176"/>
      <c r="AE1" s="176"/>
      <c r="AF1" s="176"/>
      <c r="AG1" s="176"/>
      <c r="AH1" s="176"/>
      <c r="AI1" s="90"/>
      <c r="AJ1" s="176"/>
      <c r="AR1" s="230"/>
      <c r="AS1" s="231"/>
      <c r="AT1" s="234"/>
    </row>
    <row r="2" spans="1:46" s="219" customFormat="1" ht="23.25"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9" t="s">
        <v>1369</v>
      </c>
      <c r="B3" s="479"/>
      <c r="C3" s="479"/>
      <c r="D3" s="479"/>
      <c r="E3" s="479"/>
      <c r="F3" s="479"/>
      <c r="G3" s="479"/>
      <c r="H3" s="479"/>
      <c r="I3" s="479"/>
      <c r="J3" s="479"/>
      <c r="K3" s="479"/>
      <c r="L3" s="479"/>
      <c r="M3" s="479"/>
      <c r="N3" s="479"/>
      <c r="O3" s="479"/>
      <c r="P3" s="479"/>
      <c r="Q3" s="479"/>
      <c r="R3" s="479"/>
      <c r="S3" s="479"/>
      <c r="T3" s="479"/>
      <c r="U3" s="172"/>
      <c r="V3" s="172"/>
      <c r="W3" s="172"/>
      <c r="X3" s="172"/>
      <c r="Y3" s="172"/>
      <c r="Z3" s="172"/>
      <c r="AA3" s="172"/>
      <c r="AB3" s="172"/>
      <c r="AC3" s="172"/>
      <c r="AD3" s="172"/>
      <c r="AE3" s="172"/>
      <c r="AF3" s="172"/>
      <c r="AG3" s="172"/>
      <c r="AH3" s="172"/>
      <c r="AI3" s="92"/>
      <c r="AJ3" s="172"/>
      <c r="AR3" s="230"/>
      <c r="AS3" s="231"/>
      <c r="AT3" s="234"/>
    </row>
    <row r="4" spans="1:46" s="61" customFormat="1" ht="12.75" x14ac:dyDescent="0.2">
      <c r="D4" s="60"/>
      <c r="E4" s="60"/>
      <c r="F4" s="60"/>
      <c r="G4" s="60"/>
      <c r="H4" s="60"/>
      <c r="I4" s="60"/>
      <c r="J4" s="60"/>
      <c r="Q4" s="60"/>
      <c r="R4" s="60"/>
      <c r="S4" s="60"/>
      <c r="Z4" s="60"/>
      <c r="AA4" s="60"/>
      <c r="AB4" s="60"/>
      <c r="AI4" s="63"/>
      <c r="AR4" s="86"/>
      <c r="AS4" s="63"/>
      <c r="AT4" s="60"/>
    </row>
    <row r="5" spans="1:46" s="61" customFormat="1" ht="12.75" x14ac:dyDescent="0.2">
      <c r="D5" s="60"/>
      <c r="E5" s="60"/>
      <c r="F5" s="60"/>
      <c r="G5" s="60"/>
      <c r="AI5" s="63"/>
      <c r="AR5" s="86"/>
      <c r="AS5" s="63"/>
      <c r="AT5" s="60"/>
    </row>
    <row r="6" spans="1:46" s="292" customFormat="1" ht="22.5"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18"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15.75"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47.25" x14ac:dyDescent="0.25">
      <c r="A9" s="485" t="s">
        <v>43</v>
      </c>
      <c r="B9" s="488"/>
      <c r="C9" s="488"/>
      <c r="D9" s="488"/>
      <c r="E9" s="489"/>
      <c r="F9" s="485" t="s">
        <v>108</v>
      </c>
      <c r="G9" s="489"/>
      <c r="H9" s="485" t="s">
        <v>1291</v>
      </c>
      <c r="I9" s="488"/>
      <c r="J9" s="488"/>
      <c r="K9" s="488"/>
      <c r="L9" s="488"/>
      <c r="M9" s="488"/>
      <c r="N9" s="488"/>
      <c r="O9" s="489"/>
      <c r="P9" s="235"/>
      <c r="Q9" s="485" t="s">
        <v>64</v>
      </c>
      <c r="R9" s="488"/>
      <c r="S9" s="488"/>
      <c r="T9" s="488"/>
      <c r="U9" s="488"/>
      <c r="V9" s="488"/>
      <c r="W9" s="489"/>
      <c r="X9" s="235"/>
      <c r="Y9" s="235"/>
      <c r="Z9" s="485" t="s">
        <v>65</v>
      </c>
      <c r="AA9" s="488"/>
      <c r="AB9" s="488"/>
      <c r="AC9" s="488"/>
      <c r="AD9" s="488"/>
      <c r="AE9" s="488"/>
      <c r="AF9" s="488"/>
      <c r="AG9" s="488"/>
      <c r="AH9" s="489"/>
      <c r="AI9" s="236"/>
      <c r="AJ9" s="193" t="s">
        <v>109</v>
      </c>
      <c r="AK9" s="193" t="s">
        <v>110</v>
      </c>
      <c r="AL9" s="485" t="s">
        <v>6</v>
      </c>
      <c r="AM9" s="489"/>
      <c r="AN9" s="193" t="s">
        <v>7</v>
      </c>
      <c r="AO9" s="193" t="s">
        <v>111</v>
      </c>
      <c r="AP9" s="485" t="s">
        <v>114</v>
      </c>
      <c r="AQ9" s="488"/>
      <c r="AR9" s="489"/>
      <c r="AS9" s="67" t="s">
        <v>54</v>
      </c>
      <c r="AT9" s="64"/>
    </row>
    <row r="10" spans="1:46" s="8" customFormat="1" ht="15" x14ac:dyDescent="0.25">
      <c r="A10" s="493">
        <v>1</v>
      </c>
      <c r="B10" s="494"/>
      <c r="C10" s="494"/>
      <c r="D10" s="494"/>
      <c r="E10" s="495"/>
      <c r="F10" s="187">
        <v>2</v>
      </c>
      <c r="G10" s="187">
        <v>3</v>
      </c>
      <c r="H10" s="481">
        <v>4</v>
      </c>
      <c r="I10" s="482"/>
      <c r="J10" s="482"/>
      <c r="K10" s="482"/>
      <c r="L10" s="482"/>
      <c r="M10" s="482"/>
      <c r="N10" s="496"/>
      <c r="O10" s="187">
        <v>5</v>
      </c>
      <c r="P10" s="187">
        <v>6</v>
      </c>
      <c r="Q10" s="481">
        <v>7</v>
      </c>
      <c r="R10" s="482"/>
      <c r="S10" s="482"/>
      <c r="T10" s="482"/>
      <c r="U10" s="482"/>
      <c r="V10" s="482"/>
      <c r="W10" s="496"/>
      <c r="X10" s="187">
        <v>8</v>
      </c>
      <c r="Y10" s="187">
        <v>9</v>
      </c>
      <c r="Z10" s="481">
        <v>10</v>
      </c>
      <c r="AA10" s="482"/>
      <c r="AB10" s="482"/>
      <c r="AC10" s="482"/>
      <c r="AD10" s="482"/>
      <c r="AE10" s="482"/>
      <c r="AF10" s="496"/>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90"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33</v>
      </c>
      <c r="X12" s="240"/>
      <c r="Y12" s="240">
        <f>SUMPRODUCT((YEAR($X13:$X1000)='Start Here'!$B$5)*Y13:Y1000)</f>
        <v>33</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0</v>
      </c>
      <c r="AG12" s="240"/>
      <c r="AH12" s="240">
        <f>SUMPRODUCT((YEAR($AG13:$AG1000)='Start Here'!$B$5)*AH13:AH1000)</f>
        <v>0</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x14ac:dyDescent="0.2">
      <c r="A13" s="9"/>
      <c r="B13" s="9" t="s">
        <v>1877</v>
      </c>
      <c r="C13" s="9" t="s">
        <v>2106</v>
      </c>
      <c r="D13" s="9"/>
      <c r="E13" s="9" t="s">
        <v>2107</v>
      </c>
      <c r="F13" s="9" t="s">
        <v>1890</v>
      </c>
      <c r="G13" s="9" t="s">
        <v>1892</v>
      </c>
      <c r="H13" s="9"/>
      <c r="I13" s="9"/>
      <c r="J13" s="9"/>
      <c r="K13" s="9"/>
      <c r="L13" s="9"/>
      <c r="M13" s="9"/>
      <c r="N13" s="9"/>
      <c r="O13" s="243"/>
      <c r="P13" s="242">
        <f>SUM($H13:$N13)</f>
        <v>0</v>
      </c>
      <c r="Q13" s="9"/>
      <c r="R13" s="9"/>
      <c r="S13" s="9"/>
      <c r="T13" s="9"/>
      <c r="U13" s="9"/>
      <c r="V13" s="9"/>
      <c r="W13" s="9">
        <v>1</v>
      </c>
      <c r="X13" s="445">
        <v>43605</v>
      </c>
      <c r="Y13" s="244">
        <f>SUM($Q13:$W13)</f>
        <v>1</v>
      </c>
      <c r="Z13" s="9"/>
      <c r="AA13" s="9"/>
      <c r="AB13" s="9"/>
      <c r="AC13" s="9"/>
      <c r="AD13" s="9"/>
      <c r="AE13" s="9"/>
      <c r="AF13" s="9"/>
      <c r="AG13" s="243"/>
      <c r="AH13" s="244">
        <f>SUM($Z13:$AF13)</f>
        <v>0</v>
      </c>
      <c r="AI13" s="245"/>
      <c r="AJ13" s="9" t="s">
        <v>1894</v>
      </c>
      <c r="AK13" s="9" t="s">
        <v>1895</v>
      </c>
      <c r="AL13" s="9"/>
      <c r="AM13" s="9"/>
      <c r="AN13" s="9"/>
      <c r="AO13" s="9"/>
      <c r="AP13" s="9"/>
      <c r="AQ13" s="9"/>
      <c r="AR13" s="9"/>
      <c r="AS13" s="246"/>
      <c r="AT13" s="195"/>
    </row>
    <row r="14" spans="1:46" s="1" customFormat="1" x14ac:dyDescent="0.2">
      <c r="A14" s="9"/>
      <c r="B14" s="9" t="s">
        <v>2108</v>
      </c>
      <c r="C14" s="9" t="s">
        <v>2109</v>
      </c>
      <c r="D14" s="9"/>
      <c r="E14" s="9" t="s">
        <v>2110</v>
      </c>
      <c r="F14" s="9" t="s">
        <v>1890</v>
      </c>
      <c r="G14" s="9" t="s">
        <v>1892</v>
      </c>
      <c r="H14" s="9"/>
      <c r="I14" s="9"/>
      <c r="J14" s="9"/>
      <c r="K14" s="9"/>
      <c r="L14" s="9"/>
      <c r="M14" s="9"/>
      <c r="N14" s="9"/>
      <c r="O14" s="9"/>
      <c r="P14" s="242">
        <f t="shared" ref="P14:P18" si="0">SUM($H14:$N14)</f>
        <v>0</v>
      </c>
      <c r="Q14" s="9"/>
      <c r="R14" s="9"/>
      <c r="S14" s="9"/>
      <c r="T14" s="9"/>
      <c r="U14" s="9"/>
      <c r="V14" s="9"/>
      <c r="W14" s="9">
        <v>1</v>
      </c>
      <c r="X14" s="446">
        <v>43703</v>
      </c>
      <c r="Y14" s="244">
        <f t="shared" ref="Y14:Y18" si="1">SUM($Q14:$W14)</f>
        <v>1</v>
      </c>
      <c r="Z14" s="9"/>
      <c r="AA14" s="9"/>
      <c r="AB14" s="9"/>
      <c r="AC14" s="9"/>
      <c r="AD14" s="9"/>
      <c r="AE14" s="9"/>
      <c r="AF14" s="9"/>
      <c r="AG14" s="9"/>
      <c r="AH14" s="244">
        <f t="shared" ref="AH14:AH77" si="2">SUM($Z14:$AF14)</f>
        <v>0</v>
      </c>
      <c r="AI14" s="245"/>
      <c r="AJ14" s="9" t="s">
        <v>1894</v>
      </c>
      <c r="AK14" s="9" t="s">
        <v>1895</v>
      </c>
      <c r="AL14" s="9"/>
      <c r="AM14" s="9"/>
      <c r="AN14" s="9"/>
      <c r="AO14" s="9"/>
      <c r="AP14" s="9"/>
      <c r="AQ14" s="9"/>
      <c r="AR14" s="9"/>
      <c r="AS14" s="246"/>
      <c r="AT14" s="195"/>
    </row>
    <row r="15" spans="1:46" s="1" customFormat="1" x14ac:dyDescent="0.2">
      <c r="A15" s="9"/>
      <c r="B15" s="9" t="s">
        <v>2111</v>
      </c>
      <c r="C15" s="9" t="s">
        <v>2112</v>
      </c>
      <c r="D15" s="9"/>
      <c r="E15" s="9" t="s">
        <v>2113</v>
      </c>
      <c r="F15" s="9" t="s">
        <v>1890</v>
      </c>
      <c r="G15" s="9" t="s">
        <v>1892</v>
      </c>
      <c r="H15" s="9"/>
      <c r="I15" s="9"/>
      <c r="J15" s="9"/>
      <c r="K15" s="9"/>
      <c r="L15" s="9"/>
      <c r="M15" s="9"/>
      <c r="N15" s="9"/>
      <c r="O15" s="243"/>
      <c r="P15" s="242">
        <f t="shared" si="0"/>
        <v>0</v>
      </c>
      <c r="Q15" s="9"/>
      <c r="R15" s="9"/>
      <c r="S15" s="9"/>
      <c r="T15" s="9"/>
      <c r="U15" s="9"/>
      <c r="V15" s="9"/>
      <c r="W15" s="9">
        <v>1</v>
      </c>
      <c r="X15" s="445">
        <v>43563</v>
      </c>
      <c r="Y15" s="244">
        <f t="shared" si="1"/>
        <v>1</v>
      </c>
      <c r="Z15" s="9"/>
      <c r="AA15" s="9"/>
      <c r="AB15" s="9"/>
      <c r="AC15" s="9"/>
      <c r="AD15" s="9"/>
      <c r="AE15" s="9"/>
      <c r="AF15" s="9"/>
      <c r="AG15" s="9"/>
      <c r="AH15" s="244">
        <f t="shared" si="2"/>
        <v>0</v>
      </c>
      <c r="AI15" s="245"/>
      <c r="AJ15" s="9" t="s">
        <v>1894</v>
      </c>
      <c r="AK15" s="9" t="s">
        <v>1895</v>
      </c>
      <c r="AL15" s="9"/>
      <c r="AM15" s="9"/>
      <c r="AN15" s="9"/>
      <c r="AO15" s="9"/>
      <c r="AP15" s="9"/>
      <c r="AQ15" s="9"/>
      <c r="AR15" s="9"/>
      <c r="AS15" s="246"/>
      <c r="AT15" s="195"/>
    </row>
    <row r="16" spans="1:46" s="1" customFormat="1" x14ac:dyDescent="0.2">
      <c r="A16" s="9"/>
      <c r="B16" s="9" t="s">
        <v>2114</v>
      </c>
      <c r="C16" s="9" t="s">
        <v>2129</v>
      </c>
      <c r="D16" s="9"/>
      <c r="E16" s="9" t="s">
        <v>2115</v>
      </c>
      <c r="F16" s="9" t="s">
        <v>1890</v>
      </c>
      <c r="G16" s="9" t="s">
        <v>1892</v>
      </c>
      <c r="H16" s="9"/>
      <c r="I16" s="9"/>
      <c r="J16" s="9"/>
      <c r="K16" s="9"/>
      <c r="L16" s="9"/>
      <c r="M16" s="9"/>
      <c r="N16" s="9"/>
      <c r="O16" s="9"/>
      <c r="P16" s="242">
        <f t="shared" si="0"/>
        <v>0</v>
      </c>
      <c r="Q16" s="9"/>
      <c r="R16" s="9"/>
      <c r="S16" s="9"/>
      <c r="T16" s="9"/>
      <c r="U16" s="9"/>
      <c r="V16" s="9"/>
      <c r="W16" s="9">
        <v>1</v>
      </c>
      <c r="X16" s="446">
        <v>43713</v>
      </c>
      <c r="Y16" s="244">
        <f t="shared" si="1"/>
        <v>1</v>
      </c>
      <c r="Z16" s="9"/>
      <c r="AA16" s="9"/>
      <c r="AB16" s="9"/>
      <c r="AC16" s="9"/>
      <c r="AD16" s="9"/>
      <c r="AE16" s="9"/>
      <c r="AF16" s="9"/>
      <c r="AG16" s="9"/>
      <c r="AH16" s="244">
        <f t="shared" si="2"/>
        <v>0</v>
      </c>
      <c r="AI16" s="245"/>
      <c r="AJ16" s="9" t="s">
        <v>1894</v>
      </c>
      <c r="AK16" s="9" t="s">
        <v>1895</v>
      </c>
      <c r="AL16" s="9"/>
      <c r="AM16" s="9"/>
      <c r="AN16" s="9"/>
      <c r="AO16" s="9"/>
      <c r="AP16" s="9"/>
      <c r="AQ16" s="9"/>
      <c r="AR16" s="9"/>
      <c r="AS16" s="246"/>
      <c r="AT16" s="195"/>
    </row>
    <row r="17" spans="1:46" s="1" customFormat="1" x14ac:dyDescent="0.2">
      <c r="A17" s="9"/>
      <c r="B17" s="9" t="s">
        <v>1876</v>
      </c>
      <c r="C17" s="9" t="s">
        <v>2128</v>
      </c>
      <c r="D17" s="9"/>
      <c r="E17" s="9" t="s">
        <v>2116</v>
      </c>
      <c r="F17" s="9" t="s">
        <v>1890</v>
      </c>
      <c r="G17" s="9" t="s">
        <v>1892</v>
      </c>
      <c r="H17" s="9"/>
      <c r="I17" s="9"/>
      <c r="J17" s="9"/>
      <c r="K17" s="9"/>
      <c r="L17" s="9"/>
      <c r="M17" s="9"/>
      <c r="N17" s="9"/>
      <c r="O17" s="9"/>
      <c r="P17" s="242">
        <f t="shared" si="0"/>
        <v>0</v>
      </c>
      <c r="Q17" s="9"/>
      <c r="R17" s="9"/>
      <c r="S17" s="9"/>
      <c r="T17" s="9"/>
      <c r="U17" s="9"/>
      <c r="V17" s="9"/>
      <c r="W17" s="9">
        <v>1</v>
      </c>
      <c r="X17" s="445">
        <v>43605</v>
      </c>
      <c r="Y17" s="244">
        <f t="shared" si="1"/>
        <v>1</v>
      </c>
      <c r="Z17" s="9"/>
      <c r="AA17" s="9"/>
      <c r="AB17" s="9"/>
      <c r="AC17" s="9"/>
      <c r="AD17" s="9"/>
      <c r="AE17" s="9"/>
      <c r="AF17" s="9"/>
      <c r="AG17" s="9"/>
      <c r="AH17" s="244">
        <f t="shared" si="2"/>
        <v>0</v>
      </c>
      <c r="AI17" s="245"/>
      <c r="AJ17" s="9" t="s">
        <v>1894</v>
      </c>
      <c r="AK17" s="9" t="s">
        <v>1895</v>
      </c>
      <c r="AL17" s="9"/>
      <c r="AM17" s="9"/>
      <c r="AN17" s="9"/>
      <c r="AO17" s="9"/>
      <c r="AP17" s="9"/>
      <c r="AQ17" s="9"/>
      <c r="AR17" s="9"/>
      <c r="AS17" s="246"/>
      <c r="AT17" s="195"/>
    </row>
    <row r="18" spans="1:46" s="1" customFormat="1" x14ac:dyDescent="0.2">
      <c r="A18" s="9"/>
      <c r="B18" s="9" t="s">
        <v>2117</v>
      </c>
      <c r="C18" s="9" t="s">
        <v>2118</v>
      </c>
      <c r="D18" s="9"/>
      <c r="E18" s="9" t="s">
        <v>2119</v>
      </c>
      <c r="F18" s="9" t="s">
        <v>1890</v>
      </c>
      <c r="G18" s="9" t="s">
        <v>1892</v>
      </c>
      <c r="H18" s="9"/>
      <c r="I18" s="9"/>
      <c r="J18" s="9"/>
      <c r="K18" s="9"/>
      <c r="L18" s="9"/>
      <c r="M18" s="9"/>
      <c r="N18" s="9"/>
      <c r="O18" s="9"/>
      <c r="P18" s="242">
        <f t="shared" si="0"/>
        <v>0</v>
      </c>
      <c r="Q18" s="9"/>
      <c r="R18" s="9"/>
      <c r="S18" s="9"/>
      <c r="T18" s="9"/>
      <c r="U18" s="9"/>
      <c r="V18" s="9"/>
      <c r="W18" s="9">
        <v>1</v>
      </c>
      <c r="X18" s="446">
        <v>43648</v>
      </c>
      <c r="Y18" s="244">
        <f t="shared" si="1"/>
        <v>1</v>
      </c>
      <c r="Z18" s="9"/>
      <c r="AA18" s="9"/>
      <c r="AB18" s="9"/>
      <c r="AC18" s="9"/>
      <c r="AD18" s="9"/>
      <c r="AE18" s="9"/>
      <c r="AF18" s="9"/>
      <c r="AG18" s="9"/>
      <c r="AH18" s="244">
        <f t="shared" si="2"/>
        <v>0</v>
      </c>
      <c r="AI18" s="245"/>
      <c r="AJ18" s="9" t="s">
        <v>1894</v>
      </c>
      <c r="AK18" s="9" t="s">
        <v>1895</v>
      </c>
      <c r="AL18" s="9"/>
      <c r="AM18" s="9"/>
      <c r="AN18" s="9"/>
      <c r="AO18" s="9"/>
      <c r="AP18" s="9"/>
      <c r="AQ18" s="9"/>
      <c r="AR18" s="9"/>
      <c r="AS18" s="246"/>
      <c r="AT18" s="195"/>
    </row>
    <row r="19" spans="1:46" s="1" customFormat="1" x14ac:dyDescent="0.2">
      <c r="A19" s="9"/>
      <c r="B19" s="9" t="s">
        <v>2120</v>
      </c>
      <c r="C19" s="9" t="s">
        <v>2127</v>
      </c>
      <c r="D19" s="9"/>
      <c r="E19" s="9" t="s">
        <v>2121</v>
      </c>
      <c r="F19" s="9" t="s">
        <v>1890</v>
      </c>
      <c r="G19" s="9" t="s">
        <v>1892</v>
      </c>
      <c r="H19" s="9"/>
      <c r="I19" s="9"/>
      <c r="J19" s="9"/>
      <c r="K19" s="9"/>
      <c r="L19" s="9"/>
      <c r="M19" s="9"/>
      <c r="N19" s="9"/>
      <c r="O19" s="9"/>
      <c r="P19" s="242">
        <f>SUM($H19:$N19)</f>
        <v>0</v>
      </c>
      <c r="Q19" s="9"/>
      <c r="R19" s="9"/>
      <c r="S19" s="9"/>
      <c r="T19" s="9"/>
      <c r="U19" s="9"/>
      <c r="V19" s="9"/>
      <c r="W19" s="9">
        <v>1</v>
      </c>
      <c r="X19" s="445">
        <v>43773</v>
      </c>
      <c r="Y19" s="244">
        <f>SUM($Q19:$W19)</f>
        <v>1</v>
      </c>
      <c r="Z19" s="9"/>
      <c r="AA19" s="9"/>
      <c r="AB19" s="9"/>
      <c r="AC19" s="9"/>
      <c r="AD19" s="9"/>
      <c r="AE19" s="9"/>
      <c r="AF19" s="9"/>
      <c r="AG19" s="9"/>
      <c r="AH19" s="244">
        <f>SUM($Z19:$AF19)</f>
        <v>0</v>
      </c>
      <c r="AI19" s="245"/>
      <c r="AJ19" s="9" t="s">
        <v>1894</v>
      </c>
      <c r="AK19" s="9" t="s">
        <v>1895</v>
      </c>
      <c r="AL19" s="9"/>
      <c r="AM19" s="9"/>
      <c r="AN19" s="9"/>
      <c r="AO19" s="9"/>
      <c r="AP19" s="9"/>
      <c r="AQ19" s="9"/>
      <c r="AR19" s="9"/>
      <c r="AS19" s="246"/>
      <c r="AT19" s="195"/>
    </row>
    <row r="20" spans="1:46" s="1" customFormat="1" x14ac:dyDescent="0.2">
      <c r="A20" s="9"/>
      <c r="B20" s="9" t="s">
        <v>2122</v>
      </c>
      <c r="C20" s="9" t="s">
        <v>2123</v>
      </c>
      <c r="D20" s="9"/>
      <c r="E20" s="9" t="s">
        <v>2124</v>
      </c>
      <c r="F20" s="9" t="s">
        <v>1890</v>
      </c>
      <c r="G20" s="9" t="s">
        <v>1892</v>
      </c>
      <c r="H20" s="9"/>
      <c r="I20" s="9"/>
      <c r="J20" s="9"/>
      <c r="K20" s="9"/>
      <c r="L20" s="9"/>
      <c r="M20" s="9"/>
      <c r="N20" s="9"/>
      <c r="O20" s="9"/>
      <c r="P20" s="242">
        <f t="shared" ref="P20:P83" si="3">SUM($H20:$N20)</f>
        <v>0</v>
      </c>
      <c r="Q20" s="9"/>
      <c r="R20" s="9"/>
      <c r="S20" s="9"/>
      <c r="T20" s="9"/>
      <c r="U20" s="9"/>
      <c r="V20" s="9"/>
      <c r="W20" s="9">
        <v>1</v>
      </c>
      <c r="X20" s="446">
        <v>43816</v>
      </c>
      <c r="Y20" s="244">
        <f t="shared" ref="Y20:Y83" si="4">SUM($Q20:$W20)</f>
        <v>1</v>
      </c>
      <c r="Z20" s="9"/>
      <c r="AA20" s="9"/>
      <c r="AB20" s="9"/>
      <c r="AC20" s="9"/>
      <c r="AD20" s="9"/>
      <c r="AE20" s="9"/>
      <c r="AF20" s="9"/>
      <c r="AG20" s="9"/>
      <c r="AH20" s="244">
        <f t="shared" si="2"/>
        <v>0</v>
      </c>
      <c r="AI20" s="245"/>
      <c r="AJ20" s="9" t="s">
        <v>1894</v>
      </c>
      <c r="AK20" s="9" t="s">
        <v>1895</v>
      </c>
      <c r="AL20" s="9"/>
      <c r="AM20" s="9"/>
      <c r="AN20" s="9"/>
      <c r="AO20" s="9"/>
      <c r="AP20" s="9"/>
      <c r="AQ20" s="9"/>
      <c r="AR20" s="9"/>
      <c r="AS20" s="246"/>
      <c r="AT20" s="195"/>
    </row>
    <row r="21" spans="1:46" s="1" customFormat="1" x14ac:dyDescent="0.2">
      <c r="A21" s="9"/>
      <c r="B21" s="9" t="s">
        <v>2125</v>
      </c>
      <c r="C21" s="9" t="s">
        <v>2126</v>
      </c>
      <c r="D21" s="9"/>
      <c r="E21" s="9" t="s">
        <v>2130</v>
      </c>
      <c r="F21" s="9" t="s">
        <v>1890</v>
      </c>
      <c r="G21" s="9" t="s">
        <v>1892</v>
      </c>
      <c r="H21" s="9"/>
      <c r="I21" s="9"/>
      <c r="J21" s="9"/>
      <c r="K21" s="9"/>
      <c r="L21" s="9"/>
      <c r="M21" s="9"/>
      <c r="N21" s="9"/>
      <c r="O21" s="9"/>
      <c r="P21" s="242">
        <f t="shared" si="3"/>
        <v>0</v>
      </c>
      <c r="Q21" s="9"/>
      <c r="R21" s="9"/>
      <c r="S21" s="9"/>
      <c r="T21" s="9"/>
      <c r="U21" s="9"/>
      <c r="V21" s="9"/>
      <c r="W21" s="9">
        <v>1</v>
      </c>
      <c r="X21" s="446">
        <v>43472</v>
      </c>
      <c r="Y21" s="244">
        <f t="shared" si="4"/>
        <v>1</v>
      </c>
      <c r="Z21" s="9"/>
      <c r="AA21" s="9"/>
      <c r="AB21" s="9"/>
      <c r="AC21" s="9"/>
      <c r="AD21" s="9"/>
      <c r="AE21" s="9"/>
      <c r="AF21" s="9"/>
      <c r="AG21" s="9"/>
      <c r="AH21" s="244">
        <f t="shared" si="2"/>
        <v>0</v>
      </c>
      <c r="AI21" s="245"/>
      <c r="AJ21" s="9" t="s">
        <v>1894</v>
      </c>
      <c r="AK21" s="9" t="s">
        <v>1895</v>
      </c>
      <c r="AL21" s="9"/>
      <c r="AM21" s="9"/>
      <c r="AN21" s="9"/>
      <c r="AO21" s="9"/>
      <c r="AP21" s="9"/>
      <c r="AQ21" s="9"/>
      <c r="AR21" s="9"/>
      <c r="AS21" s="246"/>
      <c r="AT21" s="195"/>
    </row>
    <row r="22" spans="1:46" s="1" customFormat="1" x14ac:dyDescent="0.2">
      <c r="A22" s="9"/>
      <c r="B22" s="9" t="s">
        <v>2131</v>
      </c>
      <c r="C22" s="9" t="s">
        <v>2132</v>
      </c>
      <c r="D22" s="9"/>
      <c r="E22" s="9" t="s">
        <v>2133</v>
      </c>
      <c r="F22" s="9" t="s">
        <v>1890</v>
      </c>
      <c r="G22" s="9" t="s">
        <v>1892</v>
      </c>
      <c r="H22" s="9"/>
      <c r="I22" s="9"/>
      <c r="J22" s="9"/>
      <c r="K22" s="9"/>
      <c r="L22" s="9"/>
      <c r="M22" s="9"/>
      <c r="N22" s="9"/>
      <c r="O22" s="243"/>
      <c r="P22" s="242">
        <f t="shared" si="3"/>
        <v>0</v>
      </c>
      <c r="Q22" s="9"/>
      <c r="R22" s="9"/>
      <c r="S22" s="9"/>
      <c r="T22" s="9"/>
      <c r="U22" s="9"/>
      <c r="V22" s="9"/>
      <c r="W22" s="9">
        <v>1</v>
      </c>
      <c r="X22" s="446">
        <v>43762</v>
      </c>
      <c r="Y22" s="244">
        <f t="shared" si="4"/>
        <v>1</v>
      </c>
      <c r="Z22" s="9"/>
      <c r="AA22" s="9"/>
      <c r="AB22" s="9"/>
      <c r="AC22" s="9"/>
      <c r="AD22" s="9"/>
      <c r="AE22" s="9"/>
      <c r="AF22" s="9"/>
      <c r="AG22" s="9"/>
      <c r="AH22" s="244">
        <f t="shared" si="2"/>
        <v>0</v>
      </c>
      <c r="AI22" s="245"/>
      <c r="AJ22" s="9" t="s">
        <v>1894</v>
      </c>
      <c r="AK22" s="9" t="s">
        <v>1895</v>
      </c>
      <c r="AL22" s="9"/>
      <c r="AM22" s="9"/>
      <c r="AN22" s="9"/>
      <c r="AO22" s="9"/>
      <c r="AP22" s="9"/>
      <c r="AQ22" s="9"/>
      <c r="AR22" s="9"/>
      <c r="AS22" s="246"/>
      <c r="AT22" s="195"/>
    </row>
    <row r="23" spans="1:46" s="1" customFormat="1" x14ac:dyDescent="0.2">
      <c r="A23" s="9"/>
      <c r="B23" s="9" t="s">
        <v>2134</v>
      </c>
      <c r="C23" s="9" t="s">
        <v>2135</v>
      </c>
      <c r="D23" s="9"/>
      <c r="E23" s="9" t="s">
        <v>2136</v>
      </c>
      <c r="F23" s="9" t="s">
        <v>1890</v>
      </c>
      <c r="G23" s="9" t="s">
        <v>1892</v>
      </c>
      <c r="H23" s="9"/>
      <c r="I23" s="9"/>
      <c r="J23" s="9"/>
      <c r="K23" s="9"/>
      <c r="L23" s="9"/>
      <c r="M23" s="9"/>
      <c r="N23" s="9"/>
      <c r="O23" s="9"/>
      <c r="P23" s="242">
        <f t="shared" si="3"/>
        <v>0</v>
      </c>
      <c r="Q23" s="9"/>
      <c r="R23" s="9"/>
      <c r="S23" s="9"/>
      <c r="T23" s="9"/>
      <c r="U23" s="9"/>
      <c r="V23" s="9"/>
      <c r="W23" s="9">
        <v>1</v>
      </c>
      <c r="X23" s="446">
        <v>43473</v>
      </c>
      <c r="Y23" s="244">
        <f t="shared" si="4"/>
        <v>1</v>
      </c>
      <c r="Z23" s="9"/>
      <c r="AA23" s="9"/>
      <c r="AB23" s="9"/>
      <c r="AC23" s="9"/>
      <c r="AD23" s="9"/>
      <c r="AE23" s="9"/>
      <c r="AF23" s="9"/>
      <c r="AG23" s="9"/>
      <c r="AH23" s="244">
        <f t="shared" si="2"/>
        <v>0</v>
      </c>
      <c r="AI23" s="245"/>
      <c r="AJ23" s="9" t="s">
        <v>1894</v>
      </c>
      <c r="AK23" s="9" t="s">
        <v>1895</v>
      </c>
      <c r="AL23" s="9"/>
      <c r="AM23" s="9"/>
      <c r="AN23" s="9"/>
      <c r="AO23" s="9"/>
      <c r="AP23" s="9"/>
      <c r="AQ23" s="9"/>
      <c r="AR23" s="9"/>
      <c r="AS23" s="246"/>
      <c r="AT23" s="195"/>
    </row>
    <row r="24" spans="1:46" s="1" customFormat="1" x14ac:dyDescent="0.2">
      <c r="A24" s="9"/>
      <c r="B24" s="9" t="s">
        <v>2137</v>
      </c>
      <c r="C24" s="9" t="s">
        <v>2138</v>
      </c>
      <c r="D24" s="9"/>
      <c r="E24" s="9" t="s">
        <v>2139</v>
      </c>
      <c r="F24" s="9" t="s">
        <v>1890</v>
      </c>
      <c r="G24" s="9" t="s">
        <v>1892</v>
      </c>
      <c r="H24" s="9"/>
      <c r="I24" s="9"/>
      <c r="J24" s="9"/>
      <c r="K24" s="9"/>
      <c r="L24" s="9"/>
      <c r="M24" s="9"/>
      <c r="N24" s="9"/>
      <c r="O24" s="9"/>
      <c r="P24" s="242">
        <f t="shared" si="3"/>
        <v>0</v>
      </c>
      <c r="Q24" s="9"/>
      <c r="R24" s="9"/>
      <c r="S24" s="9"/>
      <c r="T24" s="9"/>
      <c r="U24" s="9"/>
      <c r="V24" s="9"/>
      <c r="W24" s="9">
        <v>1</v>
      </c>
      <c r="X24" s="446">
        <v>43788</v>
      </c>
      <c r="Y24" s="244">
        <f t="shared" si="4"/>
        <v>1</v>
      </c>
      <c r="Z24" s="9"/>
      <c r="AA24" s="9"/>
      <c r="AB24" s="9"/>
      <c r="AC24" s="9"/>
      <c r="AD24" s="9"/>
      <c r="AE24" s="9"/>
      <c r="AF24" s="9"/>
      <c r="AG24" s="9"/>
      <c r="AH24" s="244">
        <f t="shared" si="2"/>
        <v>0</v>
      </c>
      <c r="AI24" s="245"/>
      <c r="AJ24" s="9" t="s">
        <v>1894</v>
      </c>
      <c r="AK24" s="9" t="s">
        <v>1895</v>
      </c>
      <c r="AL24" s="9"/>
      <c r="AM24" s="9"/>
      <c r="AN24" s="9"/>
      <c r="AO24" s="9"/>
      <c r="AP24" s="9"/>
      <c r="AQ24" s="9"/>
      <c r="AR24" s="9"/>
      <c r="AS24" s="246"/>
      <c r="AT24" s="195"/>
    </row>
    <row r="25" spans="1:46" s="1" customFormat="1" x14ac:dyDescent="0.2">
      <c r="A25" s="9"/>
      <c r="B25" s="9" t="s">
        <v>2140</v>
      </c>
      <c r="C25" s="9" t="s">
        <v>2141</v>
      </c>
      <c r="D25" s="9"/>
      <c r="E25" s="9" t="s">
        <v>2142</v>
      </c>
      <c r="F25" s="9" t="s">
        <v>1889</v>
      </c>
      <c r="G25" s="9" t="s">
        <v>1892</v>
      </c>
      <c r="H25" s="9"/>
      <c r="I25" s="9"/>
      <c r="J25" s="9"/>
      <c r="K25" s="9"/>
      <c r="L25" s="9"/>
      <c r="M25" s="9"/>
      <c r="N25" s="9"/>
      <c r="O25" s="9"/>
      <c r="P25" s="242">
        <f t="shared" si="3"/>
        <v>0</v>
      </c>
      <c r="Q25" s="9"/>
      <c r="R25" s="9"/>
      <c r="S25" s="9"/>
      <c r="T25" s="9"/>
      <c r="U25" s="9"/>
      <c r="V25" s="9"/>
      <c r="W25" s="9">
        <v>2</v>
      </c>
      <c r="X25" s="446">
        <v>43769</v>
      </c>
      <c r="Y25" s="244">
        <f t="shared" si="4"/>
        <v>2</v>
      </c>
      <c r="Z25" s="9"/>
      <c r="AA25" s="9"/>
      <c r="AB25" s="9"/>
      <c r="AC25" s="9"/>
      <c r="AD25" s="9"/>
      <c r="AE25" s="9"/>
      <c r="AF25" s="9"/>
      <c r="AG25" s="9"/>
      <c r="AH25" s="244">
        <f t="shared" si="2"/>
        <v>0</v>
      </c>
      <c r="AI25" s="245"/>
      <c r="AJ25" s="9" t="s">
        <v>1894</v>
      </c>
      <c r="AK25" s="9" t="s">
        <v>1895</v>
      </c>
      <c r="AL25" s="9"/>
      <c r="AM25" s="9"/>
      <c r="AN25" s="9"/>
      <c r="AO25" s="9"/>
      <c r="AP25" s="9"/>
      <c r="AQ25" s="9"/>
      <c r="AR25" s="9"/>
      <c r="AS25" s="246"/>
      <c r="AT25" s="195"/>
    </row>
    <row r="26" spans="1:46" s="1" customFormat="1" x14ac:dyDescent="0.2">
      <c r="A26" s="9"/>
      <c r="B26" s="9" t="s">
        <v>2143</v>
      </c>
      <c r="C26" s="9" t="s">
        <v>2144</v>
      </c>
      <c r="D26" s="9"/>
      <c r="E26" s="9" t="s">
        <v>2145</v>
      </c>
      <c r="F26" s="9" t="s">
        <v>1890</v>
      </c>
      <c r="G26" s="9" t="s">
        <v>1892</v>
      </c>
      <c r="H26" s="9"/>
      <c r="I26" s="9"/>
      <c r="J26" s="9"/>
      <c r="K26" s="9"/>
      <c r="L26" s="9"/>
      <c r="M26" s="9"/>
      <c r="N26" s="9"/>
      <c r="O26" s="9"/>
      <c r="P26" s="242">
        <f t="shared" si="3"/>
        <v>0</v>
      </c>
      <c r="Q26" s="9"/>
      <c r="R26" s="9"/>
      <c r="S26" s="9"/>
      <c r="T26" s="9"/>
      <c r="U26" s="9"/>
      <c r="V26" s="9"/>
      <c r="W26" s="9">
        <v>1</v>
      </c>
      <c r="X26" s="446">
        <v>43795</v>
      </c>
      <c r="Y26" s="244">
        <f t="shared" si="4"/>
        <v>1</v>
      </c>
      <c r="Z26" s="9"/>
      <c r="AA26" s="9"/>
      <c r="AB26" s="9"/>
      <c r="AC26" s="9"/>
      <c r="AD26" s="9"/>
      <c r="AE26" s="9"/>
      <c r="AF26" s="9"/>
      <c r="AG26" s="9"/>
      <c r="AH26" s="244">
        <f t="shared" si="2"/>
        <v>0</v>
      </c>
      <c r="AI26" s="245"/>
      <c r="AJ26" s="9" t="s">
        <v>1894</v>
      </c>
      <c r="AK26" s="9" t="s">
        <v>1895</v>
      </c>
      <c r="AL26" s="9"/>
      <c r="AM26" s="9"/>
      <c r="AN26" s="9"/>
      <c r="AO26" s="9"/>
      <c r="AP26" s="9"/>
      <c r="AQ26" s="9"/>
      <c r="AR26" s="9"/>
      <c r="AS26" s="246"/>
      <c r="AT26" s="195"/>
    </row>
    <row r="27" spans="1:46" s="1" customFormat="1" x14ac:dyDescent="0.2">
      <c r="A27" s="9"/>
      <c r="B27" s="431" t="s">
        <v>1878</v>
      </c>
      <c r="C27" s="9" t="s">
        <v>1883</v>
      </c>
      <c r="D27" s="9"/>
      <c r="E27" s="9" t="s">
        <v>2146</v>
      </c>
      <c r="F27" s="9" t="s">
        <v>1890</v>
      </c>
      <c r="G27" s="9" t="s">
        <v>1892</v>
      </c>
      <c r="H27" s="9"/>
      <c r="I27" s="9"/>
      <c r="J27" s="9"/>
      <c r="K27" s="9"/>
      <c r="L27" s="9"/>
      <c r="M27" s="9"/>
      <c r="N27" s="9"/>
      <c r="O27" s="9"/>
      <c r="P27" s="242">
        <f t="shared" si="3"/>
        <v>0</v>
      </c>
      <c r="Q27" s="9"/>
      <c r="R27" s="9"/>
      <c r="S27" s="9"/>
      <c r="T27" s="9"/>
      <c r="U27" s="9"/>
      <c r="V27" s="9"/>
      <c r="W27" s="9">
        <v>1</v>
      </c>
      <c r="X27" s="446">
        <v>43586</v>
      </c>
      <c r="Y27" s="244">
        <f t="shared" si="4"/>
        <v>1</v>
      </c>
      <c r="Z27" s="9"/>
      <c r="AA27" s="9"/>
      <c r="AB27" s="9"/>
      <c r="AC27" s="9"/>
      <c r="AD27" s="9"/>
      <c r="AE27" s="9"/>
      <c r="AF27" s="9"/>
      <c r="AG27" s="9"/>
      <c r="AH27" s="244">
        <f t="shared" si="2"/>
        <v>0</v>
      </c>
      <c r="AI27" s="245"/>
      <c r="AJ27" s="9" t="s">
        <v>1894</v>
      </c>
      <c r="AK27" s="9" t="s">
        <v>1895</v>
      </c>
      <c r="AL27" s="9"/>
      <c r="AM27" s="9"/>
      <c r="AN27" s="9"/>
      <c r="AO27" s="9"/>
      <c r="AP27" s="9"/>
      <c r="AQ27" s="9"/>
      <c r="AR27" s="9"/>
      <c r="AS27" s="246"/>
      <c r="AT27" s="195"/>
    </row>
    <row r="28" spans="1:46" s="1" customFormat="1" x14ac:dyDescent="0.2">
      <c r="A28" s="9"/>
      <c r="B28" s="9" t="s">
        <v>2147</v>
      </c>
      <c r="C28" s="9" t="s">
        <v>2148</v>
      </c>
      <c r="D28" s="9"/>
      <c r="E28" s="9" t="s">
        <v>2149</v>
      </c>
      <c r="F28" s="9" t="s">
        <v>1890</v>
      </c>
      <c r="G28" s="9" t="s">
        <v>1892</v>
      </c>
      <c r="H28" s="9"/>
      <c r="I28" s="9"/>
      <c r="J28" s="9"/>
      <c r="K28" s="9"/>
      <c r="L28" s="9"/>
      <c r="M28" s="9"/>
      <c r="N28" s="9"/>
      <c r="O28" s="9"/>
      <c r="P28" s="242">
        <f t="shared" si="3"/>
        <v>0</v>
      </c>
      <c r="Q28" s="9"/>
      <c r="R28" s="9"/>
      <c r="S28" s="9"/>
      <c r="T28" s="9"/>
      <c r="U28" s="9"/>
      <c r="V28" s="9"/>
      <c r="W28" s="9">
        <v>1</v>
      </c>
      <c r="X28" s="446">
        <v>43601</v>
      </c>
      <c r="Y28" s="244">
        <f t="shared" si="4"/>
        <v>1</v>
      </c>
      <c r="Z28" s="9"/>
      <c r="AA28" s="9"/>
      <c r="AB28" s="9"/>
      <c r="AC28" s="9"/>
      <c r="AD28" s="9"/>
      <c r="AE28" s="9"/>
      <c r="AF28" s="9"/>
      <c r="AG28" s="9"/>
      <c r="AH28" s="244">
        <f t="shared" si="2"/>
        <v>0</v>
      </c>
      <c r="AI28" s="245"/>
      <c r="AJ28" s="9" t="s">
        <v>1894</v>
      </c>
      <c r="AK28" s="9" t="s">
        <v>1895</v>
      </c>
      <c r="AL28" s="9"/>
      <c r="AM28" s="9"/>
      <c r="AN28" s="9"/>
      <c r="AO28" s="9"/>
      <c r="AP28" s="9"/>
      <c r="AQ28" s="9"/>
      <c r="AR28" s="9"/>
      <c r="AS28" s="246"/>
      <c r="AT28" s="195"/>
    </row>
    <row r="29" spans="1:46" s="1" customFormat="1" x14ac:dyDescent="0.2">
      <c r="A29" s="9"/>
      <c r="B29" s="9" t="s">
        <v>1880</v>
      </c>
      <c r="C29" s="9" t="s">
        <v>1885</v>
      </c>
      <c r="D29" s="9"/>
      <c r="E29" s="9" t="s">
        <v>2150</v>
      </c>
      <c r="F29" s="9" t="s">
        <v>1890</v>
      </c>
      <c r="G29" s="9" t="s">
        <v>1892</v>
      </c>
      <c r="H29" s="9"/>
      <c r="I29" s="9"/>
      <c r="J29" s="9"/>
      <c r="K29" s="9"/>
      <c r="L29" s="9"/>
      <c r="M29" s="9"/>
      <c r="N29" s="9"/>
      <c r="O29" s="9"/>
      <c r="P29" s="242">
        <f t="shared" si="3"/>
        <v>0</v>
      </c>
      <c r="Q29" s="9"/>
      <c r="R29" s="9"/>
      <c r="S29" s="9"/>
      <c r="T29" s="9"/>
      <c r="U29" s="9"/>
      <c r="V29" s="9"/>
      <c r="W29" s="9">
        <v>1</v>
      </c>
      <c r="X29" s="446">
        <v>43615</v>
      </c>
      <c r="Y29" s="244">
        <f t="shared" si="4"/>
        <v>1</v>
      </c>
      <c r="Z29" s="9"/>
      <c r="AA29" s="9"/>
      <c r="AB29" s="9"/>
      <c r="AC29" s="9"/>
      <c r="AD29" s="9"/>
      <c r="AE29" s="9"/>
      <c r="AF29" s="9"/>
      <c r="AG29" s="9"/>
      <c r="AH29" s="244">
        <f t="shared" si="2"/>
        <v>0</v>
      </c>
      <c r="AI29" s="245"/>
      <c r="AJ29" s="9" t="s">
        <v>1894</v>
      </c>
      <c r="AK29" s="9" t="s">
        <v>1895</v>
      </c>
      <c r="AL29" s="9"/>
      <c r="AM29" s="9"/>
      <c r="AN29" s="9"/>
      <c r="AO29" s="9"/>
      <c r="AP29" s="9"/>
      <c r="AQ29" s="9"/>
      <c r="AR29" s="9"/>
      <c r="AS29" s="246"/>
      <c r="AT29" s="195"/>
    </row>
    <row r="30" spans="1:46" s="1" customFormat="1" x14ac:dyDescent="0.2">
      <c r="A30" s="9"/>
      <c r="B30" s="9" t="s">
        <v>1881</v>
      </c>
      <c r="C30" s="9" t="s">
        <v>1886</v>
      </c>
      <c r="D30" s="9"/>
      <c r="E30" s="9" t="s">
        <v>2151</v>
      </c>
      <c r="F30" s="9" t="s">
        <v>1890</v>
      </c>
      <c r="G30" s="9" t="s">
        <v>1892</v>
      </c>
      <c r="H30" s="9"/>
      <c r="I30" s="9"/>
      <c r="J30" s="9"/>
      <c r="K30" s="9"/>
      <c r="L30" s="9"/>
      <c r="M30" s="9"/>
      <c r="N30" s="9"/>
      <c r="O30" s="9"/>
      <c r="P30" s="242">
        <f t="shared" si="3"/>
        <v>0</v>
      </c>
      <c r="Q30" s="9"/>
      <c r="R30" s="9"/>
      <c r="S30" s="9"/>
      <c r="T30" s="9"/>
      <c r="U30" s="9"/>
      <c r="V30" s="9"/>
      <c r="W30" s="9">
        <v>1</v>
      </c>
      <c r="X30" s="446">
        <v>43677</v>
      </c>
      <c r="Y30" s="244">
        <f t="shared" si="4"/>
        <v>1</v>
      </c>
      <c r="Z30" s="9"/>
      <c r="AA30" s="9"/>
      <c r="AB30" s="9"/>
      <c r="AC30" s="9"/>
      <c r="AD30" s="9"/>
      <c r="AE30" s="9"/>
      <c r="AF30" s="9"/>
      <c r="AG30" s="9"/>
      <c r="AH30" s="244">
        <f t="shared" si="2"/>
        <v>0</v>
      </c>
      <c r="AI30" s="245"/>
      <c r="AJ30" s="9" t="s">
        <v>1894</v>
      </c>
      <c r="AK30" s="9" t="s">
        <v>1895</v>
      </c>
      <c r="AL30" s="9"/>
      <c r="AM30" s="9"/>
      <c r="AN30" s="9"/>
      <c r="AO30" s="9"/>
      <c r="AP30" s="9"/>
      <c r="AQ30" s="9"/>
      <c r="AR30" s="9"/>
      <c r="AS30" s="246"/>
      <c r="AT30" s="195"/>
    </row>
    <row r="31" spans="1:46" s="1" customFormat="1" x14ac:dyDescent="0.2">
      <c r="A31" s="9"/>
      <c r="B31" s="9" t="s">
        <v>1875</v>
      </c>
      <c r="C31" s="9" t="s">
        <v>2152</v>
      </c>
      <c r="D31" s="9"/>
      <c r="E31" s="9" t="s">
        <v>2153</v>
      </c>
      <c r="F31" s="9" t="s">
        <v>1890</v>
      </c>
      <c r="G31" s="9" t="s">
        <v>1892</v>
      </c>
      <c r="H31" s="9"/>
      <c r="I31" s="9"/>
      <c r="J31" s="9"/>
      <c r="K31" s="9"/>
      <c r="L31" s="9"/>
      <c r="M31" s="9"/>
      <c r="N31" s="9"/>
      <c r="O31" s="9"/>
      <c r="P31" s="242">
        <f t="shared" si="3"/>
        <v>0</v>
      </c>
      <c r="Q31" s="9"/>
      <c r="R31" s="9"/>
      <c r="S31" s="9"/>
      <c r="T31" s="9"/>
      <c r="U31" s="9"/>
      <c r="V31" s="9"/>
      <c r="W31" s="9">
        <v>1</v>
      </c>
      <c r="X31" s="446">
        <v>43788</v>
      </c>
      <c r="Y31" s="244">
        <f t="shared" si="4"/>
        <v>1</v>
      </c>
      <c r="Z31" s="9"/>
      <c r="AA31" s="9"/>
      <c r="AB31" s="9"/>
      <c r="AC31" s="9"/>
      <c r="AD31" s="9"/>
      <c r="AE31" s="9"/>
      <c r="AF31" s="9"/>
      <c r="AG31" s="9"/>
      <c r="AH31" s="244">
        <f t="shared" si="2"/>
        <v>0</v>
      </c>
      <c r="AI31" s="245"/>
      <c r="AJ31" s="9" t="s">
        <v>1894</v>
      </c>
      <c r="AK31" s="9" t="s">
        <v>1895</v>
      </c>
      <c r="AL31" s="9"/>
      <c r="AM31" s="9"/>
      <c r="AN31" s="9"/>
      <c r="AO31" s="9"/>
      <c r="AP31" s="9"/>
      <c r="AQ31" s="9"/>
      <c r="AR31" s="9"/>
      <c r="AS31" s="246"/>
      <c r="AT31" s="195"/>
    </row>
    <row r="32" spans="1:46" s="1" customFormat="1" x14ac:dyDescent="0.2">
      <c r="A32" s="9"/>
      <c r="B32" s="9" t="s">
        <v>1879</v>
      </c>
      <c r="C32" s="9" t="s">
        <v>1884</v>
      </c>
      <c r="D32" s="9"/>
      <c r="E32" s="9" t="s">
        <v>2154</v>
      </c>
      <c r="F32" s="9" t="s">
        <v>1890</v>
      </c>
      <c r="G32" s="9" t="s">
        <v>1892</v>
      </c>
      <c r="H32" s="9"/>
      <c r="I32" s="9"/>
      <c r="J32" s="9"/>
      <c r="K32" s="9"/>
      <c r="L32" s="9"/>
      <c r="M32" s="9"/>
      <c r="N32" s="9"/>
      <c r="O32" s="9"/>
      <c r="P32" s="242">
        <f t="shared" si="3"/>
        <v>0</v>
      </c>
      <c r="Q32" s="9"/>
      <c r="R32" s="9"/>
      <c r="S32" s="9"/>
      <c r="T32" s="9"/>
      <c r="U32" s="9"/>
      <c r="V32" s="9"/>
      <c r="W32" s="9">
        <v>1</v>
      </c>
      <c r="X32" s="446">
        <v>43766</v>
      </c>
      <c r="Y32" s="244">
        <f t="shared" si="4"/>
        <v>1</v>
      </c>
      <c r="Z32" s="9"/>
      <c r="AA32" s="9"/>
      <c r="AB32" s="9"/>
      <c r="AC32" s="9"/>
      <c r="AD32" s="9"/>
      <c r="AE32" s="9"/>
      <c r="AF32" s="9"/>
      <c r="AG32" s="9"/>
      <c r="AH32" s="244">
        <f t="shared" si="2"/>
        <v>0</v>
      </c>
      <c r="AI32" s="245"/>
      <c r="AJ32" s="386" t="s">
        <v>1894</v>
      </c>
      <c r="AK32" s="386" t="s">
        <v>1895</v>
      </c>
      <c r="AL32" s="9"/>
      <c r="AM32" s="9"/>
      <c r="AN32" s="9"/>
      <c r="AO32" s="9"/>
      <c r="AP32" s="9"/>
      <c r="AQ32" s="9"/>
      <c r="AR32" s="9"/>
      <c r="AS32" s="246"/>
      <c r="AT32" s="195"/>
    </row>
    <row r="33" spans="1:132" s="247" customFormat="1" x14ac:dyDescent="0.2">
      <c r="A33" s="9"/>
      <c r="B33" s="9" t="s">
        <v>2155</v>
      </c>
      <c r="C33" s="9" t="s">
        <v>2156</v>
      </c>
      <c r="D33" s="9"/>
      <c r="E33" s="9" t="s">
        <v>2157</v>
      </c>
      <c r="F33" s="9" t="s">
        <v>1890</v>
      </c>
      <c r="G33" s="9" t="s">
        <v>1892</v>
      </c>
      <c r="H33" s="9"/>
      <c r="I33" s="9"/>
      <c r="J33" s="9"/>
      <c r="K33" s="9"/>
      <c r="L33" s="9"/>
      <c r="M33" s="9"/>
      <c r="N33" s="9"/>
      <c r="O33" s="9"/>
      <c r="P33" s="242">
        <f t="shared" si="3"/>
        <v>0</v>
      </c>
      <c r="Q33" s="9"/>
      <c r="R33" s="9"/>
      <c r="S33" s="9"/>
      <c r="T33" s="9"/>
      <c r="U33" s="9"/>
      <c r="V33" s="9"/>
      <c r="W33" s="9">
        <v>1</v>
      </c>
      <c r="X33" s="446">
        <v>43753</v>
      </c>
      <c r="Y33" s="244">
        <f t="shared" si="4"/>
        <v>1</v>
      </c>
      <c r="Z33" s="9"/>
      <c r="AA33" s="9"/>
      <c r="AB33" s="9"/>
      <c r="AC33" s="9"/>
      <c r="AD33" s="9"/>
      <c r="AE33" s="9"/>
      <c r="AF33" s="9"/>
      <c r="AG33" s="9"/>
      <c r="AH33" s="244">
        <f t="shared" si="2"/>
        <v>0</v>
      </c>
      <c r="AI33" s="245"/>
      <c r="AJ33" s="386" t="s">
        <v>1894</v>
      </c>
      <c r="AK33" s="386" t="s">
        <v>1895</v>
      </c>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9" t="s">
        <v>2158</v>
      </c>
      <c r="C34" s="9" t="s">
        <v>2159</v>
      </c>
      <c r="D34" s="9"/>
      <c r="E34" s="9" t="s">
        <v>2160</v>
      </c>
      <c r="F34" s="9" t="s">
        <v>1890</v>
      </c>
      <c r="G34" s="9" t="s">
        <v>1892</v>
      </c>
      <c r="H34" s="9"/>
      <c r="I34" s="9"/>
      <c r="J34" s="9"/>
      <c r="K34" s="9"/>
      <c r="L34" s="9"/>
      <c r="M34" s="9"/>
      <c r="N34" s="9"/>
      <c r="O34" s="9"/>
      <c r="P34" s="242">
        <f t="shared" si="3"/>
        <v>0</v>
      </c>
      <c r="Q34" s="9"/>
      <c r="R34" s="9"/>
      <c r="S34" s="9"/>
      <c r="T34" s="9"/>
      <c r="U34" s="9"/>
      <c r="V34" s="9"/>
      <c r="W34" s="9">
        <v>1</v>
      </c>
      <c r="X34" s="446">
        <v>43773</v>
      </c>
      <c r="Y34" s="244">
        <f t="shared" si="4"/>
        <v>1</v>
      </c>
      <c r="Z34" s="9"/>
      <c r="AA34" s="9"/>
      <c r="AB34" s="9"/>
      <c r="AC34" s="9"/>
      <c r="AD34" s="9"/>
      <c r="AE34" s="9"/>
      <c r="AF34" s="9"/>
      <c r="AG34" s="9"/>
      <c r="AH34" s="244">
        <f t="shared" si="2"/>
        <v>0</v>
      </c>
      <c r="AI34" s="245"/>
      <c r="AJ34" s="386" t="s">
        <v>1894</v>
      </c>
      <c r="AK34" s="386" t="s">
        <v>1895</v>
      </c>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9" t="s">
        <v>2161</v>
      </c>
      <c r="C35" s="9" t="s">
        <v>2162</v>
      </c>
      <c r="D35" s="9"/>
      <c r="E35" s="9" t="s">
        <v>2163</v>
      </c>
      <c r="F35" s="9" t="s">
        <v>1890</v>
      </c>
      <c r="G35" s="9" t="s">
        <v>1892</v>
      </c>
      <c r="H35" s="9"/>
      <c r="I35" s="9"/>
      <c r="J35" s="9"/>
      <c r="K35" s="9"/>
      <c r="L35" s="9"/>
      <c r="M35" s="9"/>
      <c r="N35" s="9"/>
      <c r="O35" s="9"/>
      <c r="P35" s="242">
        <f t="shared" si="3"/>
        <v>0</v>
      </c>
      <c r="Q35" s="9"/>
      <c r="R35" s="9"/>
      <c r="S35" s="9"/>
      <c r="T35" s="9"/>
      <c r="U35" s="9"/>
      <c r="V35" s="9"/>
      <c r="W35" s="9">
        <v>1</v>
      </c>
      <c r="X35" s="446">
        <v>43748</v>
      </c>
      <c r="Y35" s="244">
        <f t="shared" si="4"/>
        <v>1</v>
      </c>
      <c r="Z35" s="9"/>
      <c r="AA35" s="9"/>
      <c r="AB35" s="9"/>
      <c r="AC35" s="9"/>
      <c r="AD35" s="9"/>
      <c r="AE35" s="9"/>
      <c r="AF35" s="9"/>
      <c r="AG35" s="9"/>
      <c r="AH35" s="244">
        <f t="shared" si="2"/>
        <v>0</v>
      </c>
      <c r="AI35" s="245"/>
      <c r="AJ35" s="386" t="s">
        <v>1894</v>
      </c>
      <c r="AK35" s="386" t="s">
        <v>1895</v>
      </c>
      <c r="AL35" s="9"/>
      <c r="AM35" s="9"/>
      <c r="AN35" s="9"/>
      <c r="AO35" s="9"/>
      <c r="AP35" s="9"/>
      <c r="AQ35" s="9"/>
      <c r="AR35" s="9"/>
      <c r="AS35" s="246"/>
      <c r="AT35" s="268"/>
    </row>
    <row r="36" spans="1:132" s="70" customFormat="1" x14ac:dyDescent="0.2">
      <c r="A36" s="9"/>
      <c r="B36" s="9" t="s">
        <v>2164</v>
      </c>
      <c r="C36" s="9" t="s">
        <v>2165</v>
      </c>
      <c r="D36" s="9"/>
      <c r="E36" s="9" t="s">
        <v>2166</v>
      </c>
      <c r="F36" s="9" t="s">
        <v>1890</v>
      </c>
      <c r="G36" s="9" t="s">
        <v>1892</v>
      </c>
      <c r="H36" s="9"/>
      <c r="I36" s="9"/>
      <c r="J36" s="9"/>
      <c r="K36" s="9"/>
      <c r="L36" s="9"/>
      <c r="M36" s="9"/>
      <c r="N36" s="9"/>
      <c r="O36" s="9"/>
      <c r="P36" s="242">
        <f t="shared" si="3"/>
        <v>0</v>
      </c>
      <c r="Q36" s="9"/>
      <c r="R36" s="9"/>
      <c r="S36" s="9"/>
      <c r="T36" s="9"/>
      <c r="U36" s="9"/>
      <c r="V36" s="9"/>
      <c r="W36" s="9">
        <v>1</v>
      </c>
      <c r="X36" s="446">
        <v>43766</v>
      </c>
      <c r="Y36" s="244">
        <f t="shared" si="4"/>
        <v>1</v>
      </c>
      <c r="Z36" s="9"/>
      <c r="AA36" s="9"/>
      <c r="AB36" s="9"/>
      <c r="AC36" s="9"/>
      <c r="AD36" s="9"/>
      <c r="AE36" s="9"/>
      <c r="AF36" s="9"/>
      <c r="AG36" s="9"/>
      <c r="AH36" s="244">
        <f t="shared" si="2"/>
        <v>0</v>
      </c>
      <c r="AI36" s="245"/>
      <c r="AJ36" s="386" t="s">
        <v>1894</v>
      </c>
      <c r="AK36" s="386" t="s">
        <v>1895</v>
      </c>
      <c r="AL36" s="9"/>
      <c r="AM36" s="9"/>
      <c r="AN36" s="9"/>
      <c r="AO36" s="9"/>
      <c r="AP36" s="9"/>
      <c r="AQ36" s="9"/>
      <c r="AR36" s="9"/>
      <c r="AS36" s="246"/>
      <c r="AT36" s="268"/>
    </row>
    <row r="37" spans="1:132" s="70" customFormat="1" x14ac:dyDescent="0.2">
      <c r="A37" s="9"/>
      <c r="B37" s="9" t="s">
        <v>2167</v>
      </c>
      <c r="C37" s="9" t="s">
        <v>2168</v>
      </c>
      <c r="D37" s="9"/>
      <c r="E37" s="9" t="s">
        <v>2169</v>
      </c>
      <c r="F37" s="9" t="s">
        <v>1890</v>
      </c>
      <c r="G37" s="9" t="s">
        <v>1892</v>
      </c>
      <c r="H37" s="9"/>
      <c r="I37" s="9"/>
      <c r="J37" s="9"/>
      <c r="K37" s="9"/>
      <c r="L37" s="9"/>
      <c r="M37" s="9"/>
      <c r="N37" s="9"/>
      <c r="O37" s="9"/>
      <c r="P37" s="242">
        <f t="shared" si="3"/>
        <v>0</v>
      </c>
      <c r="Q37" s="9"/>
      <c r="R37" s="9"/>
      <c r="S37" s="9"/>
      <c r="T37" s="9"/>
      <c r="U37" s="9"/>
      <c r="V37" s="9"/>
      <c r="W37" s="9">
        <v>1</v>
      </c>
      <c r="X37" s="446">
        <v>43767</v>
      </c>
      <c r="Y37" s="244">
        <f t="shared" si="4"/>
        <v>1</v>
      </c>
      <c r="Z37" s="9"/>
      <c r="AA37" s="9"/>
      <c r="AB37" s="9"/>
      <c r="AC37" s="9"/>
      <c r="AD37" s="9"/>
      <c r="AE37" s="9"/>
      <c r="AF37" s="9"/>
      <c r="AG37" s="9"/>
      <c r="AH37" s="244">
        <f t="shared" si="2"/>
        <v>0</v>
      </c>
      <c r="AI37" s="245"/>
      <c r="AJ37" s="386" t="s">
        <v>1894</v>
      </c>
      <c r="AK37" s="386" t="s">
        <v>1895</v>
      </c>
      <c r="AL37" s="9"/>
      <c r="AM37" s="9"/>
      <c r="AN37" s="9"/>
      <c r="AO37" s="9"/>
      <c r="AP37" s="9"/>
      <c r="AQ37" s="9"/>
      <c r="AR37" s="9"/>
      <c r="AS37" s="246"/>
      <c r="AT37" s="268"/>
    </row>
    <row r="38" spans="1:132" s="70" customFormat="1" x14ac:dyDescent="0.2">
      <c r="A38" s="9"/>
      <c r="B38" s="9" t="s">
        <v>2170</v>
      </c>
      <c r="C38" s="9" t="s">
        <v>2171</v>
      </c>
      <c r="D38" s="9"/>
      <c r="E38" s="9" t="s">
        <v>2172</v>
      </c>
      <c r="F38" s="9" t="s">
        <v>1890</v>
      </c>
      <c r="G38" s="9" t="s">
        <v>1892</v>
      </c>
      <c r="H38" s="9"/>
      <c r="I38" s="9"/>
      <c r="J38" s="9"/>
      <c r="K38" s="9"/>
      <c r="L38" s="9"/>
      <c r="M38" s="9"/>
      <c r="N38" s="9"/>
      <c r="O38" s="9"/>
      <c r="P38" s="242">
        <f t="shared" si="3"/>
        <v>0</v>
      </c>
      <c r="Q38" s="9"/>
      <c r="R38" s="9"/>
      <c r="S38" s="9"/>
      <c r="T38" s="9"/>
      <c r="U38" s="9"/>
      <c r="V38" s="9"/>
      <c r="W38" s="9">
        <v>1</v>
      </c>
      <c r="X38" s="446">
        <v>43752</v>
      </c>
      <c r="Y38" s="244">
        <f t="shared" si="4"/>
        <v>1</v>
      </c>
      <c r="Z38" s="9"/>
      <c r="AA38" s="9"/>
      <c r="AB38" s="9"/>
      <c r="AC38" s="9"/>
      <c r="AD38" s="9"/>
      <c r="AE38" s="9"/>
      <c r="AF38" s="9"/>
      <c r="AG38" s="9"/>
      <c r="AH38" s="244">
        <f t="shared" si="2"/>
        <v>0</v>
      </c>
      <c r="AI38" s="245"/>
      <c r="AJ38" s="386" t="s">
        <v>1894</v>
      </c>
      <c r="AK38" s="386" t="s">
        <v>1895</v>
      </c>
      <c r="AL38" s="9"/>
      <c r="AM38" s="9"/>
      <c r="AN38" s="9"/>
      <c r="AO38" s="9"/>
      <c r="AP38" s="9"/>
      <c r="AQ38" s="9"/>
      <c r="AR38" s="9"/>
      <c r="AS38" s="246"/>
      <c r="AT38" s="268"/>
    </row>
    <row r="39" spans="1:132" s="70" customFormat="1" x14ac:dyDescent="0.2">
      <c r="A39" s="9"/>
      <c r="B39" s="9" t="s">
        <v>2173</v>
      </c>
      <c r="C39" s="9" t="s">
        <v>2174</v>
      </c>
      <c r="D39" s="9"/>
      <c r="E39" s="9" t="s">
        <v>2175</v>
      </c>
      <c r="F39" s="9" t="s">
        <v>1890</v>
      </c>
      <c r="G39" s="9" t="s">
        <v>1892</v>
      </c>
      <c r="H39" s="9"/>
      <c r="I39" s="9"/>
      <c r="J39" s="9"/>
      <c r="K39" s="9"/>
      <c r="L39" s="9"/>
      <c r="M39" s="9"/>
      <c r="N39" s="9"/>
      <c r="O39" s="9"/>
      <c r="P39" s="242">
        <f t="shared" si="3"/>
        <v>0</v>
      </c>
      <c r="Q39" s="9"/>
      <c r="R39" s="9"/>
      <c r="S39" s="9"/>
      <c r="T39" s="9"/>
      <c r="U39" s="9"/>
      <c r="V39" s="9"/>
      <c r="W39" s="9">
        <v>1</v>
      </c>
      <c r="X39" s="446">
        <v>43774</v>
      </c>
      <c r="Y39" s="244">
        <f t="shared" si="4"/>
        <v>1</v>
      </c>
      <c r="Z39" s="9"/>
      <c r="AA39" s="9"/>
      <c r="AB39" s="9"/>
      <c r="AC39" s="9"/>
      <c r="AD39" s="9"/>
      <c r="AE39" s="9"/>
      <c r="AF39" s="9"/>
      <c r="AG39" s="9"/>
      <c r="AH39" s="244">
        <f t="shared" si="2"/>
        <v>0</v>
      </c>
      <c r="AI39" s="245"/>
      <c r="AJ39" s="386" t="s">
        <v>1894</v>
      </c>
      <c r="AK39" s="386" t="s">
        <v>1895</v>
      </c>
      <c r="AL39" s="9"/>
      <c r="AM39" s="9"/>
      <c r="AN39" s="9"/>
      <c r="AO39" s="9"/>
      <c r="AP39" s="9"/>
      <c r="AQ39" s="9"/>
      <c r="AR39" s="9"/>
      <c r="AS39" s="246"/>
      <c r="AT39" s="268"/>
    </row>
    <row r="40" spans="1:132" s="70" customFormat="1" x14ac:dyDescent="0.2">
      <c r="A40" s="9"/>
      <c r="B40" s="9" t="s">
        <v>2176</v>
      </c>
      <c r="C40" s="9" t="s">
        <v>2177</v>
      </c>
      <c r="D40" s="9"/>
      <c r="E40" s="9" t="s">
        <v>2178</v>
      </c>
      <c r="F40" s="9" t="s">
        <v>1890</v>
      </c>
      <c r="G40" s="9" t="s">
        <v>1892</v>
      </c>
      <c r="H40" s="9"/>
      <c r="I40" s="9"/>
      <c r="J40" s="9"/>
      <c r="K40" s="9"/>
      <c r="L40" s="9"/>
      <c r="M40" s="9"/>
      <c r="N40" s="9"/>
      <c r="O40" s="9"/>
      <c r="P40" s="242">
        <f t="shared" si="3"/>
        <v>0</v>
      </c>
      <c r="Q40" s="9"/>
      <c r="R40" s="9"/>
      <c r="S40" s="9"/>
      <c r="T40" s="9"/>
      <c r="U40" s="9"/>
      <c r="V40" s="9"/>
      <c r="W40" s="9">
        <v>1</v>
      </c>
      <c r="X40" s="446">
        <v>43795</v>
      </c>
      <c r="Y40" s="244">
        <f t="shared" si="4"/>
        <v>1</v>
      </c>
      <c r="Z40" s="9"/>
      <c r="AA40" s="9"/>
      <c r="AB40" s="9"/>
      <c r="AC40" s="9"/>
      <c r="AD40" s="9"/>
      <c r="AE40" s="9"/>
      <c r="AF40" s="9"/>
      <c r="AG40" s="9"/>
      <c r="AH40" s="244">
        <f t="shared" si="2"/>
        <v>0</v>
      </c>
      <c r="AI40" s="245"/>
      <c r="AJ40" s="386" t="s">
        <v>1894</v>
      </c>
      <c r="AK40" s="386" t="s">
        <v>1895</v>
      </c>
      <c r="AL40" s="9"/>
      <c r="AM40" s="9"/>
      <c r="AN40" s="9"/>
      <c r="AO40" s="9"/>
      <c r="AP40" s="9"/>
      <c r="AQ40" s="9"/>
      <c r="AR40" s="9"/>
      <c r="AS40" s="246"/>
      <c r="AT40" s="268"/>
    </row>
    <row r="41" spans="1:132" s="70" customFormat="1" x14ac:dyDescent="0.2">
      <c r="A41" s="9"/>
      <c r="B41" s="9" t="s">
        <v>2179</v>
      </c>
      <c r="C41" s="9" t="s">
        <v>2180</v>
      </c>
      <c r="D41" s="9"/>
      <c r="E41" s="9" t="s">
        <v>2181</v>
      </c>
      <c r="F41" s="9" t="s">
        <v>1889</v>
      </c>
      <c r="G41" s="9" t="s">
        <v>1892</v>
      </c>
      <c r="H41" s="9"/>
      <c r="I41" s="9"/>
      <c r="J41" s="9"/>
      <c r="K41" s="9"/>
      <c r="L41" s="9"/>
      <c r="M41" s="9"/>
      <c r="N41" s="9"/>
      <c r="O41" s="9"/>
      <c r="P41" s="242">
        <f t="shared" si="3"/>
        <v>0</v>
      </c>
      <c r="Q41" s="9"/>
      <c r="R41" s="9"/>
      <c r="S41" s="9"/>
      <c r="T41" s="9"/>
      <c r="U41" s="9"/>
      <c r="V41" s="9"/>
      <c r="W41" s="9">
        <v>2</v>
      </c>
      <c r="X41" s="446">
        <v>43769</v>
      </c>
      <c r="Y41" s="244">
        <f t="shared" si="4"/>
        <v>2</v>
      </c>
      <c r="Z41" s="9"/>
      <c r="AA41" s="9"/>
      <c r="AB41" s="9"/>
      <c r="AC41" s="9"/>
      <c r="AD41" s="9"/>
      <c r="AE41" s="9"/>
      <c r="AF41" s="9"/>
      <c r="AG41" s="9"/>
      <c r="AH41" s="244">
        <f t="shared" si="2"/>
        <v>0</v>
      </c>
      <c r="AI41" s="245"/>
      <c r="AJ41" s="386" t="s">
        <v>1894</v>
      </c>
      <c r="AK41" s="386" t="s">
        <v>1895</v>
      </c>
      <c r="AL41" s="9"/>
      <c r="AM41" s="9"/>
      <c r="AN41" s="9"/>
      <c r="AO41" s="9"/>
      <c r="AP41" s="9"/>
      <c r="AQ41" s="9"/>
      <c r="AR41" s="9"/>
      <c r="AS41" s="246"/>
      <c r="AT41" s="268"/>
    </row>
    <row r="42" spans="1:132" s="70" customFormat="1" x14ac:dyDescent="0.2">
      <c r="A42" s="9"/>
      <c r="B42" s="9" t="s">
        <v>2182</v>
      </c>
      <c r="C42" s="9" t="s">
        <v>2183</v>
      </c>
      <c r="D42" s="9"/>
      <c r="E42" s="9" t="s">
        <v>2184</v>
      </c>
      <c r="F42" s="9" t="s">
        <v>1889</v>
      </c>
      <c r="G42" s="9" t="s">
        <v>1892</v>
      </c>
      <c r="H42" s="9"/>
      <c r="I42" s="9"/>
      <c r="J42" s="9"/>
      <c r="K42" s="9"/>
      <c r="L42" s="9"/>
      <c r="M42" s="9"/>
      <c r="N42" s="9"/>
      <c r="O42" s="9"/>
      <c r="P42" s="242">
        <f t="shared" si="3"/>
        <v>0</v>
      </c>
      <c r="Q42" s="9"/>
      <c r="R42" s="9"/>
      <c r="S42" s="9"/>
      <c r="T42" s="9"/>
      <c r="U42" s="9"/>
      <c r="V42" s="9"/>
      <c r="W42" s="9">
        <v>2</v>
      </c>
      <c r="X42" s="446">
        <v>43643</v>
      </c>
      <c r="Y42" s="244">
        <f t="shared" si="4"/>
        <v>2</v>
      </c>
      <c r="Z42" s="9"/>
      <c r="AA42" s="9"/>
      <c r="AB42" s="9"/>
      <c r="AC42" s="9"/>
      <c r="AD42" s="9"/>
      <c r="AE42" s="9"/>
      <c r="AF42" s="9"/>
      <c r="AG42" s="9"/>
      <c r="AH42" s="244">
        <f t="shared" si="2"/>
        <v>0</v>
      </c>
      <c r="AI42" s="245"/>
      <c r="AJ42" s="9" t="s">
        <v>1894</v>
      </c>
      <c r="AK42" s="9" t="s">
        <v>1895</v>
      </c>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5.75"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sheet="1" objects="1" scenarios="1" formatCells="0" formatColumns="0" format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41" priority="7">
      <formula>AND(ISBLANK(B13),SUM(COUNTIF($A13:$O13,"&lt;&gt;"&amp;""),COUNTIF($Q13:$X13,"&lt;&gt;"&amp;""),COUNTIF($Z13:$AG13,"&lt;&gt;"&amp;""),COUNTIF($AI13:$AS13,"&lt;&gt;"&amp;"")&gt;0))</formula>
    </cfRule>
  </conditionalFormatting>
  <conditionalFormatting sqref="C13:C1000">
    <cfRule type="expression" dxfId="40" priority="6">
      <formula>AND(ISBLANK(C13),SUM(COUNTIF($A13:$O13,"&lt;&gt;"&amp;""),COUNTIF($Q13:$X13,"&lt;&gt;"&amp;""),COUNTIF($Z13:$AG13,"&lt;&gt;"&amp;""),COUNTIF($AI13:$AS13,"&lt;&gt;"&amp;"")&gt;0))</formula>
    </cfRule>
  </conditionalFormatting>
  <conditionalFormatting sqref="F13:F1000">
    <cfRule type="expression" dxfId="39" priority="29">
      <formula>AND(ISBLANK(F13),SUM(COUNTIF($A13:$O13,"&lt;&gt;"&amp;""),COUNTIF($Q13:$X13,"&lt;&gt;"&amp;""),COUNTIF($Z13:$AG13,"&lt;&gt;"&amp;""),COUNTIF($AI13:$AS13,"&lt;&gt;"&amp;"")&gt;0))</formula>
    </cfRule>
  </conditionalFormatting>
  <conditionalFormatting sqref="G13:G1000">
    <cfRule type="expression" dxfId="38" priority="28">
      <formula>AND(ISBLANK(G13),SUM(COUNTIF($A13:$O13,"&lt;&gt;"&amp;""),COUNTIF($Q13:$X13,"&lt;&gt;"&amp;""),COUNTIF($Z13:$AG13,"&lt;&gt;"&amp;""),COUNTIF($AI13:$AS13,"&lt;&gt;"&amp;"")&gt;0))</formula>
    </cfRule>
  </conditionalFormatting>
  <conditionalFormatting sqref="Q13:W1000">
    <cfRule type="expression" dxfId="37" priority="26">
      <formula>AND(ISBLANK(Q13),SUM(COUNTIF($A13:$O13,"&lt;&gt;"&amp;""),COUNTIF($Q13:$X13,"&lt;&gt;"&amp;""),COUNTIF($Z13:$AG13,"&lt;&gt;"&amp;""),COUNTIF($AI13:$AS13,"&lt;&gt;"&amp;"")&gt;0))</formula>
    </cfRule>
  </conditionalFormatting>
  <conditionalFormatting sqref="Z13:AF1000">
    <cfRule type="expression" dxfId="36" priority="25">
      <formula>AND(ISBLANK(Z13),SUM(COUNTIF($A13:$O13,"&lt;&gt;"&amp;""),COUNTIF($Q13:$X13,"&lt;&gt;"&amp;""),COUNTIF($Z13:$AG13,"&lt;&gt;"&amp;""),COUNTIF($AI13:$AS13,"&lt;&gt;"&amp;"")&gt;0))</formula>
    </cfRule>
  </conditionalFormatting>
  <conditionalFormatting sqref="AJ13:AJ1000">
    <cfRule type="expression" dxfId="35" priority="24">
      <formula>AND(ISBLANK(AJ13),SUM(COUNTIF($A13:$O13,"&lt;&gt;"&amp;""),COUNTIF($Q13:$X13,"&lt;&gt;"&amp;""),COUNTIF($Z13:$AG13,"&lt;&gt;"&amp;""),COUNTIF($AI13:$AS13,"&lt;&gt;"&amp;"")&gt;0))</formula>
    </cfRule>
  </conditionalFormatting>
  <conditionalFormatting sqref="AL13:AL1000">
    <cfRule type="expression" dxfId="34"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3"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2"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1"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30" priority="11">
      <formula>AND(ISBLANK(O13),SUM(COUNTIF(H13:O13,"&lt;&gt;"&amp;"")&gt;0))</formula>
    </cfRule>
    <cfRule type="expression" dxfId="29" priority="27">
      <formula>ISTEXT(O13)</formula>
    </cfRule>
  </conditionalFormatting>
  <conditionalFormatting sqref="X13:X1000">
    <cfRule type="expression" dxfId="28" priority="18">
      <formula>ISTEXT(X13)</formula>
    </cfRule>
  </conditionalFormatting>
  <conditionalFormatting sqref="X13:X1000">
    <cfRule type="expression" dxfId="27" priority="10">
      <formula>AND(ISBLANK(X13),SUM(COUNTIF(Q13:X13,"&lt;&gt;"&amp;"")&gt;0))</formula>
    </cfRule>
  </conditionalFormatting>
  <conditionalFormatting sqref="AG13:AG1000">
    <cfRule type="expression" dxfId="26" priority="16">
      <formula>ISTEXT(AG13)</formula>
    </cfRule>
  </conditionalFormatting>
  <conditionalFormatting sqref="AG13:AG1000">
    <cfRule type="expression" dxfId="25" priority="9">
      <formula>AND(ISBLANK(AG13),SUM(COUNTIF(Z13:AG13,"&lt;&gt;"&amp;"")&gt;0))</formula>
    </cfRule>
  </conditionalFormatting>
  <conditionalFormatting sqref="H13:N1000">
    <cfRule type="expression" priority="14" stopIfTrue="1">
      <formula>COUNTIF($H13:$N13,"&lt;&gt;"&amp;"")&gt;0</formula>
    </cfRule>
    <cfRule type="expression" dxfId="24"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3" priority="8">
      <formula>LEN(A13)&gt;256</formula>
    </cfRule>
  </conditionalFormatting>
  <conditionalFormatting sqref="B13:B1000">
    <cfRule type="expression" dxfId="22" priority="36">
      <formula>LEN(B13)&gt;256</formula>
    </cfRule>
  </conditionalFormatting>
  <conditionalFormatting sqref="C13:C1000">
    <cfRule type="expression" dxfId="21" priority="30">
      <formula>LEN(C13)&gt;256</formula>
    </cfRule>
  </conditionalFormatting>
  <conditionalFormatting sqref="D13:D1000">
    <cfRule type="expression" dxfId="20" priority="5">
      <formula>LEN(D13)&gt;256</formula>
    </cfRule>
  </conditionalFormatting>
  <conditionalFormatting sqref="E13:E1000">
    <cfRule type="expression" dxfId="19" priority="4">
      <formula>LEN($E$13)&gt;256</formula>
    </cfRule>
  </conditionalFormatting>
  <conditionalFormatting sqref="AS13:AS1000">
    <cfRule type="expression" dxfId="18" priority="3">
      <formula>LEN(AS13)&gt;4000</formula>
    </cfRule>
  </conditionalFormatting>
  <conditionalFormatting sqref="AN13:AN1000">
    <cfRule type="expression" dxfId="17" priority="21">
      <formula>LEN(AN13)&gt;256</formula>
    </cfRule>
  </conditionalFormatting>
  <conditionalFormatting sqref="AO13:AO1000">
    <cfRule type="expression" dxfId="16" priority="20">
      <formula>LEN(AO13)&gt;256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9"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topLeftCell="C1" zoomScaleNormal="100" zoomScaleSheetLayoutView="70" workbookViewId="0">
      <selection activeCell="C15" sqref="C15:C16"/>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San Leandro</v>
      </c>
      <c r="C1" s="280"/>
      <c r="D1" s="358"/>
      <c r="E1" s="360" t="s">
        <v>8</v>
      </c>
      <c r="F1" s="360"/>
      <c r="G1" s="360"/>
      <c r="H1" s="360"/>
      <c r="I1" s="505" t="s">
        <v>1365</v>
      </c>
      <c r="J1" s="506"/>
      <c r="K1" s="506"/>
      <c r="L1" s="506"/>
      <c r="M1" s="507"/>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9" t="s">
        <v>1286</v>
      </c>
      <c r="J2" s="510"/>
      <c r="K2" s="510"/>
      <c r="L2" s="510"/>
      <c r="M2" s="511"/>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13" t="s">
        <v>13</v>
      </c>
      <c r="B7" s="513"/>
      <c r="C7" s="513"/>
      <c r="D7" s="513"/>
      <c r="E7" s="513"/>
      <c r="F7" s="513"/>
      <c r="G7" s="513"/>
      <c r="H7" s="513"/>
      <c r="I7" s="513"/>
      <c r="J7" s="513"/>
      <c r="K7" s="513"/>
      <c r="L7" s="513"/>
      <c r="M7" s="513"/>
      <c r="N7" s="513"/>
    </row>
    <row r="8" spans="1:45" ht="18" x14ac:dyDescent="0.25">
      <c r="A8" s="513" t="s">
        <v>79</v>
      </c>
      <c r="B8" s="513"/>
      <c r="C8" s="513"/>
      <c r="D8" s="513"/>
      <c r="E8" s="513"/>
      <c r="F8" s="513"/>
      <c r="G8" s="513"/>
      <c r="H8" s="513"/>
      <c r="I8" s="513"/>
      <c r="J8" s="513"/>
      <c r="K8" s="513"/>
      <c r="L8" s="513"/>
      <c r="M8" s="513"/>
      <c r="N8" s="513"/>
    </row>
    <row r="9" spans="1:45" ht="18" x14ac:dyDescent="0.25">
      <c r="A9" s="513" t="s">
        <v>14</v>
      </c>
      <c r="B9" s="513"/>
      <c r="C9" s="513"/>
      <c r="D9" s="513"/>
      <c r="E9" s="513"/>
      <c r="F9" s="513"/>
      <c r="G9" s="513"/>
      <c r="H9" s="513"/>
      <c r="I9" s="513"/>
      <c r="J9" s="513"/>
      <c r="K9" s="513"/>
      <c r="L9" s="513"/>
      <c r="M9" s="513"/>
      <c r="N9" s="513"/>
    </row>
    <row r="10" spans="1:45" x14ac:dyDescent="0.2">
      <c r="A10" s="85"/>
      <c r="B10" s="85"/>
      <c r="C10" s="178">
        <v>1</v>
      </c>
      <c r="D10" s="512">
        <v>2</v>
      </c>
      <c r="E10" s="512"/>
      <c r="F10" s="512"/>
      <c r="G10" s="512"/>
      <c r="H10" s="512"/>
      <c r="I10" s="512"/>
      <c r="J10" s="512"/>
      <c r="K10" s="512"/>
      <c r="L10" s="512"/>
      <c r="M10" s="178">
        <v>3</v>
      </c>
      <c r="N10" s="178">
        <v>4</v>
      </c>
    </row>
    <row r="11" spans="1:45" ht="58.5" customHeight="1" thickBot="1" x14ac:dyDescent="0.25">
      <c r="A11" s="500" t="s">
        <v>15</v>
      </c>
      <c r="B11" s="500"/>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01" t="s">
        <v>16</v>
      </c>
      <c r="B13" s="175" t="s">
        <v>5</v>
      </c>
      <c r="C13" s="508">
        <f>VLOOKUP($B$1,'RHNA Allocations'!$C$2:$H$540,2,0)</f>
        <v>504</v>
      </c>
      <c r="D13" s="9">
        <f ca="1">IF(D$11=$B$2,'Table A2'!$Q$12+'Table F'!$F$16+'Table F'!$G$16,IF(D$11&lt;$B$2,(VLOOKUP($B$1,INDIRECT("'RHNA " &amp; D$11 &amp; "'!$A:$B"),2,FALSE)),0))</f>
        <v>82</v>
      </c>
      <c r="E13" s="9">
        <f ca="1">IF(E$11=$B$2,'Table A2'!$Q$12+'Table F'!$F$16+'Table F'!$G$16,IF(E$11&lt;$B$2,(VLOOKUP($B$1,INDIRECT("'RHNA " &amp; E$11 &amp; "'!$A:$B"),2,FALSE)),0))</f>
        <v>0</v>
      </c>
      <c r="F13" s="9">
        <f ca="1">IF(F$11=$B$2,'Table A2'!$Q$12+'Table F'!$F$16+'Table F'!$G$16,IF(F$11&lt;$B$2,(VLOOKUP($B$1,INDIRECT("'RHNA " &amp; F$11 &amp; "'!$A:$B"),2,FALSE)),0))</f>
        <v>27</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4">
        <f ca="1">SUM(D13:L13)+SUM(D14:L14)</f>
        <v>109</v>
      </c>
      <c r="N13" s="502">
        <f ca="1">MAX(0,C13-M13)</f>
        <v>395</v>
      </c>
      <c r="O13" s="293" t="s">
        <v>1515</v>
      </c>
    </row>
    <row r="14" spans="1:45" x14ac:dyDescent="0.2">
      <c r="A14" s="501"/>
      <c r="B14" s="175" t="s">
        <v>20</v>
      </c>
      <c r="C14" s="508"/>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3"/>
      <c r="N14" s="503"/>
      <c r="O14" s="293" t="s">
        <v>1516</v>
      </c>
    </row>
    <row r="15" spans="1:45" x14ac:dyDescent="0.2">
      <c r="A15" s="501" t="s">
        <v>17</v>
      </c>
      <c r="B15" s="175" t="s">
        <v>5</v>
      </c>
      <c r="C15" s="508">
        <f>VLOOKUP($B$1,'RHNA Allocations'!$C$2:$H$540,3,0)</f>
        <v>270</v>
      </c>
      <c r="D15" s="9">
        <f ca="1">IF(D$11=$B$2,'Table A2'!$S$12+'Table F'!$H$16,IF(D$11&lt;$B$2,(VLOOKUP($B$1,INDIRECT("'RHNA " &amp; D$11 &amp; "'!$A:$D"),4,FALSE)),0))</f>
        <v>31</v>
      </c>
      <c r="E15" s="9">
        <f ca="1">IF(E$11=$B$2,'Table A2'!$S$12+'Table F'!$H$16,IF(E$11&lt;$B$2,(VLOOKUP($B$1,INDIRECT("'RHNA " &amp; E$11 &amp; "'!$A:$D"),4,FALSE)),0))</f>
        <v>0</v>
      </c>
      <c r="F15" s="9">
        <f ca="1">IF(F$11=$B$2,'Table A2'!$S$12+'Table F'!$H$16,IF(F$11&lt;$B$2,(VLOOKUP($B$1,INDIRECT("'RHNA " &amp; F$11 &amp; "'!$A:$D"),4,FALSE)),0))</f>
        <v>57</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4">
        <f ca="1">SUM(D15:L15)+SUM(D16:L16)</f>
        <v>88</v>
      </c>
      <c r="N15" s="502">
        <f ca="1">MAX(0,C15-M15)</f>
        <v>182</v>
      </c>
      <c r="O15" s="293" t="s">
        <v>1517</v>
      </c>
    </row>
    <row r="16" spans="1:45" x14ac:dyDescent="0.2">
      <c r="A16" s="501"/>
      <c r="B16" s="175" t="s">
        <v>20</v>
      </c>
      <c r="C16" s="508"/>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3"/>
      <c r="N16" s="503"/>
      <c r="O16" s="293" t="s">
        <v>1518</v>
      </c>
    </row>
    <row r="17" spans="1:15" x14ac:dyDescent="0.2">
      <c r="A17" s="501" t="s">
        <v>18</v>
      </c>
      <c r="B17" s="175" t="s">
        <v>5</v>
      </c>
      <c r="C17" s="508">
        <f>VLOOKUP($B$1,'RHNA Allocations'!$C$2:$H$540,4,0)</f>
        <v>352</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4">
        <f ca="1">SUM(D17:L17)+SUM(D18:L18)</f>
        <v>0</v>
      </c>
      <c r="N17" s="502">
        <f ca="1">MAX(0,C17-M17)</f>
        <v>352</v>
      </c>
      <c r="O17" s="293" t="s">
        <v>1519</v>
      </c>
    </row>
    <row r="18" spans="1:15" x14ac:dyDescent="0.2">
      <c r="A18" s="501"/>
      <c r="B18" s="175" t="s">
        <v>20</v>
      </c>
      <c r="C18" s="508"/>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3"/>
      <c r="N18" s="503"/>
      <c r="O18" s="293" t="s">
        <v>1520</v>
      </c>
    </row>
    <row r="19" spans="1:15" ht="15" thickBot="1" x14ac:dyDescent="0.25">
      <c r="A19" s="163" t="s">
        <v>19</v>
      </c>
      <c r="B19" s="164"/>
      <c r="C19" s="165">
        <f>VLOOKUP($B$1,'RHNA Allocations'!$C$2:$H$540,5,0)</f>
        <v>1161</v>
      </c>
      <c r="D19" s="10">
        <f ca="1">IF(D$11=$B$2,'Table A2'!$W$12,IF(D$11&lt;$B$2,(VLOOKUP($B$1,INDIRECT("'RHNA " &amp; D$11 &amp; "'!$A:$H"),8,FALSE)),0))</f>
        <v>5</v>
      </c>
      <c r="E19" s="10">
        <f ca="1">IF(E$11=$B$2,'Table A2'!$W$12,IF(E$11&lt;$B$2,(VLOOKUP($B$1,INDIRECT("'RHNA " &amp; E$11 &amp; "'!$A:$H"),8,FALSE)),0))</f>
        <v>3</v>
      </c>
      <c r="F19" s="10">
        <f ca="1">IF(F$11=$B$2,'Table A2'!$W$12,IF(F$11&lt;$B$2,(VLOOKUP($B$1,INDIRECT("'RHNA " &amp; F$11 &amp; "'!$A:$H"),8,FALSE)),0))</f>
        <v>8</v>
      </c>
      <c r="G19" s="10">
        <f ca="1">IF(G$11=$B$2,'Table A2'!$W$12,IF(G$11&lt;$B$2,(VLOOKUP($B$1,INDIRECT("'RHNA " &amp; G$11 &amp; "'!$A:$H"),8,FALSE)),0))</f>
        <v>7</v>
      </c>
      <c r="H19" s="10">
        <f ca="1">IF(H$11=$B$2,'Table A2'!$W$12,IF(H$11&lt;$B$2,(VLOOKUP($B$1,INDIRECT("'RHNA " &amp; H$11 &amp; "'!$A:$H"),8,FALSE)),0))</f>
        <v>33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56</v>
      </c>
      <c r="N19" s="167">
        <f ca="1">MAX(0,C19-M19)</f>
        <v>1105</v>
      </c>
      <c r="O19" s="293" t="s">
        <v>1521</v>
      </c>
    </row>
    <row r="20" spans="1:15" ht="15" thickTop="1" x14ac:dyDescent="0.2">
      <c r="A20" s="497" t="s">
        <v>75</v>
      </c>
      <c r="B20" s="498"/>
      <c r="C20" s="168">
        <f>SUM(C13:C19)</f>
        <v>2287</v>
      </c>
      <c r="D20" s="169"/>
      <c r="E20" s="169"/>
      <c r="F20" s="169"/>
      <c r="G20" s="169"/>
      <c r="H20" s="169"/>
      <c r="I20" s="169"/>
      <c r="J20" s="169"/>
      <c r="K20" s="169"/>
      <c r="L20" s="169"/>
      <c r="M20" s="169"/>
      <c r="N20" s="170"/>
      <c r="O20" s="293" t="s">
        <v>1522</v>
      </c>
    </row>
    <row r="21" spans="1:15" x14ac:dyDescent="0.2">
      <c r="A21" s="499" t="s">
        <v>1750</v>
      </c>
      <c r="B21" s="499"/>
      <c r="C21" s="499"/>
      <c r="D21" s="171">
        <f t="shared" ref="D21:N21" ca="1" si="0">SUM(D13:D19)</f>
        <v>118</v>
      </c>
      <c r="E21" s="171">
        <f t="shared" ca="1" si="0"/>
        <v>3</v>
      </c>
      <c r="F21" s="171">
        <f t="shared" ca="1" si="0"/>
        <v>92</v>
      </c>
      <c r="G21" s="171">
        <f t="shared" ca="1" si="0"/>
        <v>7</v>
      </c>
      <c r="H21" s="171">
        <f t="shared" ca="1" si="0"/>
        <v>33</v>
      </c>
      <c r="I21" s="171">
        <f t="shared" ca="1" si="0"/>
        <v>0</v>
      </c>
      <c r="J21" s="171">
        <f t="shared" ca="1" si="0"/>
        <v>0</v>
      </c>
      <c r="K21" s="171">
        <f t="shared" ca="1" si="0"/>
        <v>0</v>
      </c>
      <c r="L21" s="171">
        <f t="shared" ca="1" si="0"/>
        <v>0</v>
      </c>
      <c r="M21" s="171">
        <f t="shared" ca="1" si="0"/>
        <v>253</v>
      </c>
      <c r="N21" s="171">
        <f t="shared" ca="1" si="0"/>
        <v>2034</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formatCells="0" formatColumns="0" formatRows="0" sort="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5" priority="1">
      <formula>$H2=$L2</formula>
    </cfRule>
    <cfRule type="expression" dxfId="14" priority="2">
      <formula>$L2&lt;$H2</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San Leandro</v>
      </c>
      <c r="C1" s="280"/>
      <c r="D1" s="358"/>
      <c r="E1" s="358"/>
      <c r="F1" s="358"/>
      <c r="G1" s="358" t="s">
        <v>8</v>
      </c>
      <c r="H1" s="358"/>
      <c r="I1" s="358"/>
      <c r="J1" s="358"/>
      <c r="K1" s="358"/>
      <c r="L1" s="358"/>
      <c r="M1" s="490" t="s">
        <v>1766</v>
      </c>
      <c r="N1" s="491"/>
      <c r="O1" s="491"/>
      <c r="P1" s="492"/>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76" t="s">
        <v>102</v>
      </c>
      <c r="N2" s="477"/>
      <c r="O2" s="477"/>
      <c r="P2" s="478"/>
      <c r="Q2" s="358"/>
      <c r="R2" s="358"/>
      <c r="S2" s="358"/>
      <c r="T2" s="358"/>
      <c r="U2" s="58"/>
      <c r="V2" s="58"/>
      <c r="W2" s="58"/>
      <c r="X2" s="58"/>
      <c r="Y2" s="58"/>
    </row>
    <row r="3" spans="1:25" s="219" customFormat="1" ht="15" x14ac:dyDescent="0.2">
      <c r="A3" s="479" t="s">
        <v>1369</v>
      </c>
      <c r="B3" s="479"/>
      <c r="C3" s="479"/>
      <c r="D3" s="479"/>
      <c r="E3" s="479"/>
      <c r="F3" s="479"/>
      <c r="G3" s="479"/>
      <c r="H3" s="479"/>
      <c r="I3" s="479"/>
      <c r="J3" s="479"/>
      <c r="K3" s="479"/>
      <c r="L3" s="479"/>
      <c r="M3" s="479"/>
      <c r="N3" s="479"/>
      <c r="O3" s="479"/>
      <c r="P3" s="479"/>
      <c r="Q3" s="479"/>
      <c r="R3" s="479"/>
      <c r="S3" s="479"/>
      <c r="T3" s="479"/>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25" t="s">
        <v>21</v>
      </c>
      <c r="B7" s="525"/>
      <c r="C7" s="525"/>
      <c r="D7" s="525"/>
      <c r="E7" s="525"/>
      <c r="F7" s="525"/>
      <c r="G7" s="525"/>
      <c r="H7" s="525"/>
      <c r="I7" s="525"/>
      <c r="J7" s="525"/>
      <c r="K7" s="525"/>
      <c r="L7" s="525"/>
      <c r="M7" s="525"/>
      <c r="N7" s="525"/>
      <c r="O7" s="525"/>
      <c r="P7" s="525"/>
      <c r="Q7" s="525"/>
      <c r="R7" s="526"/>
    </row>
    <row r="8" spans="1:25" s="209" customFormat="1" ht="15.75" x14ac:dyDescent="0.25">
      <c r="A8" s="522" t="s">
        <v>46</v>
      </c>
      <c r="B8" s="523"/>
      <c r="C8" s="523"/>
      <c r="D8" s="523"/>
      <c r="E8" s="523"/>
      <c r="F8" s="523"/>
      <c r="G8" s="523"/>
      <c r="H8" s="523"/>
      <c r="I8" s="523"/>
      <c r="J8" s="523"/>
      <c r="K8" s="523"/>
      <c r="L8" s="523"/>
      <c r="M8" s="523"/>
      <c r="N8" s="523"/>
      <c r="O8" s="523"/>
      <c r="P8" s="523"/>
      <c r="Q8" s="523"/>
      <c r="R8" s="524"/>
    </row>
    <row r="9" spans="1:25" s="251" customFormat="1" ht="39.75" customHeight="1" x14ac:dyDescent="0.25">
      <c r="A9" s="480" t="s">
        <v>43</v>
      </c>
      <c r="B9" s="519"/>
      <c r="C9" s="519"/>
      <c r="D9" s="519"/>
      <c r="E9" s="173" t="s">
        <v>49</v>
      </c>
      <c r="F9" s="480" t="s">
        <v>1739</v>
      </c>
      <c r="G9" s="519"/>
      <c r="H9" s="519"/>
      <c r="I9" s="519"/>
      <c r="J9" s="173" t="s">
        <v>112</v>
      </c>
      <c r="K9" s="480" t="s">
        <v>113</v>
      </c>
      <c r="L9" s="520"/>
      <c r="M9" s="520"/>
      <c r="N9" s="520"/>
      <c r="O9" s="520"/>
      <c r="P9" s="520"/>
      <c r="Q9" s="520"/>
      <c r="R9" s="520"/>
    </row>
    <row r="10" spans="1:25" s="77" customFormat="1" x14ac:dyDescent="0.2">
      <c r="A10" s="516">
        <v>1</v>
      </c>
      <c r="B10" s="521"/>
      <c r="C10" s="521"/>
      <c r="D10" s="518"/>
      <c r="E10" s="179">
        <v>2</v>
      </c>
      <c r="F10" s="516">
        <v>3</v>
      </c>
      <c r="G10" s="517"/>
      <c r="H10" s="517"/>
      <c r="I10" s="518"/>
      <c r="J10" s="74">
        <v>4</v>
      </c>
      <c r="K10" s="178">
        <v>5</v>
      </c>
      <c r="L10" s="178">
        <v>6</v>
      </c>
      <c r="M10" s="178">
        <v>7</v>
      </c>
      <c r="N10" s="512">
        <v>8</v>
      </c>
      <c r="O10" s="512"/>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14" t="s">
        <v>132</v>
      </c>
      <c r="B12" s="515"/>
      <c r="C12" s="515"/>
      <c r="D12" s="515"/>
      <c r="E12" s="515"/>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6"/>
      <c r="I13" s="396"/>
      <c r="J13" s="134"/>
      <c r="K13" s="134"/>
      <c r="L13" s="134"/>
      <c r="M13" s="134"/>
      <c r="N13" s="134"/>
      <c r="O13" s="134"/>
      <c r="P13" s="134"/>
      <c r="Q13" s="134"/>
      <c r="R13" s="134"/>
    </row>
    <row r="14" spans="1:25" s="15" customFormat="1" ht="12.75" x14ac:dyDescent="0.2">
      <c r="A14" s="134"/>
      <c r="B14" s="134"/>
      <c r="C14" s="134"/>
      <c r="D14" s="134"/>
      <c r="E14" s="134"/>
      <c r="F14" s="134"/>
      <c r="G14" s="134"/>
      <c r="H14" s="396"/>
      <c r="I14" s="396"/>
      <c r="J14" s="134"/>
      <c r="K14" s="134"/>
      <c r="L14" s="134"/>
      <c r="M14" s="134"/>
      <c r="N14" s="134"/>
      <c r="O14" s="134"/>
      <c r="P14" s="134"/>
      <c r="Q14" s="134"/>
      <c r="R14" s="134"/>
    </row>
    <row r="15" spans="1:25" s="15" customFormat="1" ht="12.75" x14ac:dyDescent="0.2">
      <c r="A15" s="134"/>
      <c r="B15" s="134"/>
      <c r="C15" s="134"/>
      <c r="D15" s="134"/>
      <c r="E15" s="134"/>
      <c r="F15" s="134"/>
      <c r="G15" s="134"/>
      <c r="H15" s="396"/>
      <c r="I15" s="396"/>
      <c r="J15" s="134"/>
      <c r="K15" s="134"/>
      <c r="L15" s="134"/>
      <c r="M15" s="134"/>
      <c r="N15" s="134"/>
      <c r="O15" s="134"/>
      <c r="P15" s="134"/>
      <c r="Q15" s="134"/>
      <c r="R15" s="134"/>
    </row>
    <row r="16" spans="1:25" s="15" customFormat="1" ht="12.75" x14ac:dyDescent="0.2">
      <c r="A16" s="134"/>
      <c r="B16" s="134"/>
      <c r="C16" s="134"/>
      <c r="D16" s="134"/>
      <c r="E16" s="134"/>
      <c r="F16" s="134"/>
      <c r="G16" s="134"/>
      <c r="H16" s="396"/>
      <c r="I16" s="396"/>
      <c r="J16" s="134"/>
      <c r="K16" s="134"/>
      <c r="L16" s="134"/>
      <c r="M16" s="134"/>
      <c r="N16" s="134"/>
      <c r="O16" s="134"/>
      <c r="P16" s="134"/>
      <c r="Q16" s="134"/>
      <c r="R16" s="134"/>
    </row>
    <row r="17" spans="1:20" s="15" customFormat="1" ht="12.75" x14ac:dyDescent="0.2">
      <c r="A17" s="134"/>
      <c r="B17" s="134"/>
      <c r="C17" s="134"/>
      <c r="D17" s="134"/>
      <c r="E17" s="134"/>
      <c r="F17" s="134"/>
      <c r="G17" s="134"/>
      <c r="H17" s="396"/>
      <c r="I17" s="396"/>
      <c r="J17" s="134"/>
      <c r="K17" s="134"/>
      <c r="L17" s="134"/>
      <c r="M17" s="134"/>
      <c r="N17" s="134"/>
      <c r="O17" s="134"/>
      <c r="P17" s="134"/>
      <c r="Q17" s="134"/>
      <c r="R17" s="134"/>
    </row>
    <row r="18" spans="1:20" s="15" customFormat="1" ht="12.75" x14ac:dyDescent="0.2">
      <c r="A18" s="134"/>
      <c r="B18" s="134"/>
      <c r="C18" s="134"/>
      <c r="D18" s="134"/>
      <c r="E18" s="134"/>
      <c r="F18" s="134"/>
      <c r="G18" s="134"/>
      <c r="H18" s="396"/>
      <c r="I18" s="396"/>
      <c r="J18" s="134"/>
      <c r="K18" s="134"/>
      <c r="L18" s="134"/>
      <c r="M18" s="134"/>
      <c r="N18" s="134"/>
      <c r="O18" s="134"/>
      <c r="P18" s="134"/>
      <c r="Q18" s="134"/>
      <c r="R18" s="134"/>
    </row>
    <row r="19" spans="1:20" s="15" customFormat="1" ht="12.75" x14ac:dyDescent="0.2">
      <c r="A19" s="134"/>
      <c r="B19" s="134"/>
      <c r="C19" s="134"/>
      <c r="D19" s="134"/>
      <c r="E19" s="134"/>
      <c r="F19" s="134"/>
      <c r="G19" s="134"/>
      <c r="H19" s="396"/>
      <c r="I19" s="396"/>
      <c r="J19" s="134"/>
      <c r="K19" s="134"/>
      <c r="L19" s="134"/>
      <c r="M19" s="134"/>
      <c r="N19" s="134"/>
      <c r="O19" s="134"/>
      <c r="P19" s="134"/>
      <c r="Q19" s="134"/>
      <c r="R19" s="134"/>
    </row>
    <row r="20" spans="1:20" s="15" customFormat="1" ht="12.75" x14ac:dyDescent="0.2">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2">
      <c r="A21" s="134"/>
      <c r="B21" s="134"/>
      <c r="C21" s="134"/>
      <c r="D21" s="134"/>
      <c r="E21" s="134"/>
      <c r="F21" s="134"/>
      <c r="G21" s="134"/>
      <c r="H21" s="396"/>
      <c r="I21" s="396"/>
      <c r="J21" s="134"/>
      <c r="K21" s="134"/>
      <c r="L21" s="134"/>
      <c r="M21" s="134"/>
      <c r="N21" s="134"/>
      <c r="O21" s="134"/>
      <c r="P21" s="134"/>
      <c r="Q21" s="134"/>
      <c r="R21" s="134"/>
    </row>
    <row r="22" spans="1:20" s="257" customFormat="1" ht="12.75" x14ac:dyDescent="0.2">
      <c r="A22" s="134"/>
      <c r="B22" s="134"/>
      <c r="C22" s="134"/>
      <c r="D22" s="134"/>
      <c r="E22" s="134"/>
      <c r="F22" s="134"/>
      <c r="G22" s="134"/>
      <c r="H22" s="396"/>
      <c r="I22" s="396"/>
      <c r="J22" s="134"/>
      <c r="K22" s="134"/>
      <c r="L22" s="134"/>
      <c r="M22" s="134"/>
      <c r="N22" s="134"/>
      <c r="O22" s="134"/>
      <c r="P22" s="134"/>
      <c r="Q22" s="134"/>
      <c r="R22" s="134"/>
    </row>
    <row r="23" spans="1:20" s="227" customFormat="1" x14ac:dyDescent="0.2">
      <c r="A23" s="134"/>
      <c r="B23" s="134"/>
      <c r="C23" s="134"/>
      <c r="D23" s="134"/>
      <c r="E23" s="134"/>
      <c r="F23" s="134"/>
      <c r="G23" s="134"/>
      <c r="H23" s="396"/>
      <c r="I23" s="396"/>
      <c r="J23" s="134"/>
      <c r="K23" s="134"/>
      <c r="L23" s="134"/>
      <c r="M23" s="134"/>
      <c r="N23" s="134"/>
      <c r="O23" s="134"/>
      <c r="P23" s="134"/>
      <c r="Q23" s="134"/>
      <c r="R23" s="134"/>
    </row>
    <row r="24" spans="1:20" s="227" customFormat="1" x14ac:dyDescent="0.2">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6"/>
      <c r="I61" s="396"/>
      <c r="J61" s="134"/>
      <c r="K61" s="134"/>
      <c r="L61" s="134"/>
      <c r="M61" s="134"/>
      <c r="N61" s="134"/>
      <c r="O61" s="134"/>
      <c r="P61" s="134"/>
      <c r="Q61" s="134"/>
      <c r="R61" s="134"/>
    </row>
    <row r="62" spans="1:20" s="227" customFormat="1" x14ac:dyDescent="0.2">
      <c r="A62" s="134"/>
      <c r="B62" s="134"/>
      <c r="C62" s="134"/>
      <c r="D62" s="134"/>
      <c r="E62" s="134"/>
      <c r="F62" s="134"/>
      <c r="G62" s="134"/>
      <c r="H62" s="396"/>
      <c r="I62" s="396"/>
      <c r="J62" s="134"/>
      <c r="K62" s="134"/>
      <c r="L62" s="134"/>
      <c r="M62" s="134"/>
      <c r="N62" s="134"/>
      <c r="O62" s="134"/>
      <c r="P62" s="134"/>
      <c r="Q62" s="134"/>
      <c r="R62" s="134"/>
    </row>
    <row r="63" spans="1:20" s="227" customFormat="1" x14ac:dyDescent="0.2">
      <c r="A63" s="134"/>
      <c r="B63" s="134"/>
      <c r="C63" s="134"/>
      <c r="D63" s="134"/>
      <c r="E63" s="134"/>
      <c r="F63" s="134"/>
      <c r="G63" s="134"/>
      <c r="H63" s="396"/>
      <c r="I63" s="396"/>
      <c r="J63" s="134"/>
      <c r="K63" s="134"/>
      <c r="L63" s="134"/>
      <c r="M63" s="134"/>
      <c r="N63" s="134"/>
      <c r="O63" s="134"/>
      <c r="P63" s="134"/>
      <c r="Q63" s="134"/>
      <c r="R63" s="134"/>
    </row>
    <row r="64" spans="1:20" s="227" customFormat="1" x14ac:dyDescent="0.2">
      <c r="A64" s="134"/>
      <c r="B64" s="134"/>
      <c r="C64" s="134"/>
      <c r="D64" s="134"/>
      <c r="E64" s="134"/>
      <c r="F64" s="134"/>
      <c r="G64" s="134"/>
      <c r="H64" s="396"/>
      <c r="I64" s="396"/>
      <c r="J64" s="134"/>
      <c r="K64" s="134"/>
      <c r="L64" s="134"/>
      <c r="M64" s="134"/>
      <c r="N64" s="134"/>
      <c r="O64" s="134"/>
      <c r="P64" s="134"/>
      <c r="Q64" s="134"/>
      <c r="R64" s="134"/>
    </row>
    <row r="65" spans="1:18" s="227" customFormat="1" x14ac:dyDescent="0.2">
      <c r="A65" s="134"/>
      <c r="B65" s="134"/>
      <c r="C65" s="134"/>
      <c r="D65" s="134"/>
      <c r="E65" s="134"/>
      <c r="F65" s="134"/>
      <c r="G65" s="134"/>
      <c r="H65" s="396"/>
      <c r="I65" s="396"/>
      <c r="J65" s="134"/>
      <c r="K65" s="134"/>
      <c r="L65" s="134"/>
      <c r="M65" s="134"/>
      <c r="N65" s="134"/>
      <c r="O65" s="134"/>
      <c r="P65" s="134"/>
      <c r="Q65" s="134"/>
      <c r="R65" s="134"/>
    </row>
    <row r="66" spans="1:18" s="227" customFormat="1" x14ac:dyDescent="0.2">
      <c r="A66" s="134"/>
      <c r="B66" s="134"/>
      <c r="C66" s="134"/>
      <c r="D66" s="134"/>
      <c r="E66" s="134"/>
      <c r="F66" s="134"/>
      <c r="G66" s="134"/>
      <c r="H66" s="396"/>
      <c r="I66" s="396"/>
      <c r="J66" s="134"/>
      <c r="K66" s="134"/>
      <c r="L66" s="134"/>
      <c r="M66" s="134"/>
      <c r="N66" s="134"/>
      <c r="O66" s="134"/>
      <c r="P66" s="134"/>
      <c r="Q66" s="134"/>
      <c r="R66" s="134"/>
    </row>
    <row r="67" spans="1:18" s="227" customFormat="1" x14ac:dyDescent="0.2">
      <c r="A67" s="134"/>
      <c r="B67" s="134"/>
      <c r="C67" s="134"/>
      <c r="D67" s="134"/>
      <c r="E67" s="134"/>
      <c r="F67" s="134"/>
      <c r="G67" s="134"/>
      <c r="H67" s="396"/>
      <c r="I67" s="396"/>
      <c r="J67" s="134"/>
      <c r="K67" s="134"/>
      <c r="L67" s="134"/>
      <c r="M67" s="134"/>
      <c r="N67" s="134"/>
      <c r="O67" s="134"/>
      <c r="P67" s="134"/>
      <c r="Q67" s="134"/>
      <c r="R67" s="134"/>
    </row>
    <row r="68" spans="1:18" s="227" customFormat="1" x14ac:dyDescent="0.2">
      <c r="A68" s="134"/>
      <c r="B68" s="134"/>
      <c r="C68" s="134"/>
      <c r="D68" s="134"/>
      <c r="E68" s="134"/>
      <c r="F68" s="134"/>
      <c r="G68" s="134"/>
      <c r="H68" s="396"/>
      <c r="I68" s="396"/>
      <c r="J68" s="134"/>
      <c r="K68" s="134"/>
      <c r="L68" s="134"/>
      <c r="M68" s="134"/>
      <c r="N68" s="134"/>
      <c r="O68" s="134"/>
      <c r="P68" s="134"/>
      <c r="Q68" s="134"/>
      <c r="R68" s="134"/>
    </row>
    <row r="69" spans="1:18" s="227" customFormat="1" x14ac:dyDescent="0.2">
      <c r="A69" s="134"/>
      <c r="B69" s="134"/>
      <c r="C69" s="134"/>
      <c r="D69" s="134"/>
      <c r="E69" s="134"/>
      <c r="F69" s="134"/>
      <c r="G69" s="134"/>
      <c r="H69" s="396"/>
      <c r="I69" s="396"/>
      <c r="J69" s="134"/>
      <c r="K69" s="134"/>
      <c r="L69" s="134"/>
      <c r="M69" s="134"/>
      <c r="N69" s="134"/>
      <c r="O69" s="134"/>
      <c r="P69" s="134"/>
      <c r="Q69" s="134"/>
      <c r="R69" s="134"/>
    </row>
    <row r="70" spans="1:18" s="227" customFormat="1" x14ac:dyDescent="0.2">
      <c r="A70" s="134"/>
      <c r="B70" s="134"/>
      <c r="C70" s="134"/>
      <c r="D70" s="134"/>
      <c r="E70" s="134"/>
      <c r="F70" s="134"/>
      <c r="G70" s="134"/>
      <c r="H70" s="396"/>
      <c r="I70" s="396"/>
      <c r="J70" s="134"/>
      <c r="K70" s="134"/>
      <c r="L70" s="134"/>
      <c r="M70" s="134"/>
      <c r="N70" s="134"/>
      <c r="O70" s="134"/>
      <c r="P70" s="134"/>
      <c r="Q70" s="134"/>
      <c r="R70" s="134"/>
    </row>
    <row r="71" spans="1:18" s="227" customFormat="1" x14ac:dyDescent="0.2">
      <c r="A71" s="134"/>
      <c r="B71" s="134"/>
      <c r="C71" s="134"/>
      <c r="D71" s="134"/>
      <c r="E71" s="134"/>
      <c r="F71" s="134"/>
      <c r="G71" s="134"/>
      <c r="H71" s="396"/>
      <c r="I71" s="396"/>
      <c r="J71" s="134"/>
      <c r="K71" s="134"/>
      <c r="L71" s="134"/>
      <c r="M71" s="134"/>
      <c r="N71" s="134"/>
      <c r="O71" s="134"/>
      <c r="P71" s="134"/>
      <c r="Q71" s="134"/>
      <c r="R71" s="134"/>
    </row>
    <row r="72" spans="1:18" s="227" customFormat="1" x14ac:dyDescent="0.2">
      <c r="A72" s="134"/>
      <c r="B72" s="134"/>
      <c r="C72" s="134"/>
      <c r="D72" s="134"/>
      <c r="E72" s="134"/>
      <c r="F72" s="134"/>
      <c r="G72" s="134"/>
      <c r="H72" s="396"/>
      <c r="I72" s="396"/>
      <c r="J72" s="134"/>
      <c r="K72" s="134"/>
      <c r="L72" s="134"/>
      <c r="M72" s="134"/>
      <c r="N72" s="134"/>
      <c r="O72" s="134"/>
      <c r="P72" s="134"/>
      <c r="Q72" s="134"/>
      <c r="R72" s="134"/>
    </row>
    <row r="73" spans="1:18" s="227" customFormat="1" x14ac:dyDescent="0.2">
      <c r="A73" s="134"/>
      <c r="B73" s="134"/>
      <c r="C73" s="134"/>
      <c r="D73" s="134"/>
      <c r="E73" s="134"/>
      <c r="F73" s="134"/>
      <c r="G73" s="134"/>
      <c r="H73" s="396"/>
      <c r="I73" s="396"/>
      <c r="J73" s="134"/>
      <c r="K73" s="134"/>
      <c r="L73" s="134"/>
      <c r="M73" s="134"/>
      <c r="N73" s="134"/>
      <c r="O73" s="134"/>
      <c r="P73" s="134"/>
      <c r="Q73" s="134"/>
      <c r="R73" s="134"/>
    </row>
    <row r="74" spans="1:18" s="227" customFormat="1" x14ac:dyDescent="0.2">
      <c r="A74" s="134"/>
      <c r="B74" s="134"/>
      <c r="C74" s="134"/>
      <c r="D74" s="134"/>
      <c r="E74" s="134"/>
      <c r="F74" s="134"/>
      <c r="G74" s="134"/>
      <c r="H74" s="396"/>
      <c r="I74" s="396"/>
      <c r="J74" s="134"/>
      <c r="K74" s="134"/>
      <c r="L74" s="134"/>
      <c r="M74" s="134"/>
      <c r="N74" s="134"/>
      <c r="O74" s="134"/>
      <c r="P74" s="134"/>
      <c r="Q74" s="134"/>
      <c r="R74" s="134"/>
    </row>
    <row r="75" spans="1:18" s="227" customFormat="1" x14ac:dyDescent="0.2">
      <c r="A75" s="134"/>
      <c r="B75" s="134"/>
      <c r="C75" s="134"/>
      <c r="D75" s="134"/>
      <c r="E75" s="134"/>
      <c r="F75" s="134"/>
      <c r="G75" s="134"/>
      <c r="H75" s="396"/>
      <c r="I75" s="396"/>
      <c r="J75" s="134"/>
      <c r="K75" s="134"/>
      <c r="L75" s="134"/>
      <c r="M75" s="134"/>
      <c r="N75" s="134"/>
      <c r="O75" s="134"/>
      <c r="P75" s="134"/>
      <c r="Q75" s="134"/>
      <c r="R75" s="134"/>
    </row>
    <row r="76" spans="1:18" s="227" customFormat="1" x14ac:dyDescent="0.2">
      <c r="A76" s="134"/>
      <c r="B76" s="134"/>
      <c r="C76" s="134"/>
      <c r="D76" s="134"/>
      <c r="E76" s="134"/>
      <c r="F76" s="134"/>
      <c r="G76" s="134"/>
      <c r="H76" s="396"/>
      <c r="I76" s="396"/>
      <c r="J76" s="134"/>
      <c r="K76" s="134"/>
      <c r="L76" s="134"/>
      <c r="M76" s="134"/>
      <c r="N76" s="134"/>
      <c r="O76" s="134"/>
      <c r="P76" s="134"/>
      <c r="Q76" s="134"/>
      <c r="R76" s="134"/>
    </row>
    <row r="77" spans="1:18" s="227" customFormat="1" x14ac:dyDescent="0.2">
      <c r="A77" s="134"/>
      <c r="B77" s="134"/>
      <c r="C77" s="134"/>
      <c r="D77" s="134"/>
      <c r="E77" s="134"/>
      <c r="F77" s="134"/>
      <c r="G77" s="134"/>
      <c r="H77" s="396"/>
      <c r="I77" s="396"/>
      <c r="J77" s="134"/>
      <c r="K77" s="134"/>
      <c r="L77" s="134"/>
      <c r="M77" s="134"/>
      <c r="N77" s="134"/>
      <c r="O77" s="134"/>
      <c r="P77" s="134"/>
      <c r="Q77" s="134"/>
      <c r="R77" s="134"/>
    </row>
    <row r="78" spans="1:18" s="227" customFormat="1" x14ac:dyDescent="0.2">
      <c r="A78" s="134"/>
      <c r="B78" s="134"/>
      <c r="C78" s="134"/>
      <c r="D78" s="134"/>
      <c r="E78" s="134"/>
      <c r="F78" s="134"/>
      <c r="G78" s="134"/>
      <c r="H78" s="396"/>
      <c r="I78" s="396"/>
      <c r="J78" s="134"/>
      <c r="K78" s="134"/>
      <c r="L78" s="134"/>
      <c r="M78" s="134"/>
      <c r="N78" s="134"/>
      <c r="O78" s="134"/>
      <c r="P78" s="134"/>
      <c r="Q78" s="134"/>
      <c r="R78" s="134"/>
    </row>
    <row r="79" spans="1:18" s="227" customFormat="1" x14ac:dyDescent="0.2">
      <c r="A79" s="134"/>
      <c r="B79" s="134"/>
      <c r="C79" s="134"/>
      <c r="D79" s="134"/>
      <c r="E79" s="134"/>
      <c r="F79" s="134"/>
      <c r="G79" s="134"/>
      <c r="H79" s="396"/>
      <c r="I79" s="396"/>
      <c r="J79" s="134"/>
      <c r="K79" s="134"/>
      <c r="L79" s="134"/>
      <c r="M79" s="134"/>
      <c r="N79" s="134"/>
      <c r="O79" s="134"/>
      <c r="P79" s="134"/>
      <c r="Q79" s="134"/>
      <c r="R79" s="134"/>
    </row>
    <row r="80" spans="1:18" s="227" customFormat="1" x14ac:dyDescent="0.2">
      <c r="A80" s="134"/>
      <c r="B80" s="134"/>
      <c r="C80" s="134"/>
      <c r="D80" s="134"/>
      <c r="E80" s="134"/>
      <c r="F80" s="134"/>
      <c r="G80" s="134"/>
      <c r="H80" s="396"/>
      <c r="I80" s="396"/>
      <c r="J80" s="134"/>
      <c r="K80" s="134"/>
      <c r="L80" s="134"/>
      <c r="M80" s="134"/>
      <c r="N80" s="134"/>
      <c r="O80" s="134"/>
      <c r="P80" s="134"/>
      <c r="Q80" s="134"/>
      <c r="R80" s="134"/>
    </row>
    <row r="81" spans="1:18" s="227" customFormat="1" x14ac:dyDescent="0.2">
      <c r="A81" s="134"/>
      <c r="B81" s="134"/>
      <c r="C81" s="134"/>
      <c r="D81" s="134"/>
      <c r="E81" s="134"/>
      <c r="F81" s="134"/>
      <c r="G81" s="134"/>
      <c r="H81" s="396"/>
      <c r="I81" s="396"/>
      <c r="J81" s="134"/>
      <c r="K81" s="134"/>
      <c r="L81" s="134"/>
      <c r="M81" s="134"/>
      <c r="N81" s="134"/>
      <c r="O81" s="134"/>
      <c r="P81" s="134"/>
      <c r="Q81" s="134"/>
      <c r="R81" s="134"/>
    </row>
    <row r="82" spans="1:18" s="227" customFormat="1" x14ac:dyDescent="0.2">
      <c r="A82" s="134"/>
      <c r="B82" s="134"/>
      <c r="C82" s="134"/>
      <c r="D82" s="134"/>
      <c r="E82" s="134"/>
      <c r="F82" s="134"/>
      <c r="G82" s="134"/>
      <c r="H82" s="396"/>
      <c r="I82" s="396"/>
      <c r="J82" s="134"/>
      <c r="K82" s="134"/>
      <c r="L82" s="134"/>
      <c r="M82" s="134"/>
      <c r="N82" s="134"/>
      <c r="O82" s="134"/>
      <c r="P82" s="134"/>
      <c r="Q82" s="134"/>
      <c r="R82" s="134"/>
    </row>
    <row r="83" spans="1:18" s="227" customFormat="1" x14ac:dyDescent="0.2">
      <c r="A83" s="134"/>
      <c r="B83" s="134"/>
      <c r="C83" s="134"/>
      <c r="D83" s="134"/>
      <c r="E83" s="134"/>
      <c r="F83" s="134"/>
      <c r="G83" s="134"/>
      <c r="H83" s="396"/>
      <c r="I83" s="396"/>
      <c r="J83" s="134"/>
      <c r="K83" s="134"/>
      <c r="L83" s="134"/>
      <c r="M83" s="134"/>
      <c r="N83" s="134"/>
      <c r="O83" s="134"/>
      <c r="P83" s="134"/>
      <c r="Q83" s="134"/>
      <c r="R83" s="134"/>
    </row>
    <row r="84" spans="1:18" s="227" customFormat="1" x14ac:dyDescent="0.2">
      <c r="A84" s="134"/>
      <c r="B84" s="134"/>
      <c r="C84" s="134"/>
      <c r="D84" s="134"/>
      <c r="E84" s="134"/>
      <c r="F84" s="134"/>
      <c r="G84" s="134"/>
      <c r="H84" s="396"/>
      <c r="I84" s="396"/>
      <c r="J84" s="134"/>
      <c r="K84" s="134"/>
      <c r="L84" s="134"/>
      <c r="M84" s="134"/>
      <c r="N84" s="134"/>
      <c r="O84" s="134"/>
      <c r="P84" s="134"/>
      <c r="Q84" s="134"/>
      <c r="R84" s="134"/>
    </row>
    <row r="85" spans="1:18" s="227" customFormat="1" x14ac:dyDescent="0.2">
      <c r="A85" s="134"/>
      <c r="B85" s="134"/>
      <c r="C85" s="134"/>
      <c r="D85" s="134"/>
      <c r="E85" s="134"/>
      <c r="F85" s="134"/>
      <c r="G85" s="134"/>
      <c r="H85" s="396"/>
      <c r="I85" s="396"/>
      <c r="J85" s="134"/>
      <c r="K85" s="134"/>
      <c r="L85" s="134"/>
      <c r="M85" s="134"/>
      <c r="N85" s="134"/>
      <c r="O85" s="134"/>
      <c r="P85" s="134"/>
      <c r="Q85" s="134"/>
      <c r="R85" s="134"/>
    </row>
    <row r="86" spans="1:18" s="227" customFormat="1" x14ac:dyDescent="0.2">
      <c r="A86" s="134"/>
      <c r="B86" s="134"/>
      <c r="C86" s="134"/>
      <c r="D86" s="134"/>
      <c r="E86" s="134"/>
      <c r="F86" s="134"/>
      <c r="G86" s="134"/>
      <c r="H86" s="396"/>
      <c r="I86" s="396"/>
      <c r="J86" s="134"/>
      <c r="K86" s="134"/>
      <c r="L86" s="134"/>
      <c r="M86" s="134"/>
      <c r="N86" s="134"/>
      <c r="O86" s="134"/>
      <c r="P86" s="134"/>
      <c r="Q86" s="134"/>
      <c r="R86" s="134"/>
    </row>
    <row r="87" spans="1:18" s="227" customFormat="1" x14ac:dyDescent="0.2">
      <c r="A87" s="134"/>
      <c r="B87" s="134"/>
      <c r="C87" s="134"/>
      <c r="D87" s="134"/>
      <c r="E87" s="134"/>
      <c r="F87" s="134"/>
      <c r="G87" s="134"/>
      <c r="H87" s="396"/>
      <c r="I87" s="396"/>
      <c r="J87" s="134"/>
      <c r="K87" s="134"/>
      <c r="L87" s="134"/>
      <c r="M87" s="134"/>
      <c r="N87" s="134"/>
      <c r="O87" s="134"/>
      <c r="P87" s="134"/>
      <c r="Q87" s="134"/>
      <c r="R87" s="134"/>
    </row>
    <row r="88" spans="1:18" s="227" customFormat="1" x14ac:dyDescent="0.2">
      <c r="A88" s="134"/>
      <c r="B88" s="134"/>
      <c r="C88" s="134"/>
      <c r="D88" s="134"/>
      <c r="E88" s="134"/>
      <c r="F88" s="134"/>
      <c r="G88" s="134"/>
      <c r="H88" s="396"/>
      <c r="I88" s="396"/>
      <c r="J88" s="134"/>
      <c r="K88" s="134"/>
      <c r="L88" s="134"/>
      <c r="M88" s="134"/>
      <c r="N88" s="134"/>
      <c r="O88" s="134"/>
      <c r="P88" s="134"/>
      <c r="Q88" s="134"/>
      <c r="R88" s="134"/>
    </row>
    <row r="89" spans="1:18" s="227" customFormat="1" x14ac:dyDescent="0.2">
      <c r="A89" s="134"/>
      <c r="B89" s="134"/>
      <c r="C89" s="134"/>
      <c r="D89" s="134"/>
      <c r="E89" s="134"/>
      <c r="F89" s="134"/>
      <c r="G89" s="134"/>
      <c r="H89" s="396"/>
      <c r="I89" s="396"/>
      <c r="J89" s="134"/>
      <c r="K89" s="134"/>
      <c r="L89" s="134"/>
      <c r="M89" s="134"/>
      <c r="N89" s="134"/>
      <c r="O89" s="134"/>
      <c r="P89" s="134"/>
      <c r="Q89" s="134"/>
      <c r="R89" s="134"/>
    </row>
    <row r="90" spans="1:18" s="227" customFormat="1" x14ac:dyDescent="0.2">
      <c r="A90" s="134"/>
      <c r="B90" s="134"/>
      <c r="C90" s="134"/>
      <c r="D90" s="134"/>
      <c r="E90" s="134"/>
      <c r="F90" s="134"/>
      <c r="G90" s="134"/>
      <c r="H90" s="396"/>
      <c r="I90" s="396"/>
      <c r="J90" s="134"/>
      <c r="K90" s="134"/>
      <c r="L90" s="134"/>
      <c r="M90" s="134"/>
      <c r="N90" s="134"/>
      <c r="O90" s="134"/>
      <c r="P90" s="134"/>
      <c r="Q90" s="134"/>
      <c r="R90" s="134"/>
    </row>
    <row r="91" spans="1:18" s="227" customFormat="1" x14ac:dyDescent="0.2">
      <c r="A91" s="134"/>
      <c r="B91" s="134"/>
      <c r="C91" s="134"/>
      <c r="D91" s="134"/>
      <c r="E91" s="134"/>
      <c r="F91" s="134"/>
      <c r="G91" s="134"/>
      <c r="H91" s="396"/>
      <c r="I91" s="396"/>
      <c r="J91" s="134"/>
      <c r="K91" s="134"/>
      <c r="L91" s="134"/>
      <c r="M91" s="134"/>
      <c r="N91" s="134"/>
      <c r="O91" s="134"/>
      <c r="P91" s="134"/>
      <c r="Q91" s="134"/>
      <c r="R91" s="134"/>
    </row>
    <row r="92" spans="1:18" s="227" customFormat="1" x14ac:dyDescent="0.2">
      <c r="A92" s="134"/>
      <c r="B92" s="134"/>
      <c r="C92" s="134"/>
      <c r="D92" s="134"/>
      <c r="E92" s="134"/>
      <c r="F92" s="134"/>
      <c r="G92" s="134"/>
      <c r="H92" s="396"/>
      <c r="I92" s="396"/>
      <c r="J92" s="134"/>
      <c r="K92" s="134"/>
      <c r="L92" s="134"/>
      <c r="M92" s="134"/>
      <c r="N92" s="134"/>
      <c r="O92" s="134"/>
      <c r="P92" s="134"/>
      <c r="Q92" s="134"/>
      <c r="R92" s="134"/>
    </row>
    <row r="93" spans="1:18" s="227" customFormat="1" x14ac:dyDescent="0.2">
      <c r="A93" s="134"/>
      <c r="B93" s="134"/>
      <c r="C93" s="134"/>
      <c r="D93" s="134"/>
      <c r="E93" s="134"/>
      <c r="F93" s="134"/>
      <c r="G93" s="134"/>
      <c r="H93" s="396"/>
      <c r="I93" s="396"/>
      <c r="J93" s="134"/>
      <c r="K93" s="134"/>
      <c r="L93" s="134"/>
      <c r="M93" s="134"/>
      <c r="N93" s="134"/>
      <c r="O93" s="134"/>
      <c r="P93" s="134"/>
      <c r="Q93" s="134"/>
      <c r="R93" s="134"/>
    </row>
    <row r="94" spans="1:18" s="227" customFormat="1" x14ac:dyDescent="0.2">
      <c r="A94" s="134"/>
      <c r="B94" s="134"/>
      <c r="C94" s="134"/>
      <c r="D94" s="134"/>
      <c r="E94" s="134"/>
      <c r="F94" s="134"/>
      <c r="G94" s="134"/>
      <c r="H94" s="396"/>
      <c r="I94" s="396"/>
      <c r="J94" s="134"/>
      <c r="K94" s="134"/>
      <c r="L94" s="134"/>
      <c r="M94" s="134"/>
      <c r="N94" s="134"/>
      <c r="O94" s="134"/>
      <c r="P94" s="134"/>
      <c r="Q94" s="134"/>
      <c r="R94" s="134"/>
    </row>
    <row r="95" spans="1:18" s="227" customFormat="1" x14ac:dyDescent="0.2">
      <c r="A95" s="134"/>
      <c r="B95" s="134"/>
      <c r="C95" s="134"/>
      <c r="D95" s="134"/>
      <c r="E95" s="134"/>
      <c r="F95" s="134"/>
      <c r="G95" s="134"/>
      <c r="H95" s="396"/>
      <c r="I95" s="396"/>
      <c r="J95" s="134"/>
      <c r="K95" s="134"/>
      <c r="L95" s="134"/>
      <c r="M95" s="134"/>
      <c r="N95" s="134"/>
      <c r="O95" s="134"/>
      <c r="P95" s="134"/>
      <c r="Q95" s="134"/>
      <c r="R95" s="134"/>
    </row>
    <row r="96" spans="1:18" s="227" customFormat="1" x14ac:dyDescent="0.2">
      <c r="A96" s="134"/>
      <c r="B96" s="134"/>
      <c r="C96" s="134"/>
      <c r="D96" s="134"/>
      <c r="E96" s="134"/>
      <c r="F96" s="134"/>
      <c r="G96" s="134"/>
      <c r="H96" s="396"/>
      <c r="I96" s="396"/>
      <c r="J96" s="134"/>
      <c r="K96" s="134"/>
      <c r="L96" s="134"/>
      <c r="M96" s="134"/>
      <c r="N96" s="134"/>
      <c r="O96" s="134"/>
      <c r="P96" s="134"/>
      <c r="Q96" s="134"/>
      <c r="R96" s="134"/>
    </row>
    <row r="97" spans="1:18" s="227" customFormat="1" x14ac:dyDescent="0.2">
      <c r="A97" s="134"/>
      <c r="B97" s="134"/>
      <c r="C97" s="134"/>
      <c r="D97" s="134"/>
      <c r="E97" s="134"/>
      <c r="F97" s="134"/>
      <c r="G97" s="134"/>
      <c r="H97" s="396"/>
      <c r="I97" s="396"/>
      <c r="J97" s="134"/>
      <c r="K97" s="134"/>
      <c r="L97" s="134"/>
      <c r="M97" s="134"/>
      <c r="N97" s="134"/>
      <c r="O97" s="134"/>
      <c r="P97" s="134"/>
      <c r="Q97" s="134"/>
      <c r="R97" s="134"/>
    </row>
    <row r="98" spans="1:18" s="227" customFormat="1" x14ac:dyDescent="0.2">
      <c r="A98" s="134"/>
      <c r="B98" s="134"/>
      <c r="C98" s="134"/>
      <c r="D98" s="134"/>
      <c r="E98" s="134"/>
      <c r="F98" s="134"/>
      <c r="G98" s="134"/>
      <c r="H98" s="396"/>
      <c r="I98" s="396"/>
      <c r="J98" s="134"/>
      <c r="K98" s="134"/>
      <c r="L98" s="134"/>
      <c r="M98" s="134"/>
      <c r="N98" s="134"/>
      <c r="O98" s="134"/>
      <c r="P98" s="134"/>
      <c r="Q98" s="134"/>
      <c r="R98" s="134"/>
    </row>
    <row r="99" spans="1:18" s="227" customFormat="1" x14ac:dyDescent="0.2">
      <c r="A99" s="134"/>
      <c r="B99" s="134"/>
      <c r="C99" s="134"/>
      <c r="D99" s="134"/>
      <c r="E99" s="134"/>
      <c r="F99" s="134"/>
      <c r="G99" s="134"/>
      <c r="H99" s="396"/>
      <c r="I99" s="396"/>
      <c r="J99" s="134"/>
      <c r="K99" s="134"/>
      <c r="L99" s="134"/>
      <c r="M99" s="134"/>
      <c r="N99" s="134"/>
      <c r="O99" s="134"/>
      <c r="P99" s="134"/>
      <c r="Q99" s="134"/>
      <c r="R99" s="134"/>
    </row>
    <row r="100" spans="1:18" s="227" customFormat="1" x14ac:dyDescent="0.2">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fdcIFJcS0YBZGS2Kh+JpPRJLrf8BzZwpJ6By21ld997Amq5fka+bnastx2hSHiPZ2F1BhVd6b24KlYXkm8u03g==" saltValue="I7V9KwEv40NxMlvzB1Rgd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3" priority="4">
      <formula>AND(ISBLANK(A13),SUM(COUNTIF($A13:$R13,"&lt;&gt;"&amp;"")&gt;0))</formula>
    </cfRule>
  </conditionalFormatting>
  <conditionalFormatting sqref="B13:B499">
    <cfRule type="expression" dxfId="12" priority="3">
      <formula>AND(ISBLANK(B13),SUM(COUNTIF($A13:$R13,"&lt;&gt;"&amp;"")&gt;0))</formula>
    </cfRule>
  </conditionalFormatting>
  <conditionalFormatting sqref="E13:E499">
    <cfRule type="expression" dxfId="11" priority="6">
      <formula>AND(ISBLANK(E13),SUM(COUNTIF($A13:$R13,"&lt;&gt;"&amp;"")&gt;0))</formula>
    </cfRule>
  </conditionalFormatting>
  <conditionalFormatting sqref="J13:Q499">
    <cfRule type="expression" dxfId="10" priority="5">
      <formula>AND(ISBLANK(J13),SUM(COUNTIF($A13:$R13,"&lt;&gt;"&amp;"")&gt;0))</formula>
    </cfRule>
  </conditionalFormatting>
  <conditionalFormatting sqref="A13:A499">
    <cfRule type="expression" dxfId="9" priority="8">
      <formula>LEN(A13)&gt;40</formula>
    </cfRule>
  </conditionalFormatting>
  <conditionalFormatting sqref="B13:D499">
    <cfRule type="expression" dxfId="8" priority="7">
      <formula>LEN(B13)&gt;256</formula>
    </cfRule>
  </conditionalFormatting>
  <conditionalFormatting sqref="R13:R499">
    <cfRule type="expression" dxfId="7" priority="2">
      <formula>LEN(R13)&gt;256</formula>
    </cfRule>
  </conditionalFormatting>
  <conditionalFormatting sqref="F13:G13">
    <cfRule type="expression" dxfId="6"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abSelected="1" topLeftCell="A31" zoomScale="89" zoomScaleNormal="89" zoomScaleSheetLayoutView="90" workbookViewId="0">
      <selection activeCell="D37" sqref="D37"/>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40" t="s">
        <v>8</v>
      </c>
      <c r="B1" s="540"/>
      <c r="C1" s="540"/>
      <c r="D1" s="540"/>
      <c r="E1" s="540"/>
      <c r="F1" s="540"/>
      <c r="G1" s="540"/>
      <c r="H1" s="540"/>
      <c r="I1" s="540"/>
      <c r="J1" s="540"/>
      <c r="K1" s="540"/>
      <c r="L1" s="540"/>
      <c r="M1" s="540"/>
      <c r="N1" s="540"/>
      <c r="O1" s="540"/>
      <c r="P1" s="540"/>
      <c r="Q1" s="540"/>
      <c r="R1" s="540"/>
      <c r="S1" s="540"/>
      <c r="T1" s="540"/>
      <c r="U1" s="2"/>
      <c r="V1" s="2"/>
    </row>
    <row r="2" spans="1:16384" s="248" customFormat="1" ht="23.25" x14ac:dyDescent="0.35">
      <c r="A2" s="540" t="s">
        <v>9</v>
      </c>
      <c r="B2" s="540"/>
      <c r="C2" s="540"/>
      <c r="D2" s="540"/>
      <c r="E2" s="540"/>
      <c r="F2" s="540"/>
      <c r="G2" s="540"/>
      <c r="H2" s="540"/>
      <c r="I2" s="540"/>
      <c r="J2" s="540"/>
      <c r="K2" s="540"/>
      <c r="L2" s="540"/>
      <c r="M2" s="540"/>
      <c r="N2" s="540"/>
      <c r="O2" s="540"/>
      <c r="P2" s="540"/>
      <c r="Q2" s="540"/>
      <c r="R2" s="540"/>
      <c r="S2" s="540"/>
      <c r="T2" s="540"/>
      <c r="U2" s="3"/>
      <c r="V2" s="3"/>
    </row>
    <row r="3" spans="1:16384" s="248" customFormat="1" ht="15" x14ac:dyDescent="0.2">
      <c r="A3" s="479" t="s">
        <v>1369</v>
      </c>
      <c r="B3" s="479"/>
      <c r="C3" s="479"/>
      <c r="D3" s="479"/>
      <c r="E3" s="479"/>
      <c r="F3" s="479"/>
      <c r="G3" s="479"/>
      <c r="H3" s="479"/>
      <c r="I3" s="479"/>
      <c r="J3" s="479"/>
      <c r="K3" s="479"/>
      <c r="L3" s="479"/>
      <c r="M3" s="479"/>
      <c r="N3" s="479"/>
      <c r="O3" s="479"/>
      <c r="P3" s="479"/>
      <c r="Q3" s="479"/>
      <c r="R3" s="479"/>
      <c r="S3" s="479"/>
      <c r="T3" s="479"/>
      <c r="U3" s="16"/>
      <c r="V3" s="16"/>
    </row>
    <row r="4" spans="1:16384" s="1" customFormat="1" ht="12.75" x14ac:dyDescent="0.2">
      <c r="A4" s="283" t="s">
        <v>10</v>
      </c>
      <c r="B4" s="206" t="str">
        <f>'Start Here'!B4:E4</f>
        <v>San Leandro</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39" t="s">
        <v>26</v>
      </c>
      <c r="B7" s="539"/>
      <c r="C7" s="539"/>
      <c r="D7" s="539"/>
    </row>
    <row r="8" spans="1:16384" ht="15.75" x14ac:dyDescent="0.2">
      <c r="A8" s="539" t="s">
        <v>41</v>
      </c>
      <c r="B8" s="539"/>
      <c r="C8" s="539"/>
      <c r="D8" s="539"/>
    </row>
    <row r="9" spans="1:16384" s="15" customFormat="1" ht="52.5" customHeight="1" x14ac:dyDescent="0.2">
      <c r="A9" s="536" t="s">
        <v>42</v>
      </c>
      <c r="B9" s="537"/>
      <c r="C9" s="537"/>
      <c r="D9" s="538"/>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178.5" x14ac:dyDescent="0.2">
      <c r="A12" s="363" t="s">
        <v>1896</v>
      </c>
      <c r="B12" s="363" t="s">
        <v>1977</v>
      </c>
      <c r="C12" s="363" t="s">
        <v>2058</v>
      </c>
      <c r="D12" s="441" t="s">
        <v>2271</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38.25" x14ac:dyDescent="0.25">
      <c r="A13" s="363" t="s">
        <v>1897</v>
      </c>
      <c r="B13" s="363" t="s">
        <v>1978</v>
      </c>
      <c r="C13" s="363" t="s">
        <v>2059</v>
      </c>
      <c r="D13" s="441" t="s">
        <v>2272</v>
      </c>
      <c r="E13" s="318"/>
      <c r="F13" s="318"/>
      <c r="G13" s="318"/>
      <c r="H13" s="318"/>
    </row>
    <row r="14" spans="1:16384" s="258" customFormat="1" ht="25.5" x14ac:dyDescent="0.25">
      <c r="A14" s="363" t="s">
        <v>1898</v>
      </c>
      <c r="B14" s="363" t="s">
        <v>1979</v>
      </c>
      <c r="C14" s="363">
        <v>2018</v>
      </c>
      <c r="D14" s="441" t="s">
        <v>2282</v>
      </c>
      <c r="E14" s="318"/>
      <c r="F14" s="318"/>
      <c r="G14" s="318"/>
      <c r="H14" s="318"/>
    </row>
    <row r="15" spans="1:16384" s="258" customFormat="1" ht="89.25" x14ac:dyDescent="0.25">
      <c r="A15" s="363" t="s">
        <v>1899</v>
      </c>
      <c r="B15" s="363" t="s">
        <v>1980</v>
      </c>
      <c r="C15" s="363">
        <v>2018</v>
      </c>
      <c r="D15" s="441" t="s">
        <v>2273</v>
      </c>
      <c r="E15" s="318"/>
      <c r="F15" s="318"/>
      <c r="G15" s="318"/>
      <c r="H15" s="318"/>
    </row>
    <row r="16" spans="1:16384" s="258" customFormat="1" ht="25.5" x14ac:dyDescent="0.25">
      <c r="A16" s="363" t="s">
        <v>1900</v>
      </c>
      <c r="B16" s="363" t="s">
        <v>1981</v>
      </c>
      <c r="C16" s="363" t="s">
        <v>2058</v>
      </c>
      <c r="D16" s="441" t="s">
        <v>2274</v>
      </c>
      <c r="E16" s="318"/>
      <c r="F16" s="318"/>
      <c r="G16" s="318"/>
      <c r="H16" s="318"/>
    </row>
    <row r="17" spans="1:8" s="258" customFormat="1" ht="25.5" x14ac:dyDescent="0.25">
      <c r="A17" s="363" t="s">
        <v>1901</v>
      </c>
      <c r="B17" s="363" t="s">
        <v>1982</v>
      </c>
      <c r="C17" s="363" t="s">
        <v>2058</v>
      </c>
      <c r="D17" s="441" t="s">
        <v>2070</v>
      </c>
      <c r="E17" s="318"/>
      <c r="F17" s="318"/>
      <c r="G17" s="318"/>
      <c r="H17" s="318"/>
    </row>
    <row r="18" spans="1:8" s="258" customFormat="1" ht="38.25" x14ac:dyDescent="0.25">
      <c r="A18" s="363" t="s">
        <v>1902</v>
      </c>
      <c r="B18" s="363" t="s">
        <v>1983</v>
      </c>
      <c r="C18" s="363" t="s">
        <v>2058</v>
      </c>
      <c r="D18" s="441" t="s">
        <v>2275</v>
      </c>
      <c r="E18" s="318"/>
      <c r="F18" s="318"/>
      <c r="G18" s="318"/>
      <c r="H18" s="318"/>
    </row>
    <row r="19" spans="1:8" s="258" customFormat="1" ht="38.25" x14ac:dyDescent="0.25">
      <c r="A19" s="363" t="s">
        <v>1903</v>
      </c>
      <c r="B19" s="363" t="s">
        <v>1984</v>
      </c>
      <c r="C19" s="363" t="s">
        <v>2058</v>
      </c>
      <c r="D19" s="441" t="s">
        <v>2071</v>
      </c>
      <c r="E19" s="318"/>
      <c r="F19" s="318"/>
      <c r="G19" s="318"/>
      <c r="H19" s="318"/>
    </row>
    <row r="20" spans="1:8" s="258" customFormat="1" ht="102" x14ac:dyDescent="0.25">
      <c r="A20" s="363" t="s">
        <v>1904</v>
      </c>
      <c r="B20" s="363" t="s">
        <v>1985</v>
      </c>
      <c r="C20" s="363" t="s">
        <v>2060</v>
      </c>
      <c r="D20" s="441" t="s">
        <v>2276</v>
      </c>
    </row>
    <row r="21" spans="1:8" s="258" customFormat="1" ht="127.5" x14ac:dyDescent="0.25">
      <c r="A21" s="363" t="s">
        <v>1905</v>
      </c>
      <c r="B21" s="363" t="s">
        <v>1986</v>
      </c>
      <c r="C21" s="363">
        <v>2018</v>
      </c>
      <c r="D21" s="441" t="s">
        <v>2277</v>
      </c>
    </row>
    <row r="22" spans="1:8" s="258" customFormat="1" ht="38.25" x14ac:dyDescent="0.25">
      <c r="A22" s="363" t="s">
        <v>1906</v>
      </c>
      <c r="B22" s="363" t="s">
        <v>1987</v>
      </c>
      <c r="C22" s="363" t="s">
        <v>2058</v>
      </c>
      <c r="D22" s="441" t="s">
        <v>2072</v>
      </c>
      <c r="E22" s="318"/>
      <c r="F22" s="318"/>
      <c r="G22" s="318"/>
      <c r="H22" s="318"/>
    </row>
    <row r="23" spans="1:8" s="258" customFormat="1" ht="76.5" x14ac:dyDescent="0.25">
      <c r="A23" s="363" t="s">
        <v>1907</v>
      </c>
      <c r="B23" s="363" t="s">
        <v>1988</v>
      </c>
      <c r="C23" s="363" t="s">
        <v>2058</v>
      </c>
      <c r="D23" s="441" t="s">
        <v>2278</v>
      </c>
      <c r="E23" s="318"/>
      <c r="F23" s="318"/>
      <c r="G23" s="318"/>
      <c r="H23" s="318"/>
    </row>
    <row r="24" spans="1:8" s="258" customFormat="1" ht="38.25" x14ac:dyDescent="0.25">
      <c r="A24" s="363" t="s">
        <v>1908</v>
      </c>
      <c r="B24" s="363" t="s">
        <v>1989</v>
      </c>
      <c r="C24" s="363" t="s">
        <v>2061</v>
      </c>
      <c r="D24" s="441" t="s">
        <v>2279</v>
      </c>
      <c r="E24" s="318"/>
      <c r="F24" s="318"/>
      <c r="G24" s="318"/>
      <c r="H24" s="318"/>
    </row>
    <row r="25" spans="1:8" s="258" customFormat="1" ht="25.5" x14ac:dyDescent="0.25">
      <c r="A25" s="363" t="s">
        <v>1909</v>
      </c>
      <c r="B25" s="363" t="s">
        <v>1990</v>
      </c>
      <c r="C25" s="363" t="s">
        <v>2058</v>
      </c>
      <c r="D25" s="441" t="s">
        <v>2280</v>
      </c>
      <c r="E25" s="318"/>
      <c r="F25" s="318"/>
      <c r="G25" s="318"/>
      <c r="H25" s="318"/>
    </row>
    <row r="26" spans="1:8" s="258" customFormat="1" ht="25.5" x14ac:dyDescent="0.25">
      <c r="A26" s="363" t="s">
        <v>1910</v>
      </c>
      <c r="B26" s="363" t="s">
        <v>1991</v>
      </c>
      <c r="C26" s="363">
        <v>2018</v>
      </c>
      <c r="D26" s="441" t="s">
        <v>2282</v>
      </c>
      <c r="E26" s="318"/>
      <c r="F26" s="318"/>
      <c r="G26" s="318"/>
      <c r="H26" s="318"/>
    </row>
    <row r="27" spans="1:8" s="258" customFormat="1" ht="25.5" x14ac:dyDescent="0.25">
      <c r="A27" s="363" t="s">
        <v>1911</v>
      </c>
      <c r="B27" s="363" t="s">
        <v>1992</v>
      </c>
      <c r="C27" s="363" t="s">
        <v>2062</v>
      </c>
      <c r="D27" s="441" t="s">
        <v>2282</v>
      </c>
      <c r="E27" s="318"/>
      <c r="F27" s="318"/>
      <c r="G27" s="318"/>
      <c r="H27" s="318"/>
    </row>
    <row r="28" spans="1:8" s="258" customFormat="1" ht="25.5" x14ac:dyDescent="0.25">
      <c r="A28" s="363" t="s">
        <v>1912</v>
      </c>
      <c r="B28" s="363" t="s">
        <v>1993</v>
      </c>
      <c r="C28" s="363" t="s">
        <v>2058</v>
      </c>
      <c r="D28" s="441" t="s">
        <v>2073</v>
      </c>
      <c r="E28" s="318"/>
      <c r="F28" s="318"/>
      <c r="G28" s="318"/>
      <c r="H28" s="318"/>
    </row>
    <row r="29" spans="1:8" s="258" customFormat="1" ht="12.75" x14ac:dyDescent="0.25">
      <c r="A29" s="363" t="s">
        <v>1913</v>
      </c>
      <c r="B29" s="363" t="s">
        <v>1994</v>
      </c>
      <c r="C29" s="363" t="s">
        <v>2063</v>
      </c>
      <c r="D29" s="441" t="s">
        <v>2073</v>
      </c>
      <c r="E29" s="318"/>
      <c r="F29" s="318"/>
      <c r="G29" s="318"/>
      <c r="H29" s="318"/>
    </row>
    <row r="30" spans="1:8" s="258" customFormat="1" ht="178.5" x14ac:dyDescent="0.25">
      <c r="A30" s="363" t="s">
        <v>1914</v>
      </c>
      <c r="B30" s="363" t="s">
        <v>1995</v>
      </c>
      <c r="C30" s="363" t="s">
        <v>2058</v>
      </c>
      <c r="D30" s="441" t="s">
        <v>2074</v>
      </c>
      <c r="E30" s="318"/>
      <c r="F30" s="318"/>
      <c r="G30" s="318"/>
      <c r="H30" s="318"/>
    </row>
    <row r="31" spans="1:8" s="258" customFormat="1" ht="38.25" x14ac:dyDescent="0.25">
      <c r="A31" s="363" t="s">
        <v>1915</v>
      </c>
      <c r="B31" s="363" t="s">
        <v>1996</v>
      </c>
      <c r="C31" s="363" t="s">
        <v>2058</v>
      </c>
      <c r="D31" s="441" t="s">
        <v>2281</v>
      </c>
      <c r="E31" s="318"/>
      <c r="F31" s="318"/>
      <c r="G31" s="318"/>
      <c r="H31" s="318"/>
    </row>
    <row r="32" spans="1:8" s="258" customFormat="1" ht="127.5" x14ac:dyDescent="0.25">
      <c r="A32" s="363" t="s">
        <v>1916</v>
      </c>
      <c r="B32" s="363" t="s">
        <v>1997</v>
      </c>
      <c r="C32" s="363" t="s">
        <v>2058</v>
      </c>
      <c r="D32" s="441" t="s">
        <v>2075</v>
      </c>
      <c r="E32" s="318"/>
      <c r="F32" s="318"/>
      <c r="G32" s="318"/>
      <c r="H32" s="318"/>
    </row>
    <row r="33" spans="1:8" s="258" customFormat="1" ht="12.75" x14ac:dyDescent="0.25">
      <c r="A33" s="363" t="s">
        <v>1917</v>
      </c>
      <c r="B33" s="363" t="s">
        <v>1998</v>
      </c>
      <c r="C33" s="363">
        <v>2018</v>
      </c>
      <c r="D33" s="441" t="s">
        <v>2282</v>
      </c>
      <c r="E33" s="318"/>
      <c r="F33" s="318"/>
      <c r="G33" s="318"/>
      <c r="H33" s="318"/>
    </row>
    <row r="34" spans="1:8" s="258" customFormat="1" ht="38.25" x14ac:dyDescent="0.25">
      <c r="A34" s="363" t="s">
        <v>1918</v>
      </c>
      <c r="B34" s="363" t="s">
        <v>1999</v>
      </c>
      <c r="C34" s="363" t="s">
        <v>2064</v>
      </c>
      <c r="D34" s="441" t="s">
        <v>2283</v>
      </c>
      <c r="E34" s="318"/>
      <c r="F34" s="318"/>
      <c r="G34" s="318"/>
      <c r="H34" s="318"/>
    </row>
    <row r="35" spans="1:8" s="258" customFormat="1" ht="38.25" x14ac:dyDescent="0.25">
      <c r="A35" s="363" t="s">
        <v>1919</v>
      </c>
      <c r="B35" s="363" t="s">
        <v>2000</v>
      </c>
      <c r="C35" s="363">
        <v>2018</v>
      </c>
      <c r="D35" s="441" t="s">
        <v>2076</v>
      </c>
      <c r="E35" s="318"/>
      <c r="F35" s="318"/>
      <c r="G35" s="318"/>
      <c r="H35" s="318"/>
    </row>
    <row r="36" spans="1:8" s="258" customFormat="1" ht="63.75" x14ac:dyDescent="0.25">
      <c r="A36" s="363" t="s">
        <v>1920</v>
      </c>
      <c r="B36" s="363" t="s">
        <v>2001</v>
      </c>
      <c r="C36" s="363" t="s">
        <v>2058</v>
      </c>
      <c r="D36" s="447" t="s">
        <v>2299</v>
      </c>
      <c r="E36" s="318"/>
      <c r="F36" s="318"/>
      <c r="G36" s="318"/>
      <c r="H36" s="318"/>
    </row>
    <row r="37" spans="1:8" s="258" customFormat="1" ht="76.5" x14ac:dyDescent="0.25">
      <c r="A37" s="363" t="s">
        <v>1921</v>
      </c>
      <c r="B37" s="363" t="s">
        <v>2002</v>
      </c>
      <c r="C37" s="363" t="s">
        <v>2058</v>
      </c>
      <c r="D37" s="441" t="s">
        <v>2077</v>
      </c>
      <c r="E37" s="318"/>
      <c r="F37" s="318"/>
      <c r="G37" s="318"/>
      <c r="H37" s="318"/>
    </row>
    <row r="38" spans="1:8" s="258" customFormat="1" ht="38.25" x14ac:dyDescent="0.25">
      <c r="A38" s="363" t="s">
        <v>1922</v>
      </c>
      <c r="B38" s="363" t="s">
        <v>2003</v>
      </c>
      <c r="C38" s="363" t="s">
        <v>2058</v>
      </c>
      <c r="D38" s="441" t="s">
        <v>2078</v>
      </c>
      <c r="E38" s="318"/>
      <c r="F38" s="318"/>
      <c r="G38" s="318"/>
      <c r="H38" s="318"/>
    </row>
    <row r="39" spans="1:8" s="258" customFormat="1" ht="63.75" x14ac:dyDescent="0.25">
      <c r="A39" s="363" t="s">
        <v>1923</v>
      </c>
      <c r="B39" s="363" t="s">
        <v>2004</v>
      </c>
      <c r="C39" s="363" t="s">
        <v>2058</v>
      </c>
      <c r="D39" s="441" t="s">
        <v>2286</v>
      </c>
      <c r="E39" s="318"/>
      <c r="F39" s="318"/>
      <c r="G39" s="318"/>
      <c r="H39" s="318"/>
    </row>
    <row r="40" spans="1:8" s="258" customFormat="1" ht="63.75" x14ac:dyDescent="0.25">
      <c r="A40" s="363" t="s">
        <v>1924</v>
      </c>
      <c r="B40" s="363" t="s">
        <v>2005</v>
      </c>
      <c r="C40" s="363">
        <v>2018</v>
      </c>
      <c r="D40" s="441" t="s">
        <v>2079</v>
      </c>
      <c r="E40" s="318"/>
      <c r="F40" s="318"/>
      <c r="G40" s="318"/>
      <c r="H40" s="318"/>
    </row>
    <row r="41" spans="1:8" s="258" customFormat="1" ht="76.5" x14ac:dyDescent="0.25">
      <c r="A41" s="363" t="s">
        <v>1925</v>
      </c>
      <c r="B41" s="363" t="s">
        <v>2006</v>
      </c>
      <c r="C41" s="363" t="s">
        <v>2058</v>
      </c>
      <c r="D41" s="441" t="s">
        <v>2080</v>
      </c>
      <c r="E41" s="318"/>
      <c r="F41" s="318"/>
      <c r="G41" s="318"/>
      <c r="H41" s="318"/>
    </row>
    <row r="42" spans="1:8" s="258" customFormat="1" ht="76.5" x14ac:dyDescent="0.25">
      <c r="A42" s="363" t="s">
        <v>1926</v>
      </c>
      <c r="B42" s="363" t="s">
        <v>2007</v>
      </c>
      <c r="C42" s="363">
        <v>2018</v>
      </c>
      <c r="D42" s="441" t="s">
        <v>2081</v>
      </c>
      <c r="E42" s="318"/>
      <c r="F42" s="318"/>
      <c r="G42" s="318"/>
      <c r="H42" s="318"/>
    </row>
    <row r="43" spans="1:8" s="258" customFormat="1" ht="63.75" x14ac:dyDescent="0.25">
      <c r="A43" s="363" t="s">
        <v>1927</v>
      </c>
      <c r="B43" s="363" t="s">
        <v>2008</v>
      </c>
      <c r="C43" s="363" t="s">
        <v>2065</v>
      </c>
      <c r="D43" s="441" t="s">
        <v>2082</v>
      </c>
      <c r="E43" s="318"/>
      <c r="F43" s="318"/>
      <c r="G43" s="318"/>
      <c r="H43" s="318"/>
    </row>
    <row r="44" spans="1:8" s="258" customFormat="1" ht="12.75" x14ac:dyDescent="0.25">
      <c r="A44" s="363" t="s">
        <v>1928</v>
      </c>
      <c r="B44" s="363" t="s">
        <v>2009</v>
      </c>
      <c r="C44" s="363" t="s">
        <v>2058</v>
      </c>
      <c r="D44" s="441" t="s">
        <v>2282</v>
      </c>
      <c r="E44" s="318"/>
      <c r="F44" s="318"/>
      <c r="G44" s="318"/>
      <c r="H44" s="318"/>
    </row>
    <row r="45" spans="1:8" s="258" customFormat="1" ht="63.75" x14ac:dyDescent="0.25">
      <c r="A45" s="363" t="s">
        <v>1929</v>
      </c>
      <c r="B45" s="363" t="s">
        <v>2010</v>
      </c>
      <c r="C45" s="363" t="s">
        <v>2066</v>
      </c>
      <c r="D45" s="441" t="s">
        <v>2287</v>
      </c>
      <c r="E45" s="318"/>
      <c r="F45" s="318"/>
      <c r="G45" s="318"/>
      <c r="H45" s="318"/>
    </row>
    <row r="46" spans="1:8" s="258" customFormat="1" ht="12.75" x14ac:dyDescent="0.25">
      <c r="A46" s="363" t="s">
        <v>1930</v>
      </c>
      <c r="B46" s="363" t="s">
        <v>2011</v>
      </c>
      <c r="C46" s="363">
        <v>2018</v>
      </c>
      <c r="D46" s="441" t="s">
        <v>2282</v>
      </c>
      <c r="E46" s="318"/>
      <c r="F46" s="318"/>
      <c r="G46" s="318"/>
      <c r="H46" s="318"/>
    </row>
    <row r="47" spans="1:8" s="258" customFormat="1" ht="114.75" x14ac:dyDescent="0.25">
      <c r="A47" s="363" t="s">
        <v>1931</v>
      </c>
      <c r="B47" s="363" t="s">
        <v>2012</v>
      </c>
      <c r="C47" s="363">
        <v>2018</v>
      </c>
      <c r="D47" s="441" t="s">
        <v>2288</v>
      </c>
      <c r="E47" s="318"/>
      <c r="F47" s="318"/>
      <c r="G47" s="318"/>
      <c r="H47" s="318"/>
    </row>
    <row r="48" spans="1:8" s="258" customFormat="1" ht="63.75" x14ac:dyDescent="0.25">
      <c r="A48" s="363" t="s">
        <v>1932</v>
      </c>
      <c r="B48" s="363" t="s">
        <v>2013</v>
      </c>
      <c r="C48" s="363" t="s">
        <v>2058</v>
      </c>
      <c r="D48" s="441" t="s">
        <v>2289</v>
      </c>
      <c r="E48" s="318"/>
      <c r="F48" s="318"/>
      <c r="G48" s="318"/>
      <c r="H48" s="318"/>
    </row>
    <row r="49" spans="1:8" s="258" customFormat="1" ht="25.5" x14ac:dyDescent="0.25">
      <c r="A49" s="363" t="s">
        <v>1933</v>
      </c>
      <c r="B49" s="363" t="s">
        <v>2014</v>
      </c>
      <c r="C49" s="363">
        <v>2018</v>
      </c>
      <c r="D49" s="441" t="s">
        <v>2290</v>
      </c>
      <c r="E49" s="318"/>
      <c r="F49" s="318"/>
      <c r="G49" s="318"/>
      <c r="H49" s="318"/>
    </row>
    <row r="50" spans="1:8" s="258" customFormat="1" ht="25.5" x14ac:dyDescent="0.25">
      <c r="A50" s="363" t="s">
        <v>1934</v>
      </c>
      <c r="B50" s="363" t="s">
        <v>2015</v>
      </c>
      <c r="C50" s="363">
        <v>2018</v>
      </c>
      <c r="D50" s="441" t="s">
        <v>2282</v>
      </c>
      <c r="E50" s="318"/>
      <c r="F50" s="318"/>
      <c r="G50" s="318"/>
      <c r="H50" s="318"/>
    </row>
    <row r="51" spans="1:8" s="258" customFormat="1" ht="12.75" x14ac:dyDescent="0.25">
      <c r="A51" s="363" t="s">
        <v>1935</v>
      </c>
      <c r="B51" s="363" t="s">
        <v>2016</v>
      </c>
      <c r="C51" s="363">
        <v>2018</v>
      </c>
      <c r="D51" s="441" t="s">
        <v>2282</v>
      </c>
      <c r="E51" s="318"/>
      <c r="F51" s="318"/>
      <c r="G51" s="318"/>
      <c r="H51" s="318"/>
    </row>
    <row r="52" spans="1:8" s="258" customFormat="1" ht="12.75" x14ac:dyDescent="0.25">
      <c r="A52" s="363" t="s">
        <v>1936</v>
      </c>
      <c r="B52" s="363" t="s">
        <v>2017</v>
      </c>
      <c r="C52" s="363" t="s">
        <v>2058</v>
      </c>
      <c r="D52" s="441" t="s">
        <v>2083</v>
      </c>
      <c r="E52" s="318"/>
      <c r="F52" s="318"/>
      <c r="G52" s="318"/>
      <c r="H52" s="318"/>
    </row>
    <row r="53" spans="1:8" s="258" customFormat="1" ht="25.5" x14ac:dyDescent="0.25">
      <c r="A53" s="363" t="s">
        <v>1937</v>
      </c>
      <c r="B53" s="363" t="s">
        <v>2018</v>
      </c>
      <c r="C53" s="363" t="s">
        <v>2062</v>
      </c>
      <c r="D53" s="441" t="s">
        <v>2084</v>
      </c>
      <c r="E53" s="318"/>
      <c r="F53" s="318"/>
      <c r="G53" s="318"/>
      <c r="H53" s="318"/>
    </row>
    <row r="54" spans="1:8" s="258" customFormat="1" ht="51" x14ac:dyDescent="0.25">
      <c r="A54" s="363" t="s">
        <v>1938</v>
      </c>
      <c r="B54" s="363" t="s">
        <v>2019</v>
      </c>
      <c r="C54" s="363" t="s">
        <v>2058</v>
      </c>
      <c r="D54" s="441" t="s">
        <v>2085</v>
      </c>
      <c r="E54" s="318"/>
      <c r="F54" s="318"/>
      <c r="G54" s="318"/>
      <c r="H54" s="318"/>
    </row>
    <row r="55" spans="1:8" s="258" customFormat="1" ht="25.5" x14ac:dyDescent="0.25">
      <c r="A55" s="363" t="s">
        <v>1939</v>
      </c>
      <c r="B55" s="363" t="s">
        <v>2020</v>
      </c>
      <c r="C55" s="363" t="s">
        <v>2067</v>
      </c>
      <c r="D55" s="441" t="s">
        <v>2282</v>
      </c>
      <c r="E55" s="318"/>
      <c r="F55" s="318"/>
      <c r="G55" s="318"/>
      <c r="H55" s="318"/>
    </row>
    <row r="56" spans="1:8" s="258" customFormat="1" ht="12.75" x14ac:dyDescent="0.25">
      <c r="A56" s="363" t="s">
        <v>1940</v>
      </c>
      <c r="B56" s="363" t="s">
        <v>2021</v>
      </c>
      <c r="C56" s="363" t="s">
        <v>2058</v>
      </c>
      <c r="D56" s="441" t="s">
        <v>2282</v>
      </c>
      <c r="E56" s="318"/>
      <c r="F56" s="318"/>
      <c r="G56" s="318"/>
      <c r="H56" s="318"/>
    </row>
    <row r="57" spans="1:8" s="258" customFormat="1" ht="25.5" x14ac:dyDescent="0.25">
      <c r="A57" s="363" t="s">
        <v>1941</v>
      </c>
      <c r="B57" s="363" t="s">
        <v>2022</v>
      </c>
      <c r="C57" s="363" t="s">
        <v>2067</v>
      </c>
      <c r="D57" s="441" t="s">
        <v>2086</v>
      </c>
      <c r="E57" s="318"/>
      <c r="F57" s="318"/>
      <c r="G57" s="318"/>
      <c r="H57" s="318"/>
    </row>
    <row r="58" spans="1:8" s="258" customFormat="1" ht="89.25" x14ac:dyDescent="0.25">
      <c r="A58" s="363" t="s">
        <v>1942</v>
      </c>
      <c r="B58" s="363" t="s">
        <v>2023</v>
      </c>
      <c r="C58" s="363" t="s">
        <v>2062</v>
      </c>
      <c r="D58" s="441" t="s">
        <v>2087</v>
      </c>
      <c r="E58" s="318"/>
      <c r="F58" s="318"/>
      <c r="G58" s="318"/>
      <c r="H58" s="318"/>
    </row>
    <row r="59" spans="1:8" s="258" customFormat="1" ht="165.75" x14ac:dyDescent="0.25">
      <c r="A59" s="363" t="s">
        <v>1943</v>
      </c>
      <c r="B59" s="363" t="s">
        <v>2024</v>
      </c>
      <c r="C59" s="363" t="s">
        <v>2067</v>
      </c>
      <c r="D59" s="441" t="s">
        <v>2088</v>
      </c>
      <c r="E59" s="318"/>
      <c r="F59" s="318"/>
      <c r="G59" s="318"/>
      <c r="H59" s="318"/>
    </row>
    <row r="60" spans="1:8" s="258" customFormat="1" ht="153.75" customHeight="1" x14ac:dyDescent="0.25">
      <c r="A60" s="363" t="s">
        <v>1944</v>
      </c>
      <c r="B60" s="363" t="s">
        <v>2025</v>
      </c>
      <c r="C60" s="363">
        <v>2015</v>
      </c>
      <c r="D60" s="441" t="s">
        <v>2291</v>
      </c>
      <c r="E60" s="318"/>
      <c r="F60" s="318"/>
      <c r="G60" s="318"/>
      <c r="H60" s="318"/>
    </row>
    <row r="61" spans="1:8" s="258" customFormat="1" ht="51" customHeight="1" x14ac:dyDescent="0.25">
      <c r="A61" s="363" t="s">
        <v>1945</v>
      </c>
      <c r="B61" s="363" t="s">
        <v>2026</v>
      </c>
      <c r="C61" s="363" t="s">
        <v>2058</v>
      </c>
      <c r="D61" s="441" t="s">
        <v>2292</v>
      </c>
      <c r="E61" s="318"/>
      <c r="F61" s="318"/>
      <c r="G61" s="318"/>
      <c r="H61" s="318"/>
    </row>
    <row r="62" spans="1:8" s="258" customFormat="1" ht="38.25" x14ac:dyDescent="0.25">
      <c r="A62" s="363" t="s">
        <v>1946</v>
      </c>
      <c r="B62" s="363" t="s">
        <v>2027</v>
      </c>
      <c r="C62" s="363" t="s">
        <v>2058</v>
      </c>
      <c r="D62" s="441" t="s">
        <v>2089</v>
      </c>
      <c r="E62" s="318"/>
      <c r="F62" s="318"/>
      <c r="G62" s="318"/>
      <c r="H62" s="318"/>
    </row>
    <row r="63" spans="1:8" s="258" customFormat="1" ht="63.75" x14ac:dyDescent="0.25">
      <c r="A63" s="363" t="s">
        <v>1947</v>
      </c>
      <c r="B63" s="363" t="s">
        <v>2028</v>
      </c>
      <c r="C63" s="363">
        <v>2018</v>
      </c>
      <c r="D63" s="441" t="s">
        <v>2293</v>
      </c>
      <c r="E63" s="318"/>
      <c r="F63" s="318"/>
      <c r="G63" s="318"/>
      <c r="H63" s="318"/>
    </row>
    <row r="64" spans="1:8" s="258" customFormat="1" ht="51" x14ac:dyDescent="0.25">
      <c r="A64" s="363" t="s">
        <v>1948</v>
      </c>
      <c r="B64" s="363" t="s">
        <v>2029</v>
      </c>
      <c r="C64" s="363" t="s">
        <v>2067</v>
      </c>
      <c r="D64" s="441" t="s">
        <v>2090</v>
      </c>
      <c r="E64" s="318"/>
      <c r="F64" s="318"/>
      <c r="G64" s="318"/>
      <c r="H64" s="318"/>
    </row>
    <row r="65" spans="1:8" s="258" customFormat="1" ht="89.25" x14ac:dyDescent="0.25">
      <c r="A65" s="363" t="s">
        <v>1949</v>
      </c>
      <c r="B65" s="363" t="s">
        <v>2030</v>
      </c>
      <c r="C65" s="363" t="s">
        <v>2067</v>
      </c>
      <c r="D65" s="441" t="s">
        <v>2295</v>
      </c>
      <c r="E65" s="318"/>
      <c r="F65" s="318"/>
      <c r="G65" s="318"/>
      <c r="H65" s="318"/>
    </row>
    <row r="66" spans="1:8" s="258" customFormat="1" ht="25.5" x14ac:dyDescent="0.25">
      <c r="A66" s="363" t="s">
        <v>1950</v>
      </c>
      <c r="B66" s="363" t="s">
        <v>2031</v>
      </c>
      <c r="C66" s="363" t="s">
        <v>2067</v>
      </c>
      <c r="D66" s="441" t="s">
        <v>2091</v>
      </c>
      <c r="E66" s="318"/>
      <c r="F66" s="318"/>
      <c r="G66" s="318"/>
      <c r="H66" s="318"/>
    </row>
    <row r="67" spans="1:8" s="258" customFormat="1" ht="38.25" x14ac:dyDescent="0.25">
      <c r="A67" s="363" t="s">
        <v>1951</v>
      </c>
      <c r="B67" s="363" t="s">
        <v>2032</v>
      </c>
      <c r="C67" s="363" t="s">
        <v>2058</v>
      </c>
      <c r="D67" s="441" t="s">
        <v>2092</v>
      </c>
      <c r="E67" s="318"/>
      <c r="F67" s="318"/>
      <c r="G67" s="318"/>
      <c r="H67" s="318"/>
    </row>
    <row r="68" spans="1:8" s="258" customFormat="1" ht="63.75" x14ac:dyDescent="0.25">
      <c r="A68" s="363" t="s">
        <v>1952</v>
      </c>
      <c r="B68" s="363" t="s">
        <v>2033</v>
      </c>
      <c r="C68" s="363" t="s">
        <v>2058</v>
      </c>
      <c r="D68" s="441" t="s">
        <v>2296</v>
      </c>
      <c r="E68" s="318"/>
      <c r="F68" s="318"/>
      <c r="G68" s="318"/>
      <c r="H68" s="318"/>
    </row>
    <row r="69" spans="1:8" s="258" customFormat="1" ht="38.25" x14ac:dyDescent="0.25">
      <c r="A69" s="363" t="s">
        <v>1953</v>
      </c>
      <c r="B69" s="363" t="s">
        <v>2034</v>
      </c>
      <c r="C69" s="363">
        <v>2018</v>
      </c>
      <c r="D69" s="441" t="s">
        <v>2297</v>
      </c>
      <c r="E69" s="318"/>
      <c r="F69" s="318"/>
      <c r="G69" s="318"/>
      <c r="H69" s="318"/>
    </row>
    <row r="70" spans="1:8" s="258" customFormat="1" ht="25.5" x14ac:dyDescent="0.25">
      <c r="A70" s="363" t="s">
        <v>1954</v>
      </c>
      <c r="B70" s="363" t="s">
        <v>2035</v>
      </c>
      <c r="C70" s="363">
        <v>2015</v>
      </c>
      <c r="D70" s="441" t="s">
        <v>2093</v>
      </c>
      <c r="E70" s="318"/>
      <c r="F70" s="318"/>
      <c r="G70" s="318"/>
      <c r="H70" s="318"/>
    </row>
    <row r="71" spans="1:8" s="258" customFormat="1" ht="63.75" x14ac:dyDescent="0.25">
      <c r="A71" s="363" t="s">
        <v>1955</v>
      </c>
      <c r="B71" s="363" t="s">
        <v>2036</v>
      </c>
      <c r="C71" s="363" t="s">
        <v>2062</v>
      </c>
      <c r="D71" s="441" t="s">
        <v>2094</v>
      </c>
      <c r="E71" s="318"/>
      <c r="F71" s="318"/>
      <c r="G71" s="318"/>
      <c r="H71" s="318"/>
    </row>
    <row r="72" spans="1:8" s="258" customFormat="1" ht="249" customHeight="1" x14ac:dyDescent="0.25">
      <c r="A72" s="363" t="s">
        <v>1956</v>
      </c>
      <c r="B72" s="363" t="s">
        <v>2037</v>
      </c>
      <c r="C72" s="363" t="s">
        <v>2058</v>
      </c>
      <c r="D72" s="441" t="s">
        <v>2095</v>
      </c>
      <c r="E72" s="318"/>
      <c r="F72" s="318"/>
      <c r="G72" s="318"/>
      <c r="H72" s="318"/>
    </row>
    <row r="73" spans="1:8" s="258" customFormat="1" ht="89.25" x14ac:dyDescent="0.25">
      <c r="A73" s="363" t="s">
        <v>1957</v>
      </c>
      <c r="B73" s="363" t="s">
        <v>2038</v>
      </c>
      <c r="C73" s="363">
        <v>2018</v>
      </c>
      <c r="D73" s="441" t="s">
        <v>2298</v>
      </c>
      <c r="E73" s="318"/>
      <c r="F73" s="318"/>
      <c r="G73" s="318"/>
      <c r="H73" s="318"/>
    </row>
    <row r="74" spans="1:8" s="258" customFormat="1" ht="63.75" x14ac:dyDescent="0.25">
      <c r="A74" s="363" t="s">
        <v>1958</v>
      </c>
      <c r="B74" s="363" t="s">
        <v>2039</v>
      </c>
      <c r="C74" s="363" t="s">
        <v>2058</v>
      </c>
      <c r="D74" s="441" t="s">
        <v>2096</v>
      </c>
      <c r="E74" s="318"/>
      <c r="F74" s="318"/>
      <c r="G74" s="318"/>
      <c r="H74" s="318"/>
    </row>
    <row r="75" spans="1:8" s="258" customFormat="1" ht="25.5" x14ac:dyDescent="0.25">
      <c r="A75" s="363" t="s">
        <v>1959</v>
      </c>
      <c r="B75" s="363" t="s">
        <v>2040</v>
      </c>
      <c r="C75" s="363" t="s">
        <v>2058</v>
      </c>
      <c r="D75" s="441" t="s">
        <v>2282</v>
      </c>
      <c r="E75" s="318"/>
      <c r="F75" s="318"/>
      <c r="G75" s="318"/>
      <c r="H75" s="318"/>
    </row>
    <row r="76" spans="1:8" s="258" customFormat="1" ht="38.25" x14ac:dyDescent="0.25">
      <c r="A76" s="363" t="s">
        <v>1960</v>
      </c>
      <c r="B76" s="363" t="s">
        <v>2041</v>
      </c>
      <c r="C76" s="363" t="s">
        <v>2068</v>
      </c>
      <c r="D76" s="441" t="s">
        <v>2282</v>
      </c>
      <c r="E76" s="318"/>
      <c r="F76" s="318"/>
      <c r="G76" s="318"/>
      <c r="H76" s="318"/>
    </row>
    <row r="77" spans="1:8" s="258" customFormat="1" ht="25.5" x14ac:dyDescent="0.25">
      <c r="A77" s="363" t="s">
        <v>1961</v>
      </c>
      <c r="B77" s="363" t="s">
        <v>2042</v>
      </c>
      <c r="C77" s="363" t="s">
        <v>2068</v>
      </c>
      <c r="D77" s="441" t="s">
        <v>2282</v>
      </c>
      <c r="E77" s="318"/>
      <c r="F77" s="318"/>
      <c r="G77" s="318"/>
      <c r="H77" s="318"/>
    </row>
    <row r="78" spans="1:8" s="258" customFormat="1" ht="25.5" x14ac:dyDescent="0.25">
      <c r="A78" s="363" t="s">
        <v>1962</v>
      </c>
      <c r="B78" s="363" t="s">
        <v>2043</v>
      </c>
      <c r="C78" s="363" t="s">
        <v>2068</v>
      </c>
      <c r="D78" s="441" t="s">
        <v>2282</v>
      </c>
      <c r="E78" s="318"/>
      <c r="F78" s="318"/>
      <c r="G78" s="318"/>
      <c r="H78" s="318"/>
    </row>
    <row r="79" spans="1:8" s="258" customFormat="1" ht="25.5" x14ac:dyDescent="0.25">
      <c r="A79" s="363" t="s">
        <v>1963</v>
      </c>
      <c r="B79" s="363" t="s">
        <v>2044</v>
      </c>
      <c r="C79" s="363">
        <v>2016</v>
      </c>
      <c r="D79" s="441" t="s">
        <v>2097</v>
      </c>
      <c r="E79" s="318"/>
      <c r="F79" s="318"/>
      <c r="G79" s="318"/>
      <c r="H79" s="318"/>
    </row>
    <row r="80" spans="1:8" s="258" customFormat="1" ht="25.5" x14ac:dyDescent="0.25">
      <c r="A80" s="363" t="s">
        <v>1964</v>
      </c>
      <c r="B80" s="363" t="s">
        <v>2045</v>
      </c>
      <c r="C80" s="363" t="s">
        <v>2058</v>
      </c>
      <c r="D80" s="441" t="s">
        <v>2098</v>
      </c>
      <c r="E80" s="318"/>
      <c r="F80" s="318"/>
      <c r="G80" s="318"/>
      <c r="H80" s="318"/>
    </row>
    <row r="81" spans="1:8" s="258" customFormat="1" ht="38.25" x14ac:dyDescent="0.25">
      <c r="A81" s="363" t="s">
        <v>1965</v>
      </c>
      <c r="B81" s="363" t="s">
        <v>2046</v>
      </c>
      <c r="C81" s="363" t="s">
        <v>2069</v>
      </c>
      <c r="D81" s="441" t="s">
        <v>2099</v>
      </c>
      <c r="E81" s="318"/>
      <c r="F81" s="318"/>
      <c r="G81" s="318"/>
      <c r="H81" s="318"/>
    </row>
    <row r="82" spans="1:8" s="258" customFormat="1" ht="76.5" x14ac:dyDescent="0.25">
      <c r="A82" s="363" t="s">
        <v>1966</v>
      </c>
      <c r="B82" s="363" t="s">
        <v>2047</v>
      </c>
      <c r="C82" s="363" t="s">
        <v>2068</v>
      </c>
      <c r="D82" s="441" t="s">
        <v>2294</v>
      </c>
      <c r="E82" s="318"/>
      <c r="F82" s="318"/>
      <c r="G82" s="318"/>
      <c r="H82" s="318"/>
    </row>
    <row r="83" spans="1:8" s="258" customFormat="1" ht="51" x14ac:dyDescent="0.25">
      <c r="A83" s="363" t="s">
        <v>1967</v>
      </c>
      <c r="B83" s="363" t="s">
        <v>2048</v>
      </c>
      <c r="C83" s="363" t="s">
        <v>2058</v>
      </c>
      <c r="D83" s="441" t="s">
        <v>2100</v>
      </c>
      <c r="E83" s="318"/>
      <c r="F83" s="318"/>
      <c r="G83" s="318"/>
      <c r="H83" s="318"/>
    </row>
    <row r="84" spans="1:8" s="258" customFormat="1" ht="25.5" x14ac:dyDescent="0.25">
      <c r="A84" s="363" t="s">
        <v>1968</v>
      </c>
      <c r="B84" s="363" t="s">
        <v>2049</v>
      </c>
      <c r="C84" s="363" t="s">
        <v>2063</v>
      </c>
      <c r="D84" s="441" t="s">
        <v>2101</v>
      </c>
      <c r="E84" s="318"/>
      <c r="F84" s="318"/>
      <c r="G84" s="318"/>
      <c r="H84" s="318"/>
    </row>
    <row r="85" spans="1:8" s="258" customFormat="1" ht="25.5" x14ac:dyDescent="0.25">
      <c r="A85" s="363" t="s">
        <v>1969</v>
      </c>
      <c r="B85" s="363" t="s">
        <v>2050</v>
      </c>
      <c r="C85" s="363" t="s">
        <v>2058</v>
      </c>
      <c r="D85" s="441" t="s">
        <v>2282</v>
      </c>
      <c r="E85" s="318"/>
      <c r="F85" s="318"/>
      <c r="G85" s="318"/>
      <c r="H85" s="318"/>
    </row>
    <row r="86" spans="1:8" s="258" customFormat="1" ht="25.5" x14ac:dyDescent="0.25">
      <c r="A86" s="363" t="s">
        <v>1970</v>
      </c>
      <c r="B86" s="363" t="s">
        <v>2051</v>
      </c>
      <c r="C86" s="363" t="s">
        <v>2058</v>
      </c>
      <c r="D86" s="441" t="s">
        <v>2282</v>
      </c>
      <c r="E86" s="318"/>
      <c r="F86" s="318"/>
      <c r="G86" s="318"/>
      <c r="H86" s="318"/>
    </row>
    <row r="87" spans="1:8" s="258" customFormat="1" ht="25.5" x14ac:dyDescent="0.25">
      <c r="A87" s="363" t="s">
        <v>1971</v>
      </c>
      <c r="B87" s="363" t="s">
        <v>2052</v>
      </c>
      <c r="C87" s="363">
        <v>2017</v>
      </c>
      <c r="D87" s="441" t="s">
        <v>2102</v>
      </c>
      <c r="E87" s="318"/>
      <c r="F87" s="318"/>
      <c r="G87" s="318"/>
      <c r="H87" s="318"/>
    </row>
    <row r="88" spans="1:8" s="258" customFormat="1" ht="25.5" x14ac:dyDescent="0.25">
      <c r="A88" s="363" t="s">
        <v>1972</v>
      </c>
      <c r="B88" s="363" t="s">
        <v>2053</v>
      </c>
      <c r="C88" s="363" t="s">
        <v>2058</v>
      </c>
      <c r="D88" s="441" t="s">
        <v>2103</v>
      </c>
      <c r="E88" s="318"/>
      <c r="F88" s="318"/>
      <c r="G88" s="318"/>
      <c r="H88" s="318"/>
    </row>
    <row r="89" spans="1:8" s="258" customFormat="1" ht="63.75" x14ac:dyDescent="0.25">
      <c r="A89" s="363" t="s">
        <v>1973</v>
      </c>
      <c r="B89" s="363" t="s">
        <v>2054</v>
      </c>
      <c r="C89" s="363" t="s">
        <v>2058</v>
      </c>
      <c r="D89" s="441" t="s">
        <v>2104</v>
      </c>
      <c r="E89" s="318"/>
      <c r="F89" s="318"/>
      <c r="G89" s="318"/>
      <c r="H89" s="318"/>
    </row>
    <row r="90" spans="1:8" s="258" customFormat="1" ht="102" x14ac:dyDescent="0.25">
      <c r="A90" s="363" t="s">
        <v>1974</v>
      </c>
      <c r="B90" s="363" t="s">
        <v>2055</v>
      </c>
      <c r="C90" s="363" t="s">
        <v>2058</v>
      </c>
      <c r="D90" s="441" t="s">
        <v>2284</v>
      </c>
      <c r="E90" s="318"/>
      <c r="F90" s="318"/>
      <c r="G90" s="318"/>
      <c r="H90" s="318"/>
    </row>
    <row r="91" spans="1:8" s="258" customFormat="1" ht="38.25" x14ac:dyDescent="0.25">
      <c r="A91" s="363" t="s">
        <v>1975</v>
      </c>
      <c r="B91" s="363" t="s">
        <v>2056</v>
      </c>
      <c r="C91" s="363" t="s">
        <v>2058</v>
      </c>
      <c r="D91" s="441" t="s">
        <v>2285</v>
      </c>
      <c r="E91" s="318"/>
      <c r="F91" s="318"/>
      <c r="G91" s="318"/>
      <c r="H91" s="318"/>
    </row>
    <row r="92" spans="1:8" s="258" customFormat="1" ht="38.25" x14ac:dyDescent="0.25">
      <c r="A92" s="363" t="s">
        <v>1976</v>
      </c>
      <c r="B92" s="363" t="s">
        <v>2057</v>
      </c>
      <c r="C92" s="363" t="s">
        <v>2058</v>
      </c>
      <c r="D92" s="441" t="s">
        <v>2105</v>
      </c>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41" t="s">
        <v>39</v>
      </c>
      <c r="B101" s="542"/>
      <c r="C101" s="542"/>
      <c r="D101" s="543"/>
      <c r="E101" s="318"/>
      <c r="F101" s="318"/>
      <c r="G101" s="318"/>
      <c r="H101" s="318"/>
    </row>
    <row r="102" spans="1:8" s="258" customFormat="1" ht="12.75" x14ac:dyDescent="0.2">
      <c r="A102" s="527"/>
      <c r="B102" s="528"/>
      <c r="C102" s="528"/>
      <c r="D102" s="529"/>
      <c r="E102" s="319" t="s">
        <v>1467</v>
      </c>
      <c r="F102" s="318"/>
      <c r="G102" s="318"/>
      <c r="H102" s="318"/>
    </row>
    <row r="103" spans="1:8" s="258" customFormat="1" ht="12.75" x14ac:dyDescent="0.25">
      <c r="A103" s="530"/>
      <c r="B103" s="531"/>
      <c r="C103" s="531"/>
      <c r="D103" s="532"/>
      <c r="E103" s="318"/>
      <c r="F103" s="318"/>
      <c r="G103" s="318"/>
      <c r="H103" s="318"/>
    </row>
    <row r="104" spans="1:8" s="258" customFormat="1" ht="12.75" x14ac:dyDescent="0.25">
      <c r="A104" s="530"/>
      <c r="B104" s="531"/>
      <c r="C104" s="531"/>
      <c r="D104" s="532"/>
      <c r="E104" s="318"/>
      <c r="F104" s="318"/>
      <c r="G104" s="318"/>
      <c r="H104" s="318"/>
    </row>
    <row r="105" spans="1:8" s="258" customFormat="1" ht="12.75" x14ac:dyDescent="0.25">
      <c r="A105" s="530"/>
      <c r="B105" s="531"/>
      <c r="C105" s="531"/>
      <c r="D105" s="532"/>
      <c r="E105" s="318"/>
      <c r="F105" s="318"/>
      <c r="G105" s="318"/>
      <c r="H105" s="318"/>
    </row>
    <row r="106" spans="1:8" s="258" customFormat="1" ht="12.75" x14ac:dyDescent="0.25">
      <c r="A106" s="530"/>
      <c r="B106" s="531"/>
      <c r="C106" s="531"/>
      <c r="D106" s="532"/>
      <c r="E106" s="318"/>
      <c r="F106" s="318"/>
      <c r="G106" s="318"/>
      <c r="H106" s="318"/>
    </row>
    <row r="107" spans="1:8" s="258" customFormat="1" ht="12.75" x14ac:dyDescent="0.25">
      <c r="A107" s="530"/>
      <c r="B107" s="531"/>
      <c r="C107" s="531"/>
      <c r="D107" s="532"/>
      <c r="E107" s="318"/>
      <c r="F107" s="318"/>
      <c r="G107" s="318"/>
      <c r="H107" s="318"/>
    </row>
    <row r="108" spans="1:8" s="258" customFormat="1" ht="12.75" x14ac:dyDescent="0.25">
      <c r="A108" s="530"/>
      <c r="B108" s="531"/>
      <c r="C108" s="531"/>
      <c r="D108" s="532"/>
      <c r="E108" s="318"/>
      <c r="F108" s="318"/>
      <c r="G108" s="318"/>
      <c r="H108" s="318"/>
    </row>
    <row r="109" spans="1:8" s="258" customFormat="1" ht="12.75" x14ac:dyDescent="0.25">
      <c r="A109" s="533"/>
      <c r="B109" s="534"/>
      <c r="C109" s="534"/>
      <c r="D109" s="535"/>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2 A13:C13 A14:D100">
    <cfRule type="expression" dxfId="5" priority="4">
      <formula>AND(ISBLANK(A12),SUM(COUNTIF($A12:$D12,"&lt;&gt;"&amp;"")&gt;0))</formula>
    </cfRule>
  </conditionalFormatting>
  <conditionalFormatting sqref="A12:D12 A13:C13 A14:D100">
    <cfRule type="expression" dxfId="4" priority="10">
      <formula>LEN(A12)&gt;5000</formula>
    </cfRule>
  </conditionalFormatting>
  <conditionalFormatting sqref="A102">
    <cfRule type="expression" dxfId="3" priority="3">
      <formula>LEN($A$102)&gt;10000</formula>
    </cfRule>
  </conditionalFormatting>
  <conditionalFormatting sqref="D13">
    <cfRule type="expression" dxfId="2" priority="1">
      <formula>AND(ISBLANK(D13),SUM(COUNTIF($A13:$D13,"&lt;&gt;"&amp;"")&gt;0))</formula>
    </cfRule>
  </conditionalFormatting>
  <conditionalFormatting sqref="D13">
    <cfRule type="expression" dxfId="1" priority="2">
      <formula>LEN(D13)&gt;5000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San Leandro</v>
      </c>
      <c r="C1" s="280"/>
      <c r="D1" s="358"/>
      <c r="E1" s="358"/>
      <c r="F1" s="358" t="s">
        <v>8</v>
      </c>
      <c r="G1" s="358"/>
      <c r="H1" s="358"/>
      <c r="I1" s="358"/>
      <c r="J1" s="549" t="s">
        <v>1766</v>
      </c>
      <c r="K1" s="550"/>
      <c r="L1" s="551"/>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54" t="s">
        <v>102</v>
      </c>
      <c r="K2" s="555"/>
      <c r="L2" s="259"/>
      <c r="M2" s="358"/>
      <c r="N2" s="358"/>
      <c r="O2" s="358"/>
      <c r="P2" s="358"/>
      <c r="Q2" s="358"/>
      <c r="R2" s="358"/>
      <c r="S2" s="358"/>
      <c r="T2" s="358"/>
      <c r="U2" s="58"/>
      <c r="V2" s="58"/>
    </row>
    <row r="3" spans="1:22" s="219" customFormat="1" ht="15" x14ac:dyDescent="0.2">
      <c r="A3" s="479" t="s">
        <v>1369</v>
      </c>
      <c r="B3" s="479"/>
      <c r="C3" s="479"/>
      <c r="D3" s="479"/>
      <c r="E3" s="479"/>
      <c r="F3" s="479"/>
      <c r="G3" s="479"/>
      <c r="H3" s="479"/>
      <c r="I3" s="479"/>
      <c r="J3" s="479"/>
      <c r="K3" s="479"/>
      <c r="L3" s="479"/>
      <c r="M3" s="479"/>
      <c r="N3" s="479"/>
      <c r="O3" s="479"/>
      <c r="P3" s="479"/>
      <c r="Q3" s="479"/>
      <c r="R3" s="479"/>
      <c r="S3" s="479"/>
      <c r="T3" s="479"/>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48" t="s">
        <v>30</v>
      </c>
      <c r="B7" s="548"/>
      <c r="C7" s="548"/>
      <c r="D7" s="548"/>
      <c r="E7" s="548"/>
      <c r="F7" s="548"/>
      <c r="G7" s="548"/>
      <c r="H7" s="548"/>
      <c r="I7" s="548"/>
      <c r="J7" s="526"/>
    </row>
    <row r="8" spans="1:22" s="209" customFormat="1" ht="15.75" x14ac:dyDescent="0.2">
      <c r="A8" s="548" t="s">
        <v>37</v>
      </c>
      <c r="B8" s="548"/>
      <c r="C8" s="548"/>
      <c r="D8" s="548"/>
      <c r="E8" s="548"/>
      <c r="F8" s="548"/>
      <c r="G8" s="548"/>
      <c r="H8" s="548"/>
      <c r="I8" s="548"/>
      <c r="J8" s="526"/>
    </row>
    <row r="9" spans="1:22" s="209" customFormat="1" ht="45" customHeight="1" x14ac:dyDescent="0.2">
      <c r="A9" s="493" t="s">
        <v>43</v>
      </c>
      <c r="B9" s="552"/>
      <c r="C9" s="552"/>
      <c r="D9" s="553"/>
      <c r="E9" s="547" t="s">
        <v>31</v>
      </c>
      <c r="F9" s="547"/>
      <c r="G9" s="547"/>
      <c r="H9" s="547"/>
      <c r="I9" s="181" t="s">
        <v>32</v>
      </c>
      <c r="J9" s="181" t="s">
        <v>33</v>
      </c>
    </row>
    <row r="10" spans="1:22" s="209" customFormat="1" ht="14.25" customHeight="1" x14ac:dyDescent="0.2">
      <c r="A10" s="481">
        <v>1</v>
      </c>
      <c r="B10" s="482"/>
      <c r="C10" s="482"/>
      <c r="D10" s="484"/>
      <c r="E10" s="481">
        <v>2</v>
      </c>
      <c r="F10" s="483"/>
      <c r="G10" s="483"/>
      <c r="H10" s="484"/>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44" t="s">
        <v>132</v>
      </c>
      <c r="B12" s="545"/>
      <c r="C12" s="546"/>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aoUpfYnB1MHKtJNF2dXv4obpACgrEWllCm7z2+ZEca9cWDAUW2p7G4mXAZIFMMrZ1lwYeS2Zto3fXdRMW44Zw==" saltValue="sbqlo9zxT8O/0Vgrm52Jxg=="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San Leandro</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56"/>
      <c r="N4" s="556"/>
      <c r="O4" s="556"/>
      <c r="P4" s="556"/>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85" t="s">
        <v>40</v>
      </c>
      <c r="B7" s="488"/>
      <c r="C7" s="488"/>
      <c r="D7" s="488"/>
      <c r="E7" s="488"/>
      <c r="F7" s="488"/>
      <c r="G7" s="488"/>
      <c r="H7" s="488"/>
      <c r="I7" s="488"/>
      <c r="J7" s="489"/>
    </row>
    <row r="8" spans="1:45" ht="15.75" customHeight="1" x14ac:dyDescent="0.2">
      <c r="A8" s="485" t="s">
        <v>1356</v>
      </c>
      <c r="B8" s="488"/>
      <c r="C8" s="488"/>
      <c r="D8" s="488"/>
      <c r="E8" s="488"/>
      <c r="F8" s="488"/>
      <c r="G8" s="488"/>
      <c r="H8" s="488"/>
      <c r="I8" s="488"/>
      <c r="J8" s="489"/>
    </row>
    <row r="9" spans="1:45" ht="58.5" customHeight="1" x14ac:dyDescent="0.2">
      <c r="A9" s="557" t="s">
        <v>1357</v>
      </c>
      <c r="B9" s="558"/>
      <c r="C9" s="558"/>
      <c r="D9" s="558"/>
      <c r="E9" s="558"/>
      <c r="F9" s="558"/>
      <c r="G9" s="558"/>
      <c r="H9" s="558"/>
      <c r="I9" s="558"/>
      <c r="J9" s="559"/>
    </row>
    <row r="10" spans="1:45" ht="77.25" customHeight="1" x14ac:dyDescent="0.2">
      <c r="A10" s="560" t="s">
        <v>34</v>
      </c>
      <c r="B10" s="561" t="s">
        <v>1348</v>
      </c>
      <c r="C10" s="562"/>
      <c r="D10" s="562"/>
      <c r="E10" s="563"/>
      <c r="F10" s="560" t="s">
        <v>1850</v>
      </c>
      <c r="G10" s="560"/>
      <c r="H10" s="560"/>
      <c r="I10" s="560"/>
      <c r="J10" s="560" t="s">
        <v>1353</v>
      </c>
    </row>
    <row r="11" spans="1:45" ht="60" customHeight="1" thickBot="1" x14ac:dyDescent="0.25">
      <c r="A11" s="560"/>
      <c r="B11" s="430" t="s">
        <v>1349</v>
      </c>
      <c r="C11" s="430" t="s">
        <v>1350</v>
      </c>
      <c r="D11" s="430" t="s">
        <v>1351</v>
      </c>
      <c r="E11" s="430" t="s">
        <v>1352</v>
      </c>
      <c r="F11" s="430" t="s">
        <v>1349</v>
      </c>
      <c r="G11" s="430" t="s">
        <v>1350</v>
      </c>
      <c r="H11" s="430" t="s">
        <v>1351</v>
      </c>
      <c r="I11" s="430" t="s">
        <v>1352</v>
      </c>
      <c r="J11" s="560"/>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8"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4" customWidth="1"/>
    <col min="8" max="8" width="4.5703125" style="14" hidden="1" customWidth="1"/>
    <col min="9" max="16384" width="8.85546875" style="14" hidden="1"/>
  </cols>
  <sheetData>
    <row r="1" spans="1:19" s="219" customFormat="1" ht="22.9" customHeight="1" x14ac:dyDescent="0.35">
      <c r="A1" s="279" t="s">
        <v>10</v>
      </c>
      <c r="B1" s="206" t="str">
        <f>'Start Here'!B4:E4</f>
        <v>San Leandro</v>
      </c>
      <c r="C1" s="280"/>
      <c r="D1" s="565" t="s">
        <v>1780</v>
      </c>
      <c r="E1" s="566"/>
      <c r="F1" s="567"/>
      <c r="G1" s="549" t="s">
        <v>1766</v>
      </c>
      <c r="H1" s="550"/>
      <c r="I1" s="551"/>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65"/>
      <c r="E2" s="566"/>
      <c r="F2" s="567"/>
      <c r="G2" s="554" t="s">
        <v>102</v>
      </c>
      <c r="H2" s="555"/>
      <c r="I2" s="259"/>
      <c r="J2" s="358"/>
      <c r="K2" s="358"/>
      <c r="L2" s="358"/>
      <c r="M2" s="358"/>
      <c r="N2" s="358"/>
      <c r="O2" s="358"/>
      <c r="P2" s="358"/>
      <c r="Q2" s="358"/>
      <c r="R2" s="58"/>
      <c r="S2" s="58"/>
    </row>
    <row r="3" spans="1:19" s="219" customFormat="1" ht="19.5" customHeight="1" x14ac:dyDescent="0.35">
      <c r="A3" s="405"/>
      <c r="B3" s="406"/>
      <c r="C3" s="407"/>
      <c r="D3" s="408" t="s">
        <v>8</v>
      </c>
      <c r="E3" s="404"/>
      <c r="F3" s="403"/>
      <c r="G3" s="409"/>
      <c r="H3" s="397"/>
      <c r="I3" s="75"/>
      <c r="J3" s="358"/>
      <c r="K3" s="358"/>
      <c r="L3" s="358"/>
      <c r="M3" s="358"/>
      <c r="N3" s="358"/>
      <c r="O3" s="358"/>
      <c r="P3" s="358"/>
      <c r="Q3" s="358"/>
      <c r="R3" s="58"/>
      <c r="S3" s="58"/>
    </row>
    <row r="4" spans="1:19" s="219" customFormat="1" ht="17.25" customHeight="1" x14ac:dyDescent="0.35">
      <c r="A4" s="405"/>
      <c r="B4" s="406"/>
      <c r="C4" s="407"/>
      <c r="D4" s="408" t="s">
        <v>9</v>
      </c>
      <c r="E4" s="404"/>
      <c r="F4" s="403"/>
      <c r="G4" s="409"/>
      <c r="H4" s="397"/>
      <c r="I4" s="75"/>
      <c r="J4" s="358"/>
      <c r="K4" s="358"/>
      <c r="L4" s="358"/>
      <c r="M4" s="358"/>
      <c r="N4" s="358"/>
      <c r="O4" s="358"/>
      <c r="P4" s="358"/>
      <c r="Q4" s="358"/>
      <c r="R4" s="58"/>
      <c r="S4" s="58"/>
    </row>
    <row r="5" spans="1:19" s="219" customFormat="1" ht="15" x14ac:dyDescent="0.2">
      <c r="A5" s="479" t="s">
        <v>1369</v>
      </c>
      <c r="B5" s="479"/>
      <c r="C5" s="479"/>
      <c r="D5" s="479"/>
      <c r="E5" s="479"/>
      <c r="F5" s="479"/>
      <c r="G5" s="479"/>
      <c r="H5" s="479"/>
      <c r="I5" s="479"/>
      <c r="J5" s="479"/>
      <c r="K5" s="479"/>
      <c r="L5" s="479"/>
      <c r="M5" s="479"/>
      <c r="N5" s="479"/>
      <c r="O5" s="479"/>
      <c r="P5" s="479"/>
      <c r="Q5" s="479"/>
      <c r="R5" s="59"/>
      <c r="S5" s="59"/>
    </row>
    <row r="6" spans="1:19" s="61" customFormat="1" ht="7.15" customHeight="1" x14ac:dyDescent="0.2">
      <c r="D6" s="60"/>
      <c r="E6" s="60"/>
      <c r="G6" s="410"/>
      <c r="H6" s="276"/>
    </row>
    <row r="7" spans="1:19" s="61" customFormat="1" ht="4.9000000000000004" customHeight="1" x14ac:dyDescent="0.2">
      <c r="D7" s="7"/>
      <c r="E7" s="7"/>
      <c r="G7" s="410"/>
    </row>
    <row r="8" spans="1:19" s="292" customFormat="1" ht="11.25" hidden="1" x14ac:dyDescent="0.2">
      <c r="A8" s="292" t="s">
        <v>1468</v>
      </c>
      <c r="B8" s="292" t="s">
        <v>1469</v>
      </c>
      <c r="C8" s="292" t="s">
        <v>1470</v>
      </c>
      <c r="D8" s="292" t="s">
        <v>1471</v>
      </c>
      <c r="F8" s="292" t="s">
        <v>1475</v>
      </c>
      <c r="G8" s="411" t="s">
        <v>1477</v>
      </c>
    </row>
    <row r="9" spans="1:19" s="209" customFormat="1" ht="15.75" x14ac:dyDescent="0.2">
      <c r="A9" s="548" t="s">
        <v>1775</v>
      </c>
      <c r="B9" s="548"/>
      <c r="C9" s="548"/>
      <c r="D9" s="548"/>
      <c r="E9" s="548"/>
      <c r="F9" s="548"/>
      <c r="G9" s="526"/>
    </row>
    <row r="10" spans="1:19" s="209" customFormat="1" x14ac:dyDescent="0.2">
      <c r="A10" s="480" t="s">
        <v>1770</v>
      </c>
      <c r="B10" s="480"/>
      <c r="C10" s="480"/>
      <c r="D10" s="480"/>
      <c r="E10" s="480"/>
      <c r="F10" s="480"/>
      <c r="G10" s="564"/>
    </row>
    <row r="11" spans="1:19" s="209" customFormat="1" ht="45" customHeight="1" x14ac:dyDescent="0.2">
      <c r="A11" s="493" t="s">
        <v>43</v>
      </c>
      <c r="B11" s="552"/>
      <c r="C11" s="552"/>
      <c r="D11" s="553"/>
      <c r="E11" s="401"/>
      <c r="F11" s="394"/>
      <c r="G11" s="400"/>
    </row>
    <row r="12" spans="1:19" s="209" customFormat="1" ht="14.25" customHeight="1" x14ac:dyDescent="0.2">
      <c r="A12" s="481">
        <v>1</v>
      </c>
      <c r="B12" s="482"/>
      <c r="C12" s="482"/>
      <c r="D12" s="484"/>
      <c r="E12" s="399"/>
      <c r="F12" s="393"/>
      <c r="G12" s="398">
        <v>4</v>
      </c>
    </row>
    <row r="13" spans="1:19" s="209" customFormat="1" ht="66.75" customHeight="1" x14ac:dyDescent="0.2">
      <c r="A13" s="395" t="s">
        <v>1</v>
      </c>
      <c r="B13" s="395" t="s">
        <v>2</v>
      </c>
      <c r="C13" s="395" t="s">
        <v>129</v>
      </c>
      <c r="D13" s="395" t="s">
        <v>1288</v>
      </c>
      <c r="E13" s="402" t="s">
        <v>1774</v>
      </c>
      <c r="F13" s="395" t="s">
        <v>1773</v>
      </c>
      <c r="G13" s="402" t="s">
        <v>1769</v>
      </c>
    </row>
    <row r="14" spans="1:19" s="262" customFormat="1" x14ac:dyDescent="0.2">
      <c r="A14" s="544" t="s">
        <v>132</v>
      </c>
      <c r="B14" s="545"/>
      <c r="C14" s="546"/>
      <c r="D14" s="157"/>
      <c r="E14" s="157"/>
      <c r="F14" s="260"/>
      <c r="G14" s="261"/>
    </row>
    <row r="15" spans="1:19" s="227" customFormat="1" x14ac:dyDescent="0.2">
      <c r="A15" s="387"/>
      <c r="B15" s="387"/>
      <c r="C15" s="387"/>
      <c r="D15" s="387"/>
      <c r="E15" s="387"/>
      <c r="F15" s="387"/>
      <c r="G15" s="263"/>
    </row>
    <row r="16" spans="1:19" s="227" customFormat="1" x14ac:dyDescent="0.2">
      <c r="A16" s="387"/>
      <c r="B16" s="387"/>
      <c r="C16" s="387"/>
      <c r="D16" s="387"/>
      <c r="E16" s="387"/>
      <c r="F16" s="387"/>
      <c r="G16" s="263"/>
    </row>
    <row r="17" spans="1:7" s="227" customFormat="1" x14ac:dyDescent="0.2">
      <c r="A17" s="387"/>
      <c r="B17" s="387"/>
      <c r="C17" s="387"/>
      <c r="D17" s="387"/>
      <c r="E17" s="387"/>
      <c r="F17" s="387"/>
      <c r="G17" s="263"/>
    </row>
    <row r="18" spans="1:7" s="227" customFormat="1" x14ac:dyDescent="0.2">
      <c r="A18" s="387"/>
      <c r="B18" s="387"/>
      <c r="C18" s="387"/>
      <c r="D18" s="387"/>
      <c r="E18" s="387"/>
      <c r="F18" s="387"/>
      <c r="G18" s="263"/>
    </row>
    <row r="19" spans="1:7" s="227" customFormat="1" x14ac:dyDescent="0.2">
      <c r="A19" s="387"/>
      <c r="B19" s="387"/>
      <c r="C19" s="387"/>
      <c r="D19" s="387"/>
      <c r="E19" s="387"/>
      <c r="F19" s="387"/>
      <c r="G19" s="263"/>
    </row>
    <row r="20" spans="1:7" s="227" customFormat="1" x14ac:dyDescent="0.2">
      <c r="A20" s="387"/>
      <c r="B20" s="387"/>
      <c r="C20" s="387"/>
      <c r="D20" s="387"/>
      <c r="E20" s="387"/>
      <c r="F20" s="387"/>
      <c r="G20" s="263"/>
    </row>
    <row r="21" spans="1:7" s="227" customFormat="1" x14ac:dyDescent="0.2">
      <c r="A21" s="387"/>
      <c r="B21" s="387"/>
      <c r="C21" s="387"/>
      <c r="D21" s="387"/>
      <c r="E21" s="387"/>
      <c r="F21" s="387"/>
      <c r="G21" s="263"/>
    </row>
    <row r="22" spans="1:7" s="227" customFormat="1" x14ac:dyDescent="0.2">
      <c r="A22" s="387"/>
      <c r="B22" s="387"/>
      <c r="C22" s="387"/>
      <c r="D22" s="387"/>
      <c r="E22" s="387"/>
      <c r="F22" s="387"/>
      <c r="G22" s="263"/>
    </row>
    <row r="23" spans="1:7" s="227" customFormat="1" x14ac:dyDescent="0.2">
      <c r="A23" s="387"/>
      <c r="B23" s="387"/>
      <c r="C23" s="387"/>
      <c r="D23" s="387"/>
      <c r="E23" s="387"/>
      <c r="F23" s="387"/>
      <c r="G23" s="263"/>
    </row>
    <row r="24" spans="1:7" s="227" customFormat="1" x14ac:dyDescent="0.2">
      <c r="A24" s="387"/>
      <c r="B24" s="387"/>
      <c r="C24" s="387"/>
      <c r="D24" s="387"/>
      <c r="E24" s="387"/>
      <c r="F24" s="387"/>
      <c r="G24" s="263"/>
    </row>
    <row r="25" spans="1:7" s="227" customFormat="1" x14ac:dyDescent="0.2">
      <c r="A25" s="387"/>
      <c r="B25" s="387"/>
      <c r="C25" s="387"/>
      <c r="D25" s="387"/>
      <c r="E25" s="387"/>
      <c r="F25" s="387"/>
      <c r="G25" s="263"/>
    </row>
    <row r="26" spans="1:7" s="227" customFormat="1" x14ac:dyDescent="0.2">
      <c r="A26" s="387"/>
      <c r="B26" s="387"/>
      <c r="C26" s="387"/>
      <c r="D26" s="387"/>
      <c r="E26" s="387"/>
      <c r="F26" s="387"/>
      <c r="G26" s="263"/>
    </row>
    <row r="27" spans="1:7" s="227" customFormat="1" x14ac:dyDescent="0.2">
      <c r="A27" s="387"/>
      <c r="B27" s="387"/>
      <c r="C27" s="387"/>
      <c r="D27" s="387"/>
      <c r="E27" s="387"/>
      <c r="F27" s="387"/>
      <c r="G27" s="263"/>
    </row>
    <row r="28" spans="1:7" s="227" customFormat="1" x14ac:dyDescent="0.2">
      <c r="A28" s="387"/>
      <c r="B28" s="387"/>
      <c r="C28" s="387"/>
      <c r="D28" s="387"/>
      <c r="E28" s="387"/>
      <c r="F28" s="387"/>
      <c r="G28" s="263"/>
    </row>
    <row r="29" spans="1:7" s="227" customFormat="1" x14ac:dyDescent="0.2">
      <c r="A29" s="387"/>
      <c r="B29" s="387"/>
      <c r="C29" s="387"/>
      <c r="D29" s="387"/>
      <c r="E29" s="387"/>
      <c r="F29" s="387"/>
      <c r="G29" s="263"/>
    </row>
    <row r="30" spans="1:7" s="227" customFormat="1" x14ac:dyDescent="0.2">
      <c r="A30" s="387"/>
      <c r="B30" s="387"/>
      <c r="C30" s="387"/>
      <c r="D30" s="387"/>
      <c r="E30" s="387"/>
      <c r="F30" s="387"/>
      <c r="G30" s="263"/>
    </row>
    <row r="31" spans="1:7" s="227" customFormat="1" x14ac:dyDescent="0.2">
      <c r="A31" s="387"/>
      <c r="B31" s="387"/>
      <c r="C31" s="387"/>
      <c r="D31" s="387"/>
      <c r="E31" s="387"/>
      <c r="F31" s="387"/>
      <c r="G31" s="263"/>
    </row>
    <row r="32" spans="1:7" s="227" customFormat="1" x14ac:dyDescent="0.2">
      <c r="A32" s="387"/>
      <c r="B32" s="387"/>
      <c r="C32" s="387"/>
      <c r="D32" s="387"/>
      <c r="E32" s="387"/>
      <c r="F32" s="387"/>
      <c r="G32" s="263"/>
    </row>
    <row r="33" spans="1:7" s="227" customFormat="1" x14ac:dyDescent="0.2">
      <c r="A33" s="387"/>
      <c r="B33" s="387"/>
      <c r="C33" s="387"/>
      <c r="D33" s="387"/>
      <c r="E33" s="387"/>
      <c r="F33" s="387"/>
      <c r="G33" s="263"/>
    </row>
    <row r="34" spans="1:7" s="227" customFormat="1" x14ac:dyDescent="0.2">
      <c r="A34" s="387"/>
      <c r="B34" s="387"/>
      <c r="C34" s="387"/>
      <c r="D34" s="387"/>
      <c r="E34" s="387"/>
      <c r="F34" s="387"/>
      <c r="G34" s="263"/>
    </row>
    <row r="35" spans="1:7" s="227" customFormat="1" x14ac:dyDescent="0.2">
      <c r="A35" s="387"/>
      <c r="B35" s="387"/>
      <c r="C35" s="387"/>
      <c r="D35" s="387"/>
      <c r="E35" s="387"/>
      <c r="F35" s="387"/>
      <c r="G35" s="263"/>
    </row>
    <row r="36" spans="1:7" s="227" customFormat="1" x14ac:dyDescent="0.2">
      <c r="A36" s="387"/>
      <c r="B36" s="387"/>
      <c r="C36" s="387"/>
      <c r="D36" s="387"/>
      <c r="E36" s="387"/>
      <c r="F36" s="387"/>
      <c r="G36" s="263"/>
    </row>
    <row r="37" spans="1:7" s="227" customFormat="1" x14ac:dyDescent="0.2">
      <c r="A37" s="387"/>
      <c r="B37" s="387"/>
      <c r="C37" s="387"/>
      <c r="D37" s="387"/>
      <c r="E37" s="387"/>
      <c r="F37" s="387"/>
      <c r="G37" s="263"/>
    </row>
    <row r="38" spans="1:7" s="227" customFormat="1" x14ac:dyDescent="0.2">
      <c r="A38" s="387"/>
      <c r="B38" s="387"/>
      <c r="C38" s="387"/>
      <c r="D38" s="387"/>
      <c r="E38" s="387"/>
      <c r="F38" s="387"/>
      <c r="G38" s="263"/>
    </row>
    <row r="39" spans="1:7" s="227" customFormat="1" x14ac:dyDescent="0.2">
      <c r="A39" s="387"/>
      <c r="B39" s="387"/>
      <c r="C39" s="387"/>
      <c r="D39" s="387"/>
      <c r="E39" s="387"/>
      <c r="F39" s="387"/>
      <c r="G39" s="263"/>
    </row>
    <row r="40" spans="1:7" s="227" customFormat="1" x14ac:dyDescent="0.2">
      <c r="A40" s="387"/>
      <c r="B40" s="387"/>
      <c r="C40" s="387"/>
      <c r="D40" s="387"/>
      <c r="E40" s="387"/>
      <c r="F40" s="387"/>
      <c r="G40" s="263"/>
    </row>
    <row r="41" spans="1:7" s="227" customFormat="1" x14ac:dyDescent="0.2">
      <c r="A41" s="387"/>
      <c r="B41" s="387"/>
      <c r="C41" s="387"/>
      <c r="D41" s="387"/>
      <c r="E41" s="387"/>
      <c r="F41" s="387"/>
      <c r="G41" s="263"/>
    </row>
    <row r="42" spans="1:7" s="227" customFormat="1" x14ac:dyDescent="0.2">
      <c r="A42" s="387"/>
      <c r="B42" s="387"/>
      <c r="C42" s="387"/>
      <c r="D42" s="387"/>
      <c r="E42" s="387"/>
      <c r="F42" s="387"/>
      <c r="G42" s="263"/>
    </row>
    <row r="43" spans="1:7" s="227" customFormat="1" x14ac:dyDescent="0.2">
      <c r="A43" s="387"/>
      <c r="B43" s="387"/>
      <c r="C43" s="387"/>
      <c r="D43" s="387"/>
      <c r="E43" s="387"/>
      <c r="F43" s="387"/>
      <c r="G43" s="263"/>
    </row>
    <row r="44" spans="1:7" s="227" customFormat="1" x14ac:dyDescent="0.2">
      <c r="A44" s="387"/>
      <c r="B44" s="387"/>
      <c r="C44" s="387"/>
      <c r="D44" s="387"/>
      <c r="E44" s="387"/>
      <c r="F44" s="387"/>
      <c r="G44" s="263"/>
    </row>
    <row r="45" spans="1:7" s="227" customFormat="1" x14ac:dyDescent="0.2">
      <c r="A45" s="387"/>
      <c r="B45" s="387"/>
      <c r="C45" s="387"/>
      <c r="D45" s="387"/>
      <c r="E45" s="387"/>
      <c r="F45" s="387"/>
      <c r="G45" s="263"/>
    </row>
    <row r="46" spans="1:7" s="227" customFormat="1" x14ac:dyDescent="0.2">
      <c r="A46" s="387"/>
      <c r="B46" s="387"/>
      <c r="C46" s="387"/>
      <c r="D46" s="387"/>
      <c r="E46" s="387"/>
      <c r="F46" s="387"/>
      <c r="G46" s="263"/>
    </row>
    <row r="47" spans="1:7" s="227" customFormat="1" x14ac:dyDescent="0.2">
      <c r="A47" s="387"/>
      <c r="B47" s="387"/>
      <c r="C47" s="387"/>
      <c r="D47" s="387"/>
      <c r="E47" s="387"/>
      <c r="F47" s="387"/>
      <c r="G47" s="263"/>
    </row>
    <row r="48" spans="1:7" s="227" customFormat="1" x14ac:dyDescent="0.2">
      <c r="A48" s="387"/>
      <c r="B48" s="387"/>
      <c r="C48" s="387"/>
      <c r="D48" s="387"/>
      <c r="E48" s="387"/>
      <c r="F48" s="387"/>
      <c r="G48" s="263"/>
    </row>
    <row r="49" spans="1:7" s="227" customFormat="1" x14ac:dyDescent="0.2">
      <c r="A49" s="387"/>
      <c r="B49" s="387"/>
      <c r="C49" s="387"/>
      <c r="D49" s="387"/>
      <c r="E49" s="387"/>
      <c r="F49" s="387"/>
      <c r="G49" s="263"/>
    </row>
    <row r="50" spans="1:7" s="227" customFormat="1" x14ac:dyDescent="0.2">
      <c r="A50" s="387"/>
      <c r="B50" s="387"/>
      <c r="C50" s="387"/>
      <c r="D50" s="387"/>
      <c r="E50" s="387"/>
      <c r="F50" s="387"/>
      <c r="G50" s="263"/>
    </row>
    <row r="51" spans="1:7" s="227" customFormat="1" x14ac:dyDescent="0.2">
      <c r="A51" s="387"/>
      <c r="B51" s="387"/>
      <c r="C51" s="387"/>
      <c r="D51" s="387"/>
      <c r="E51" s="387"/>
      <c r="F51" s="387"/>
      <c r="G51" s="263"/>
    </row>
    <row r="52" spans="1:7" s="227" customFormat="1" x14ac:dyDescent="0.2">
      <c r="A52" s="387"/>
      <c r="B52" s="387"/>
      <c r="C52" s="387"/>
      <c r="D52" s="387"/>
      <c r="E52" s="387"/>
      <c r="F52" s="387"/>
      <c r="G52" s="263"/>
    </row>
    <row r="53" spans="1:7" s="227" customFormat="1" x14ac:dyDescent="0.2">
      <c r="A53" s="387"/>
      <c r="B53" s="387"/>
      <c r="C53" s="387"/>
      <c r="D53" s="387"/>
      <c r="E53" s="387"/>
      <c r="F53" s="387"/>
      <c r="G53" s="263"/>
    </row>
    <row r="54" spans="1:7" s="227" customFormat="1" x14ac:dyDescent="0.2">
      <c r="A54" s="387"/>
      <c r="B54" s="387"/>
      <c r="C54" s="387"/>
      <c r="D54" s="387"/>
      <c r="E54" s="387"/>
      <c r="F54" s="387"/>
      <c r="G54" s="263"/>
    </row>
    <row r="55" spans="1:7" s="227" customFormat="1" x14ac:dyDescent="0.2">
      <c r="A55" s="387"/>
      <c r="B55" s="387"/>
      <c r="C55" s="387"/>
      <c r="D55" s="387"/>
      <c r="E55" s="387"/>
      <c r="F55" s="387"/>
      <c r="G55" s="263"/>
    </row>
    <row r="56" spans="1:7" s="227" customFormat="1" x14ac:dyDescent="0.2">
      <c r="A56" s="387"/>
      <c r="B56" s="387"/>
      <c r="C56" s="387"/>
      <c r="D56" s="387"/>
      <c r="E56" s="387"/>
      <c r="F56" s="387"/>
      <c r="G56" s="263"/>
    </row>
    <row r="57" spans="1:7" s="227" customFormat="1" x14ac:dyDescent="0.2">
      <c r="A57" s="387"/>
      <c r="B57" s="387"/>
      <c r="C57" s="387"/>
      <c r="D57" s="387"/>
      <c r="E57" s="387"/>
      <c r="F57" s="387"/>
      <c r="G57" s="263"/>
    </row>
    <row r="58" spans="1:7" s="227" customFormat="1" x14ac:dyDescent="0.2">
      <c r="A58" s="387"/>
      <c r="B58" s="387"/>
      <c r="C58" s="387"/>
      <c r="D58" s="387"/>
      <c r="E58" s="387"/>
      <c r="F58" s="387"/>
      <c r="G58" s="263"/>
    </row>
    <row r="59" spans="1:7" s="227" customFormat="1" x14ac:dyDescent="0.2">
      <c r="A59" s="387"/>
      <c r="B59" s="387"/>
      <c r="C59" s="387"/>
      <c r="D59" s="387"/>
      <c r="E59" s="387"/>
      <c r="F59" s="387"/>
      <c r="G59" s="263"/>
    </row>
    <row r="60" spans="1:7" s="227" customFormat="1" x14ac:dyDescent="0.2">
      <c r="A60" s="387"/>
      <c r="B60" s="387"/>
      <c r="C60" s="387"/>
      <c r="D60" s="387"/>
      <c r="E60" s="387"/>
      <c r="F60" s="387"/>
      <c r="G60" s="263"/>
    </row>
    <row r="61" spans="1:7" s="227" customFormat="1" x14ac:dyDescent="0.2">
      <c r="A61" s="387"/>
      <c r="B61" s="387"/>
      <c r="C61" s="387"/>
      <c r="D61" s="387"/>
      <c r="E61" s="387"/>
      <c r="F61" s="387"/>
      <c r="G61" s="263"/>
    </row>
    <row r="62" spans="1:7" s="227" customFormat="1" x14ac:dyDescent="0.2">
      <c r="A62" s="387"/>
      <c r="B62" s="387"/>
      <c r="C62" s="387"/>
      <c r="D62" s="387"/>
      <c r="E62" s="387"/>
      <c r="F62" s="387"/>
      <c r="G62" s="263"/>
    </row>
    <row r="63" spans="1:7" s="227" customFormat="1" x14ac:dyDescent="0.2">
      <c r="A63" s="387"/>
      <c r="B63" s="387"/>
      <c r="C63" s="387"/>
      <c r="D63" s="387"/>
      <c r="E63" s="387"/>
      <c r="F63" s="387"/>
      <c r="G63" s="263"/>
    </row>
    <row r="64" spans="1:7" s="227" customFormat="1" x14ac:dyDescent="0.2">
      <c r="A64" s="387"/>
      <c r="B64" s="387"/>
      <c r="C64" s="387"/>
      <c r="D64" s="387"/>
      <c r="E64" s="387"/>
      <c r="F64" s="387"/>
      <c r="G64" s="263"/>
    </row>
    <row r="65" spans="1:7" s="227" customFormat="1" x14ac:dyDescent="0.2">
      <c r="A65" s="387"/>
      <c r="B65" s="387"/>
      <c r="C65" s="387"/>
      <c r="D65" s="387"/>
      <c r="E65" s="387"/>
      <c r="F65" s="387"/>
      <c r="G65" s="263"/>
    </row>
    <row r="66" spans="1:7" s="227" customFormat="1" x14ac:dyDescent="0.2">
      <c r="A66" s="387"/>
      <c r="B66" s="387"/>
      <c r="C66" s="387"/>
      <c r="D66" s="387"/>
      <c r="E66" s="387"/>
      <c r="F66" s="387"/>
      <c r="G66" s="263"/>
    </row>
    <row r="67" spans="1:7" s="227" customFormat="1" x14ac:dyDescent="0.2">
      <c r="A67" s="387"/>
      <c r="B67" s="387"/>
      <c r="C67" s="387"/>
      <c r="D67" s="387"/>
      <c r="E67" s="387"/>
      <c r="F67" s="387"/>
      <c r="G67" s="263"/>
    </row>
    <row r="68" spans="1:7" s="227" customFormat="1" x14ac:dyDescent="0.2">
      <c r="A68" s="387"/>
      <c r="B68" s="387"/>
      <c r="C68" s="387"/>
      <c r="D68" s="387"/>
      <c r="E68" s="387"/>
      <c r="F68" s="387"/>
      <c r="G68" s="263"/>
    </row>
    <row r="69" spans="1:7" s="227" customFormat="1" x14ac:dyDescent="0.2">
      <c r="A69" s="387"/>
      <c r="B69" s="387"/>
      <c r="C69" s="387"/>
      <c r="D69" s="387"/>
      <c r="E69" s="387"/>
      <c r="F69" s="387"/>
      <c r="G69" s="263"/>
    </row>
    <row r="70" spans="1:7" s="227" customFormat="1" x14ac:dyDescent="0.2">
      <c r="A70" s="387"/>
      <c r="B70" s="387"/>
      <c r="C70" s="387"/>
      <c r="D70" s="387"/>
      <c r="E70" s="387"/>
      <c r="F70" s="387"/>
      <c r="G70" s="263"/>
    </row>
    <row r="71" spans="1:7" s="227" customFormat="1" x14ac:dyDescent="0.2">
      <c r="A71" s="387"/>
      <c r="B71" s="387"/>
      <c r="C71" s="387"/>
      <c r="D71" s="387"/>
      <c r="E71" s="387"/>
      <c r="F71" s="387"/>
      <c r="G71" s="263"/>
    </row>
    <row r="72" spans="1:7" s="227" customFormat="1" x14ac:dyDescent="0.2">
      <c r="A72" s="387"/>
      <c r="B72" s="387"/>
      <c r="C72" s="387"/>
      <c r="D72" s="387"/>
      <c r="E72" s="387"/>
      <c r="F72" s="387"/>
      <c r="G72" s="263"/>
    </row>
    <row r="73" spans="1:7" s="227" customFormat="1" x14ac:dyDescent="0.2">
      <c r="A73" s="387"/>
      <c r="B73" s="387"/>
      <c r="C73" s="387"/>
      <c r="D73" s="387"/>
      <c r="E73" s="387"/>
      <c r="F73" s="387"/>
      <c r="G73" s="263"/>
    </row>
    <row r="74" spans="1:7" s="227" customFormat="1" x14ac:dyDescent="0.2">
      <c r="A74" s="387"/>
      <c r="B74" s="387"/>
      <c r="C74" s="387"/>
      <c r="D74" s="387"/>
      <c r="E74" s="387"/>
      <c r="F74" s="387"/>
      <c r="G74" s="263"/>
    </row>
    <row r="75" spans="1:7" s="227" customFormat="1" x14ac:dyDescent="0.2">
      <c r="A75" s="387"/>
      <c r="B75" s="387"/>
      <c r="C75" s="387"/>
      <c r="D75" s="387"/>
      <c r="E75" s="387"/>
      <c r="F75" s="387"/>
      <c r="G75" s="263"/>
    </row>
    <row r="76" spans="1:7" s="227" customFormat="1" x14ac:dyDescent="0.2">
      <c r="A76" s="387"/>
      <c r="B76" s="387"/>
      <c r="C76" s="387"/>
      <c r="D76" s="387"/>
      <c r="E76" s="387"/>
      <c r="F76" s="387"/>
      <c r="G76" s="263"/>
    </row>
    <row r="77" spans="1:7" s="227" customFormat="1" x14ac:dyDescent="0.2">
      <c r="A77" s="387"/>
      <c r="B77" s="387"/>
      <c r="C77" s="387"/>
      <c r="D77" s="387"/>
      <c r="E77" s="387"/>
      <c r="F77" s="387"/>
      <c r="G77" s="263"/>
    </row>
    <row r="78" spans="1:7" s="227" customFormat="1" x14ac:dyDescent="0.2">
      <c r="A78" s="387"/>
      <c r="B78" s="387"/>
      <c r="C78" s="387"/>
      <c r="D78" s="387"/>
      <c r="E78" s="387"/>
      <c r="F78" s="387"/>
      <c r="G78" s="263"/>
    </row>
    <row r="79" spans="1:7" s="227" customFormat="1" x14ac:dyDescent="0.2">
      <c r="A79" s="387"/>
      <c r="B79" s="387"/>
      <c r="C79" s="387"/>
      <c r="D79" s="387"/>
      <c r="E79" s="387"/>
      <c r="F79" s="387"/>
      <c r="G79" s="263"/>
    </row>
    <row r="80" spans="1:7" s="227" customFormat="1" x14ac:dyDescent="0.2">
      <c r="A80" s="387"/>
      <c r="B80" s="387"/>
      <c r="C80" s="387"/>
      <c r="D80" s="387"/>
      <c r="E80" s="387"/>
      <c r="F80" s="387"/>
      <c r="G80" s="263"/>
    </row>
    <row r="81" spans="1:7" s="227" customFormat="1" x14ac:dyDescent="0.2">
      <c r="A81" s="387"/>
      <c r="B81" s="387"/>
      <c r="C81" s="387"/>
      <c r="D81" s="387"/>
      <c r="E81" s="387"/>
      <c r="F81" s="387"/>
      <c r="G81" s="263"/>
    </row>
    <row r="82" spans="1:7" s="227" customFormat="1" x14ac:dyDescent="0.2">
      <c r="A82" s="387"/>
      <c r="B82" s="387"/>
      <c r="C82" s="387"/>
      <c r="D82" s="387"/>
      <c r="E82" s="387"/>
      <c r="F82" s="387"/>
      <c r="G82" s="263"/>
    </row>
    <row r="83" spans="1:7" s="227" customFormat="1" x14ac:dyDescent="0.2">
      <c r="A83" s="387"/>
      <c r="B83" s="387"/>
      <c r="C83" s="387"/>
      <c r="D83" s="387"/>
      <c r="E83" s="387"/>
      <c r="F83" s="387"/>
      <c r="G83" s="263"/>
    </row>
    <row r="84" spans="1:7" s="227" customFormat="1" x14ac:dyDescent="0.2">
      <c r="A84" s="387"/>
      <c r="B84" s="387"/>
      <c r="C84" s="387"/>
      <c r="D84" s="387"/>
      <c r="E84" s="387"/>
      <c r="F84" s="387"/>
      <c r="G84" s="263"/>
    </row>
    <row r="85" spans="1:7" s="227" customFormat="1" x14ac:dyDescent="0.2">
      <c r="A85" s="387"/>
      <c r="B85" s="387"/>
      <c r="C85" s="387"/>
      <c r="D85" s="387"/>
      <c r="E85" s="387"/>
      <c r="F85" s="387"/>
      <c r="G85" s="263"/>
    </row>
    <row r="86" spans="1:7" s="227" customFormat="1" x14ac:dyDescent="0.2">
      <c r="A86" s="387"/>
      <c r="B86" s="387"/>
      <c r="C86" s="387"/>
      <c r="D86" s="387"/>
      <c r="E86" s="387"/>
      <c r="F86" s="387"/>
      <c r="G86" s="263"/>
    </row>
    <row r="87" spans="1:7" s="227" customFormat="1" x14ac:dyDescent="0.2">
      <c r="A87" s="387"/>
      <c r="B87" s="387"/>
      <c r="C87" s="387"/>
      <c r="D87" s="387"/>
      <c r="E87" s="387"/>
      <c r="F87" s="387"/>
      <c r="G87" s="263"/>
    </row>
    <row r="88" spans="1:7" s="227" customFormat="1" x14ac:dyDescent="0.2">
      <c r="A88" s="387"/>
      <c r="B88" s="387"/>
      <c r="C88" s="387"/>
      <c r="D88" s="387"/>
      <c r="E88" s="387"/>
      <c r="F88" s="387"/>
      <c r="G88" s="263"/>
    </row>
    <row r="89" spans="1:7" s="227" customFormat="1" x14ac:dyDescent="0.2">
      <c r="A89" s="387"/>
      <c r="B89" s="387"/>
      <c r="C89" s="387"/>
      <c r="D89" s="387"/>
      <c r="E89" s="387"/>
      <c r="F89" s="387"/>
      <c r="G89" s="263"/>
    </row>
    <row r="90" spans="1:7" s="227" customFormat="1" x14ac:dyDescent="0.2">
      <c r="A90" s="387"/>
      <c r="B90" s="387"/>
      <c r="C90" s="387"/>
      <c r="D90" s="387"/>
      <c r="E90" s="387"/>
      <c r="F90" s="387"/>
      <c r="G90" s="263"/>
    </row>
    <row r="91" spans="1:7" s="227" customFormat="1" x14ac:dyDescent="0.2">
      <c r="A91" s="387"/>
      <c r="B91" s="387"/>
      <c r="C91" s="387"/>
      <c r="D91" s="387"/>
      <c r="E91" s="387"/>
      <c r="F91" s="387"/>
      <c r="G91" s="263"/>
    </row>
    <row r="92" spans="1:7" s="227" customFormat="1" x14ac:dyDescent="0.2">
      <c r="A92" s="387"/>
      <c r="B92" s="387"/>
      <c r="C92" s="387"/>
      <c r="D92" s="387"/>
      <c r="E92" s="387"/>
      <c r="F92" s="387"/>
      <c r="G92" s="263"/>
    </row>
    <row r="93" spans="1:7" s="227" customFormat="1" x14ac:dyDescent="0.2">
      <c r="A93" s="387"/>
      <c r="B93" s="387"/>
      <c r="C93" s="387"/>
      <c r="D93" s="387"/>
      <c r="E93" s="387"/>
      <c r="F93" s="387"/>
      <c r="G93" s="263"/>
    </row>
    <row r="94" spans="1:7" s="227" customFormat="1" x14ac:dyDescent="0.2">
      <c r="A94" s="387"/>
      <c r="B94" s="387"/>
      <c r="C94" s="387"/>
      <c r="D94" s="387"/>
      <c r="E94" s="387"/>
      <c r="F94" s="387"/>
      <c r="G94" s="263"/>
    </row>
    <row r="95" spans="1:7" s="227" customFormat="1" x14ac:dyDescent="0.2">
      <c r="A95" s="387"/>
      <c r="B95" s="387"/>
      <c r="C95" s="387"/>
      <c r="D95" s="387"/>
      <c r="E95" s="387"/>
      <c r="F95" s="387"/>
      <c r="G95" s="263"/>
    </row>
    <row r="96" spans="1:7" s="227" customFormat="1" x14ac:dyDescent="0.2">
      <c r="A96" s="387"/>
      <c r="B96" s="387"/>
      <c r="C96" s="387"/>
      <c r="D96" s="387"/>
      <c r="E96" s="387"/>
      <c r="F96" s="387"/>
      <c r="G96" s="263"/>
    </row>
    <row r="97" spans="1:7" s="227" customFormat="1" x14ac:dyDescent="0.2">
      <c r="A97" s="387"/>
      <c r="B97" s="387"/>
      <c r="C97" s="387"/>
      <c r="D97" s="387"/>
      <c r="E97" s="387"/>
      <c r="F97" s="387"/>
      <c r="G97" s="263"/>
    </row>
    <row r="98" spans="1:7" s="227" customFormat="1" x14ac:dyDescent="0.2">
      <c r="A98" s="387"/>
      <c r="B98" s="387"/>
      <c r="C98" s="387"/>
      <c r="D98" s="387"/>
      <c r="E98" s="387"/>
      <c r="F98" s="387"/>
      <c r="G98" s="263"/>
    </row>
    <row r="99" spans="1:7" s="227" customFormat="1" x14ac:dyDescent="0.2">
      <c r="A99" s="387"/>
      <c r="B99" s="387"/>
      <c r="C99" s="387"/>
      <c r="D99" s="387"/>
      <c r="E99" s="387"/>
      <c r="F99" s="387"/>
      <c r="G99" s="263"/>
    </row>
    <row r="100" spans="1:7" s="227" customFormat="1" x14ac:dyDescent="0.2">
      <c r="A100" s="387"/>
      <c r="B100" s="387"/>
      <c r="C100" s="387"/>
      <c r="D100" s="387"/>
      <c r="E100" s="387"/>
      <c r="F100" s="387"/>
      <c r="G100" s="263"/>
    </row>
    <row r="101" spans="1:7" s="227" customFormat="1" x14ac:dyDescent="0.2">
      <c r="A101" s="387"/>
      <c r="B101" s="387"/>
      <c r="C101" s="387"/>
      <c r="D101" s="387"/>
      <c r="E101" s="387"/>
      <c r="F101" s="387"/>
      <c r="G101" s="263"/>
    </row>
    <row r="102" spans="1:7" s="227" customFormat="1" x14ac:dyDescent="0.2">
      <c r="G102" s="412"/>
    </row>
    <row r="103" spans="1:7" s="227" customFormat="1" x14ac:dyDescent="0.2">
      <c r="D103" s="63"/>
      <c r="E103" s="63"/>
      <c r="F103" s="63"/>
      <c r="G103" s="412"/>
    </row>
    <row r="104" spans="1:7" s="227" customFormat="1" x14ac:dyDescent="0.2">
      <c r="G104" s="412"/>
    </row>
    <row r="105" spans="1:7" s="227" customFormat="1" x14ac:dyDescent="0.2">
      <c r="G105" s="412"/>
    </row>
    <row r="106" spans="1:7" s="227" customFormat="1" x14ac:dyDescent="0.2">
      <c r="G106" s="412"/>
    </row>
    <row r="107" spans="1:7" s="227" customFormat="1" x14ac:dyDescent="0.2">
      <c r="G107" s="412"/>
    </row>
    <row r="108" spans="1:7" s="227" customFormat="1" x14ac:dyDescent="0.2">
      <c r="G108" s="412"/>
    </row>
    <row r="109" spans="1:7" s="227" customFormat="1" x14ac:dyDescent="0.2">
      <c r="G109" s="412"/>
    </row>
    <row r="110" spans="1:7" s="227" customFormat="1" x14ac:dyDescent="0.2">
      <c r="G110" s="412"/>
    </row>
    <row r="111" spans="1:7" s="227" customFormat="1" x14ac:dyDescent="0.2">
      <c r="G111" s="412"/>
    </row>
    <row r="112" spans="1:7" s="227" customFormat="1" x14ac:dyDescent="0.2">
      <c r="G112" s="412"/>
    </row>
    <row r="113" spans="7:7" s="227" customFormat="1" x14ac:dyDescent="0.2">
      <c r="G113" s="412"/>
    </row>
    <row r="114" spans="7:7" s="227" customFormat="1" x14ac:dyDescent="0.2">
      <c r="G114" s="412"/>
    </row>
    <row r="115" spans="7:7" s="227" customFormat="1" x14ac:dyDescent="0.2">
      <c r="G115" s="412"/>
    </row>
    <row r="116" spans="7:7" s="227" customFormat="1" x14ac:dyDescent="0.2">
      <c r="G116" s="412"/>
    </row>
    <row r="117" spans="7:7" s="227" customFormat="1" x14ac:dyDescent="0.2">
      <c r="G117" s="412"/>
    </row>
    <row r="118" spans="7:7" s="227" customFormat="1" x14ac:dyDescent="0.2">
      <c r="G118" s="412"/>
    </row>
    <row r="119" spans="7:7" s="227" customFormat="1" x14ac:dyDescent="0.2">
      <c r="G119" s="412"/>
    </row>
    <row r="120" spans="7:7" s="227" customFormat="1" x14ac:dyDescent="0.2">
      <c r="G120" s="412"/>
    </row>
    <row r="121" spans="7:7" s="227" customFormat="1" x14ac:dyDescent="0.2">
      <c r="G121" s="412"/>
    </row>
    <row r="122" spans="7:7" s="227" customFormat="1" x14ac:dyDescent="0.2">
      <c r="G122" s="412"/>
    </row>
    <row r="123" spans="7:7" s="227" customFormat="1" x14ac:dyDescent="0.2">
      <c r="G123" s="412"/>
    </row>
    <row r="124" spans="7:7" s="227" customFormat="1" x14ac:dyDescent="0.2">
      <c r="G124" s="412"/>
    </row>
    <row r="125" spans="7:7" s="227" customFormat="1" x14ac:dyDescent="0.2">
      <c r="G125" s="412"/>
    </row>
    <row r="126" spans="7:7" s="227" customFormat="1" x14ac:dyDescent="0.2">
      <c r="G126" s="412"/>
    </row>
    <row r="127" spans="7:7" s="227" customFormat="1" x14ac:dyDescent="0.2">
      <c r="G127" s="412"/>
    </row>
    <row r="128" spans="7:7" s="227" customFormat="1" x14ac:dyDescent="0.2">
      <c r="G128" s="412"/>
    </row>
    <row r="129" spans="7:7" s="227" customFormat="1" x14ac:dyDescent="0.2">
      <c r="G129" s="412"/>
    </row>
    <row r="130" spans="7:7" s="227" customFormat="1" x14ac:dyDescent="0.2">
      <c r="G130" s="412"/>
    </row>
    <row r="131" spans="7:7" s="227" customFormat="1" x14ac:dyDescent="0.2">
      <c r="G131" s="412"/>
    </row>
    <row r="132" spans="7:7" s="227" customFormat="1" x14ac:dyDescent="0.2">
      <c r="G132" s="412"/>
    </row>
    <row r="133" spans="7:7" s="227" customFormat="1" x14ac:dyDescent="0.2">
      <c r="G133" s="412"/>
    </row>
    <row r="134" spans="7:7" s="227" customFormat="1" x14ac:dyDescent="0.2">
      <c r="G134" s="412"/>
    </row>
    <row r="135" spans="7:7" s="227" customFormat="1" x14ac:dyDescent="0.2">
      <c r="G135" s="412"/>
    </row>
    <row r="136" spans="7:7" s="227" customFormat="1" x14ac:dyDescent="0.2">
      <c r="G136" s="412"/>
    </row>
    <row r="137" spans="7:7" s="227" customFormat="1" x14ac:dyDescent="0.2">
      <c r="G137" s="412"/>
    </row>
    <row r="138" spans="7:7" s="227" customFormat="1" x14ac:dyDescent="0.2">
      <c r="G138" s="412"/>
    </row>
    <row r="139" spans="7:7" s="227" customFormat="1" x14ac:dyDescent="0.2">
      <c r="G139" s="412"/>
    </row>
    <row r="140" spans="7:7" s="227" customFormat="1" x14ac:dyDescent="0.2">
      <c r="G140" s="412"/>
    </row>
    <row r="141" spans="7:7" s="227" customFormat="1" x14ac:dyDescent="0.2">
      <c r="G141" s="412"/>
    </row>
    <row r="142" spans="7:7" s="227" customFormat="1" x14ac:dyDescent="0.2">
      <c r="G142" s="412"/>
    </row>
    <row r="143" spans="7:7" s="227" customFormat="1" x14ac:dyDescent="0.2">
      <c r="G143" s="412"/>
    </row>
    <row r="144" spans="7:7" s="227" customFormat="1" x14ac:dyDescent="0.2">
      <c r="G144" s="412"/>
    </row>
    <row r="145" spans="7:7" s="227" customFormat="1" x14ac:dyDescent="0.2">
      <c r="G145" s="412"/>
    </row>
    <row r="146" spans="7:7" s="227" customFormat="1" x14ac:dyDescent="0.2">
      <c r="G146" s="412"/>
    </row>
    <row r="147" spans="7:7" s="227" customFormat="1" x14ac:dyDescent="0.2">
      <c r="G147" s="412"/>
    </row>
    <row r="148" spans="7:7" s="227" customFormat="1" x14ac:dyDescent="0.2">
      <c r="G148" s="412"/>
    </row>
    <row r="149" spans="7:7" s="227" customFormat="1" x14ac:dyDescent="0.2">
      <c r="G149" s="412"/>
    </row>
    <row r="150" spans="7:7" s="227" customFormat="1" x14ac:dyDescent="0.2">
      <c r="G150" s="412"/>
    </row>
    <row r="151" spans="7:7" s="227" customFormat="1" x14ac:dyDescent="0.2">
      <c r="G151" s="412"/>
    </row>
    <row r="152" spans="7:7" s="227" customFormat="1" x14ac:dyDescent="0.2">
      <c r="G152" s="412"/>
    </row>
    <row r="153" spans="7:7" s="227" customFormat="1" x14ac:dyDescent="0.2">
      <c r="G153" s="412"/>
    </row>
    <row r="154" spans="7:7" s="227" customFormat="1" x14ac:dyDescent="0.2">
      <c r="G154" s="412"/>
    </row>
    <row r="155" spans="7:7" s="227" customFormat="1" x14ac:dyDescent="0.2">
      <c r="G155" s="412"/>
    </row>
    <row r="156" spans="7:7" s="227" customFormat="1" x14ac:dyDescent="0.2">
      <c r="G156" s="412"/>
    </row>
    <row r="157" spans="7:7" s="227" customFormat="1" x14ac:dyDescent="0.2">
      <c r="G157" s="412"/>
    </row>
    <row r="158" spans="7:7" s="227" customFormat="1" x14ac:dyDescent="0.2">
      <c r="G158" s="412"/>
    </row>
    <row r="159" spans="7:7" s="227" customFormat="1" x14ac:dyDescent="0.2">
      <c r="G159" s="412"/>
    </row>
    <row r="160" spans="7:7" s="227" customFormat="1" x14ac:dyDescent="0.2">
      <c r="G160" s="412"/>
    </row>
    <row r="161" spans="7:7" s="227" customFormat="1" x14ac:dyDescent="0.2">
      <c r="G161" s="412"/>
    </row>
    <row r="162" spans="7:7" s="227" customFormat="1" x14ac:dyDescent="0.2">
      <c r="G162" s="412"/>
    </row>
    <row r="163" spans="7:7" s="227" customFormat="1" x14ac:dyDescent="0.2">
      <c r="G163" s="412"/>
    </row>
    <row r="164" spans="7:7" s="227" customFormat="1" x14ac:dyDescent="0.2">
      <c r="G164" s="412"/>
    </row>
    <row r="165" spans="7:7" s="227" customFormat="1" x14ac:dyDescent="0.2">
      <c r="G165" s="412"/>
    </row>
    <row r="166" spans="7:7" s="227" customFormat="1" x14ac:dyDescent="0.2">
      <c r="G166" s="412"/>
    </row>
    <row r="167" spans="7:7" s="227" customFormat="1" x14ac:dyDescent="0.2">
      <c r="G167" s="412"/>
    </row>
    <row r="168" spans="7:7" s="227" customFormat="1" x14ac:dyDescent="0.2">
      <c r="G168" s="412"/>
    </row>
    <row r="169" spans="7:7" s="227" customFormat="1" x14ac:dyDescent="0.2">
      <c r="G169" s="412"/>
    </row>
    <row r="170" spans="7:7" s="227" customFormat="1" x14ac:dyDescent="0.2">
      <c r="G170" s="412"/>
    </row>
    <row r="171" spans="7:7" s="227" customFormat="1" x14ac:dyDescent="0.2">
      <c r="G171" s="412"/>
    </row>
    <row r="172" spans="7:7" s="227" customFormat="1" x14ac:dyDescent="0.2">
      <c r="G172" s="412"/>
    </row>
    <row r="173" spans="7:7" s="227" customFormat="1" x14ac:dyDescent="0.2">
      <c r="G173" s="412"/>
    </row>
    <row r="174" spans="7:7" s="227" customFormat="1" x14ac:dyDescent="0.2">
      <c r="G174" s="412"/>
    </row>
    <row r="175" spans="7:7" s="227" customFormat="1" x14ac:dyDescent="0.2">
      <c r="G175" s="412"/>
    </row>
    <row r="176" spans="7:7" s="227" customFormat="1" x14ac:dyDescent="0.2">
      <c r="G176" s="412"/>
    </row>
    <row r="177" spans="7:7" s="227" customFormat="1" x14ac:dyDescent="0.2">
      <c r="G177" s="412"/>
    </row>
    <row r="178" spans="7:7" s="227" customFormat="1" x14ac:dyDescent="0.2">
      <c r="G178" s="412"/>
    </row>
    <row r="179" spans="7:7" s="227" customFormat="1" x14ac:dyDescent="0.2">
      <c r="G179" s="412"/>
    </row>
    <row r="180" spans="7:7" s="227" customFormat="1" x14ac:dyDescent="0.2">
      <c r="G180" s="412"/>
    </row>
    <row r="181" spans="7:7" s="227" customFormat="1" x14ac:dyDescent="0.2">
      <c r="G181" s="412"/>
    </row>
    <row r="182" spans="7:7" s="227" customFormat="1" x14ac:dyDescent="0.2">
      <c r="G182" s="412"/>
    </row>
    <row r="183" spans="7:7" s="227" customFormat="1" x14ac:dyDescent="0.2">
      <c r="G183" s="412"/>
    </row>
    <row r="184" spans="7:7" s="227" customFormat="1" x14ac:dyDescent="0.2">
      <c r="G184" s="412"/>
    </row>
    <row r="185" spans="7:7" s="227" customFormat="1" x14ac:dyDescent="0.2">
      <c r="G185" s="412"/>
    </row>
    <row r="186" spans="7:7" s="227" customFormat="1" x14ac:dyDescent="0.2">
      <c r="G186" s="412"/>
    </row>
    <row r="187" spans="7:7" s="227" customFormat="1" x14ac:dyDescent="0.2">
      <c r="G187" s="412"/>
    </row>
    <row r="188" spans="7:7" s="227" customFormat="1" x14ac:dyDescent="0.2">
      <c r="G188" s="412"/>
    </row>
    <row r="189" spans="7:7" s="227" customFormat="1" x14ac:dyDescent="0.2">
      <c r="G189" s="412"/>
    </row>
    <row r="190" spans="7:7" s="227" customFormat="1" x14ac:dyDescent="0.2">
      <c r="G190" s="412"/>
    </row>
    <row r="191" spans="7:7" s="227" customFormat="1" x14ac:dyDescent="0.2">
      <c r="G191" s="412"/>
    </row>
    <row r="192" spans="7:7" s="227" customFormat="1" x14ac:dyDescent="0.2">
      <c r="G192" s="412"/>
    </row>
    <row r="193" spans="7:7" s="227" customFormat="1" x14ac:dyDescent="0.2">
      <c r="G193" s="412"/>
    </row>
    <row r="194" spans="7:7" s="227" customFormat="1" x14ac:dyDescent="0.2">
      <c r="G194" s="412"/>
    </row>
    <row r="195" spans="7:7" s="227" customFormat="1" x14ac:dyDescent="0.2">
      <c r="G195" s="412"/>
    </row>
    <row r="196" spans="7:7" s="227" customFormat="1" x14ac:dyDescent="0.2">
      <c r="G196" s="412"/>
    </row>
    <row r="197" spans="7:7" s="227" customFormat="1" x14ac:dyDescent="0.2">
      <c r="G197" s="412"/>
    </row>
    <row r="198" spans="7:7" s="227" customFormat="1" x14ac:dyDescent="0.2">
      <c r="G198" s="412"/>
    </row>
    <row r="199" spans="7:7" s="227" customFormat="1" x14ac:dyDescent="0.2">
      <c r="G199" s="412"/>
    </row>
    <row r="200" spans="7:7" s="227" customFormat="1" x14ac:dyDescent="0.2">
      <c r="G200" s="412"/>
    </row>
    <row r="201" spans="7:7" s="227" customFormat="1" x14ac:dyDescent="0.2">
      <c r="G201" s="412"/>
    </row>
    <row r="202" spans="7:7" s="227" customFormat="1" x14ac:dyDescent="0.2">
      <c r="G202" s="412"/>
    </row>
    <row r="203" spans="7:7" s="227" customFormat="1" x14ac:dyDescent="0.2">
      <c r="G203" s="412"/>
    </row>
    <row r="204" spans="7:7" s="227" customFormat="1" x14ac:dyDescent="0.2">
      <c r="G204" s="412"/>
    </row>
    <row r="205" spans="7:7" s="227" customFormat="1" x14ac:dyDescent="0.2">
      <c r="G205" s="412"/>
    </row>
    <row r="206" spans="7:7" s="227" customFormat="1" x14ac:dyDescent="0.2">
      <c r="G206" s="412"/>
    </row>
    <row r="207" spans="7:7" s="227" customFormat="1" x14ac:dyDescent="0.2">
      <c r="G207" s="412"/>
    </row>
    <row r="208" spans="7:7" s="227" customFormat="1" x14ac:dyDescent="0.2">
      <c r="G208" s="412"/>
    </row>
    <row r="209" spans="7:7" s="227" customFormat="1" x14ac:dyDescent="0.2">
      <c r="G209" s="412"/>
    </row>
    <row r="210" spans="7:7" s="227" customFormat="1" x14ac:dyDescent="0.2">
      <c r="G210" s="412"/>
    </row>
    <row r="211" spans="7:7" s="227" customFormat="1" x14ac:dyDescent="0.2">
      <c r="G211" s="412"/>
    </row>
    <row r="212" spans="7:7" s="227" customFormat="1" x14ac:dyDescent="0.2">
      <c r="G212" s="412"/>
    </row>
    <row r="213" spans="7:7" s="227" customFormat="1" x14ac:dyDescent="0.2">
      <c r="G213" s="412"/>
    </row>
    <row r="214" spans="7:7" s="227" customFormat="1" x14ac:dyDescent="0.2">
      <c r="G214" s="412"/>
    </row>
    <row r="215" spans="7:7" s="227" customFormat="1" x14ac:dyDescent="0.2">
      <c r="G215" s="412"/>
    </row>
    <row r="216" spans="7:7" s="227" customFormat="1" x14ac:dyDescent="0.2">
      <c r="G216" s="412"/>
    </row>
    <row r="217" spans="7:7" s="227" customFormat="1" x14ac:dyDescent="0.2">
      <c r="G217" s="412"/>
    </row>
    <row r="218" spans="7:7" s="227" customFormat="1" x14ac:dyDescent="0.2">
      <c r="G218" s="412"/>
    </row>
    <row r="219" spans="7:7" s="227" customFormat="1" x14ac:dyDescent="0.2">
      <c r="G219" s="412"/>
    </row>
    <row r="220" spans="7:7" s="227" customFormat="1" x14ac:dyDescent="0.2">
      <c r="G220" s="412"/>
    </row>
    <row r="221" spans="7:7" s="227" customFormat="1" x14ac:dyDescent="0.2">
      <c r="G221" s="412"/>
    </row>
    <row r="222" spans="7:7" s="227" customFormat="1" x14ac:dyDescent="0.2">
      <c r="G222" s="412"/>
    </row>
    <row r="223" spans="7:7" s="227" customFormat="1" x14ac:dyDescent="0.2">
      <c r="G223" s="412"/>
    </row>
    <row r="224" spans="7:7" s="227" customFormat="1" x14ac:dyDescent="0.2">
      <c r="G224" s="412"/>
    </row>
    <row r="225" spans="7:7" s="227" customFormat="1" x14ac:dyDescent="0.2">
      <c r="G225" s="412"/>
    </row>
    <row r="226" spans="7:7" s="227" customFormat="1" x14ac:dyDescent="0.2">
      <c r="G226" s="412"/>
    </row>
    <row r="227" spans="7:7" s="227" customFormat="1" x14ac:dyDescent="0.2">
      <c r="G227" s="412"/>
    </row>
    <row r="228" spans="7:7" s="227" customFormat="1" x14ac:dyDescent="0.2">
      <c r="G228" s="412"/>
    </row>
    <row r="229" spans="7:7" s="227" customFormat="1" x14ac:dyDescent="0.2">
      <c r="G229" s="412"/>
    </row>
    <row r="230" spans="7:7" s="227" customFormat="1" x14ac:dyDescent="0.2">
      <c r="G230" s="412"/>
    </row>
    <row r="231" spans="7:7" s="227" customFormat="1" x14ac:dyDescent="0.2">
      <c r="G231" s="412"/>
    </row>
    <row r="232" spans="7:7" s="227" customFormat="1" x14ac:dyDescent="0.2">
      <c r="G232" s="412"/>
    </row>
    <row r="233" spans="7:7" s="227" customFormat="1" x14ac:dyDescent="0.2">
      <c r="G233" s="412"/>
    </row>
    <row r="234" spans="7:7" s="227" customFormat="1" x14ac:dyDescent="0.2">
      <c r="G234" s="412"/>
    </row>
    <row r="235" spans="7:7" s="227" customFormat="1" x14ac:dyDescent="0.2">
      <c r="G235" s="412"/>
    </row>
    <row r="236" spans="7:7" s="227" customFormat="1" x14ac:dyDescent="0.2">
      <c r="G236" s="412"/>
    </row>
    <row r="237" spans="7:7" s="227" customFormat="1" x14ac:dyDescent="0.2">
      <c r="G237" s="412"/>
    </row>
    <row r="238" spans="7:7" s="227" customFormat="1" x14ac:dyDescent="0.2">
      <c r="G238" s="412"/>
    </row>
    <row r="239" spans="7:7" s="227" customFormat="1" x14ac:dyDescent="0.2">
      <c r="G239" s="412"/>
    </row>
    <row r="240" spans="7:7" s="227" customFormat="1" x14ac:dyDescent="0.2">
      <c r="G240" s="412"/>
    </row>
    <row r="241" spans="7:7" s="227" customFormat="1" x14ac:dyDescent="0.2">
      <c r="G241" s="412"/>
    </row>
    <row r="242" spans="7:7" s="227" customFormat="1" x14ac:dyDescent="0.2">
      <c r="G242" s="412"/>
    </row>
    <row r="243" spans="7:7" s="227" customFormat="1" x14ac:dyDescent="0.2">
      <c r="G243" s="412"/>
    </row>
    <row r="244" spans="7:7" s="227" customFormat="1" x14ac:dyDescent="0.2">
      <c r="G244" s="412"/>
    </row>
    <row r="245" spans="7:7" s="227" customFormat="1" x14ac:dyDescent="0.2">
      <c r="G245" s="412"/>
    </row>
    <row r="246" spans="7:7" s="227" customFormat="1" x14ac:dyDescent="0.2">
      <c r="G246" s="412"/>
    </row>
    <row r="247" spans="7:7" s="227" customFormat="1" x14ac:dyDescent="0.2">
      <c r="G247" s="412"/>
    </row>
    <row r="248" spans="7:7" s="227" customFormat="1" x14ac:dyDescent="0.2">
      <c r="G248" s="412"/>
    </row>
    <row r="249" spans="7:7" s="227" customFormat="1" x14ac:dyDescent="0.2">
      <c r="G249" s="412"/>
    </row>
    <row r="250" spans="7:7" s="227" customFormat="1" x14ac:dyDescent="0.2">
      <c r="G250" s="412"/>
    </row>
    <row r="251" spans="7:7" s="227" customFormat="1" x14ac:dyDescent="0.2">
      <c r="G251" s="412"/>
    </row>
    <row r="252" spans="7:7" s="227" customFormat="1" x14ac:dyDescent="0.2">
      <c r="G252" s="412"/>
    </row>
    <row r="253" spans="7:7" s="227" customFormat="1" x14ac:dyDescent="0.2">
      <c r="G253" s="412"/>
    </row>
    <row r="254" spans="7:7" s="227" customFormat="1" x14ac:dyDescent="0.2">
      <c r="G254" s="412"/>
    </row>
    <row r="255" spans="7:7" s="227" customFormat="1" x14ac:dyDescent="0.2">
      <c r="G255" s="412"/>
    </row>
    <row r="256" spans="7:7" s="227" customFormat="1" x14ac:dyDescent="0.2">
      <c r="G256" s="412"/>
    </row>
    <row r="257" spans="7:7" s="227" customFormat="1" x14ac:dyDescent="0.2">
      <c r="G257" s="412"/>
    </row>
    <row r="258" spans="7:7" s="227" customFormat="1" x14ac:dyDescent="0.2">
      <c r="G258" s="412"/>
    </row>
    <row r="259" spans="7:7" s="227" customFormat="1" x14ac:dyDescent="0.2">
      <c r="G259" s="412"/>
    </row>
    <row r="260" spans="7:7" s="227" customFormat="1" x14ac:dyDescent="0.2">
      <c r="G260" s="412"/>
    </row>
    <row r="261" spans="7:7" s="227" customFormat="1" x14ac:dyDescent="0.2">
      <c r="G261" s="412"/>
    </row>
    <row r="262" spans="7:7" s="227" customFormat="1" x14ac:dyDescent="0.2">
      <c r="G262" s="412"/>
    </row>
    <row r="263" spans="7:7" s="227" customFormat="1" x14ac:dyDescent="0.2">
      <c r="G263" s="412"/>
    </row>
    <row r="264" spans="7:7" s="227" customFormat="1" x14ac:dyDescent="0.2">
      <c r="G264" s="412"/>
    </row>
    <row r="265" spans="7:7" s="227" customFormat="1" x14ac:dyDescent="0.2">
      <c r="G265" s="412"/>
    </row>
    <row r="266" spans="7:7" s="227" customFormat="1" x14ac:dyDescent="0.2">
      <c r="G266" s="412"/>
    </row>
    <row r="267" spans="7:7" s="227" customFormat="1" x14ac:dyDescent="0.2">
      <c r="G267" s="412"/>
    </row>
    <row r="268" spans="7:7" s="227" customFormat="1" x14ac:dyDescent="0.2">
      <c r="G268" s="412"/>
    </row>
    <row r="269" spans="7:7" s="227" customFormat="1" x14ac:dyDescent="0.2">
      <c r="G269" s="412"/>
    </row>
    <row r="270" spans="7:7" s="227" customFormat="1" x14ac:dyDescent="0.2">
      <c r="G270" s="412"/>
    </row>
    <row r="271" spans="7:7" s="227" customFormat="1" x14ac:dyDescent="0.2">
      <c r="G271" s="412"/>
    </row>
    <row r="272" spans="7:7" s="227" customFormat="1" x14ac:dyDescent="0.2">
      <c r="G272" s="412"/>
    </row>
    <row r="273" spans="7:7" s="227" customFormat="1" x14ac:dyDescent="0.2">
      <c r="G273" s="412"/>
    </row>
    <row r="274" spans="7:7" s="227" customFormat="1" x14ac:dyDescent="0.2">
      <c r="G274" s="412"/>
    </row>
    <row r="275" spans="7:7" s="227" customFormat="1" x14ac:dyDescent="0.2">
      <c r="G275" s="412"/>
    </row>
    <row r="276" spans="7:7" s="227" customFormat="1" x14ac:dyDescent="0.2">
      <c r="G276" s="412"/>
    </row>
    <row r="277" spans="7:7" s="227" customFormat="1" x14ac:dyDescent="0.2">
      <c r="G277" s="412"/>
    </row>
    <row r="278" spans="7:7" s="227" customFormat="1" x14ac:dyDescent="0.2">
      <c r="G278" s="412"/>
    </row>
    <row r="279" spans="7:7" s="227" customFormat="1" x14ac:dyDescent="0.2">
      <c r="G279" s="412"/>
    </row>
    <row r="280" spans="7:7" s="227" customFormat="1" x14ac:dyDescent="0.2">
      <c r="G280" s="412"/>
    </row>
    <row r="281" spans="7:7" s="227" customFormat="1" x14ac:dyDescent="0.2">
      <c r="G281" s="412"/>
    </row>
    <row r="282" spans="7:7" s="227" customFormat="1" x14ac:dyDescent="0.2">
      <c r="G282" s="412"/>
    </row>
    <row r="283" spans="7:7" s="227" customFormat="1" x14ac:dyDescent="0.2">
      <c r="G283" s="412"/>
    </row>
    <row r="284" spans="7:7" s="227" customFormat="1" x14ac:dyDescent="0.2">
      <c r="G284" s="412"/>
    </row>
    <row r="285" spans="7:7" s="227" customFormat="1" x14ac:dyDescent="0.2">
      <c r="G285" s="412"/>
    </row>
    <row r="286" spans="7:7" s="227" customFormat="1" x14ac:dyDescent="0.2">
      <c r="G286" s="412"/>
    </row>
    <row r="287" spans="7:7" s="227" customFormat="1" x14ac:dyDescent="0.2">
      <c r="G287" s="412"/>
    </row>
    <row r="288" spans="7:7" s="227" customFormat="1" x14ac:dyDescent="0.2">
      <c r="G288" s="412"/>
    </row>
    <row r="289" spans="7:7" s="227" customFormat="1" x14ac:dyDescent="0.2">
      <c r="G289" s="412"/>
    </row>
    <row r="290" spans="7:7" s="227" customFormat="1" x14ac:dyDescent="0.2">
      <c r="G290" s="412"/>
    </row>
    <row r="291" spans="7:7" s="227" customFormat="1" x14ac:dyDescent="0.2">
      <c r="G291" s="412"/>
    </row>
    <row r="292" spans="7:7" s="227" customFormat="1" x14ac:dyDescent="0.2">
      <c r="G292" s="412"/>
    </row>
    <row r="293" spans="7:7" s="227" customFormat="1" x14ac:dyDescent="0.2">
      <c r="G293" s="412"/>
    </row>
    <row r="294" spans="7:7" s="227" customFormat="1" x14ac:dyDescent="0.2">
      <c r="G294" s="412"/>
    </row>
    <row r="295" spans="7:7" s="227" customFormat="1" x14ac:dyDescent="0.2">
      <c r="G295" s="412"/>
    </row>
    <row r="296" spans="7:7" s="227" customFormat="1" x14ac:dyDescent="0.2">
      <c r="G296" s="412"/>
    </row>
    <row r="297" spans="7:7" s="227" customFormat="1" x14ac:dyDescent="0.2">
      <c r="G297" s="412"/>
    </row>
    <row r="298" spans="7:7" s="227" customFormat="1" x14ac:dyDescent="0.2">
      <c r="G298" s="412"/>
    </row>
    <row r="299" spans="7:7" s="227" customFormat="1" x14ac:dyDescent="0.2">
      <c r="G299" s="412"/>
    </row>
    <row r="300" spans="7:7" s="227" customFormat="1" x14ac:dyDescent="0.2">
      <c r="G300" s="412"/>
    </row>
    <row r="301" spans="7:7" s="227" customFormat="1" x14ac:dyDescent="0.2">
      <c r="G301" s="412"/>
    </row>
    <row r="302" spans="7:7" s="227" customFormat="1" x14ac:dyDescent="0.2">
      <c r="G302" s="412"/>
    </row>
    <row r="303" spans="7:7" s="227" customFormat="1" x14ac:dyDescent="0.2">
      <c r="G303" s="412"/>
    </row>
    <row r="304" spans="7:7" s="227" customFormat="1" x14ac:dyDescent="0.2">
      <c r="G304" s="412"/>
    </row>
    <row r="305" spans="7:7" s="227" customFormat="1" x14ac:dyDescent="0.2">
      <c r="G305" s="412"/>
    </row>
    <row r="306" spans="7:7" s="227" customFormat="1" x14ac:dyDescent="0.2">
      <c r="G306" s="412"/>
    </row>
    <row r="307" spans="7:7" s="227" customFormat="1" x14ac:dyDescent="0.2">
      <c r="G307" s="412"/>
    </row>
    <row r="308" spans="7:7" s="227" customFormat="1" x14ac:dyDescent="0.2">
      <c r="G308" s="412"/>
    </row>
    <row r="309" spans="7:7" s="227" customFormat="1" x14ac:dyDescent="0.2">
      <c r="G309" s="412"/>
    </row>
    <row r="310" spans="7:7" s="227" customFormat="1" x14ac:dyDescent="0.2">
      <c r="G310" s="412"/>
    </row>
    <row r="311" spans="7:7" s="227" customFormat="1" x14ac:dyDescent="0.2">
      <c r="G311" s="412"/>
    </row>
    <row r="312" spans="7:7" s="227" customFormat="1" x14ac:dyDescent="0.2">
      <c r="G312" s="412"/>
    </row>
    <row r="313" spans="7:7" s="227" customFormat="1" x14ac:dyDescent="0.2">
      <c r="G313" s="412"/>
    </row>
    <row r="314" spans="7:7" s="227" customFormat="1" x14ac:dyDescent="0.2">
      <c r="G314" s="412"/>
    </row>
    <row r="315" spans="7:7" s="227" customFormat="1" x14ac:dyDescent="0.2">
      <c r="G315" s="412"/>
    </row>
    <row r="316" spans="7:7" s="227" customFormat="1" x14ac:dyDescent="0.2">
      <c r="G316" s="412"/>
    </row>
    <row r="317" spans="7:7" s="227" customFormat="1" x14ac:dyDescent="0.2">
      <c r="G317" s="412"/>
    </row>
    <row r="318" spans="7:7" s="227" customFormat="1" x14ac:dyDescent="0.2">
      <c r="G318" s="412"/>
    </row>
    <row r="319" spans="7:7" s="227" customFormat="1" x14ac:dyDescent="0.2">
      <c r="G319" s="412"/>
    </row>
    <row r="320" spans="7:7" s="227" customFormat="1" x14ac:dyDescent="0.2">
      <c r="G320" s="412"/>
    </row>
    <row r="321" spans="7:7" s="227" customFormat="1" x14ac:dyDescent="0.2">
      <c r="G321" s="412"/>
    </row>
    <row r="322" spans="7:7" s="227" customFormat="1" x14ac:dyDescent="0.2">
      <c r="G322" s="412"/>
    </row>
    <row r="323" spans="7:7" s="227" customFormat="1" x14ac:dyDescent="0.2">
      <c r="G323" s="412"/>
    </row>
    <row r="324" spans="7:7" s="227" customFormat="1" x14ac:dyDescent="0.2">
      <c r="G324" s="412"/>
    </row>
    <row r="325" spans="7:7" s="227" customFormat="1" x14ac:dyDescent="0.2">
      <c r="G325" s="412"/>
    </row>
    <row r="326" spans="7:7" s="227" customFormat="1" x14ac:dyDescent="0.2">
      <c r="G326" s="412"/>
    </row>
    <row r="327" spans="7:7" s="227" customFormat="1" x14ac:dyDescent="0.2">
      <c r="G327" s="412"/>
    </row>
    <row r="328" spans="7:7" s="227" customFormat="1" x14ac:dyDescent="0.2">
      <c r="G328" s="412"/>
    </row>
    <row r="329" spans="7:7" s="227" customFormat="1" x14ac:dyDescent="0.2">
      <c r="G329" s="412"/>
    </row>
    <row r="330" spans="7:7" s="227" customFormat="1" x14ac:dyDescent="0.2">
      <c r="G330" s="412"/>
    </row>
    <row r="331" spans="7:7" s="227" customFormat="1" x14ac:dyDescent="0.2">
      <c r="G331" s="412"/>
    </row>
    <row r="332" spans="7:7" s="227" customFormat="1" x14ac:dyDescent="0.2">
      <c r="G332" s="412"/>
    </row>
    <row r="333" spans="7:7" s="227" customFormat="1" x14ac:dyDescent="0.2">
      <c r="G333" s="412"/>
    </row>
    <row r="334" spans="7:7" s="227" customFormat="1" x14ac:dyDescent="0.2">
      <c r="G334" s="412"/>
    </row>
    <row r="335" spans="7:7" s="227" customFormat="1" x14ac:dyDescent="0.2">
      <c r="G335" s="412"/>
    </row>
    <row r="336" spans="7:7" s="227" customFormat="1" x14ac:dyDescent="0.2">
      <c r="G336" s="412"/>
    </row>
    <row r="337" spans="7:7" s="227" customFormat="1" x14ac:dyDescent="0.2">
      <c r="G337" s="412"/>
    </row>
    <row r="338" spans="7:7" s="227" customFormat="1" x14ac:dyDescent="0.2">
      <c r="G338" s="412"/>
    </row>
    <row r="339" spans="7:7" s="227" customFormat="1" x14ac:dyDescent="0.2">
      <c r="G339" s="412"/>
    </row>
    <row r="340" spans="7:7" s="227" customFormat="1" x14ac:dyDescent="0.2">
      <c r="G340" s="412"/>
    </row>
    <row r="341" spans="7:7" s="227" customFormat="1" x14ac:dyDescent="0.2">
      <c r="G341" s="412"/>
    </row>
    <row r="342" spans="7:7" s="227" customFormat="1" x14ac:dyDescent="0.2">
      <c r="G342" s="412"/>
    </row>
    <row r="343" spans="7:7" s="227" customFormat="1" x14ac:dyDescent="0.2">
      <c r="G343" s="412"/>
    </row>
    <row r="344" spans="7:7" s="227" customFormat="1" x14ac:dyDescent="0.2">
      <c r="G344" s="412"/>
    </row>
    <row r="345" spans="7:7" s="227" customFormat="1" x14ac:dyDescent="0.2">
      <c r="G345" s="412"/>
    </row>
    <row r="346" spans="7:7" s="227" customFormat="1" x14ac:dyDescent="0.2">
      <c r="G346" s="412"/>
    </row>
    <row r="347" spans="7:7" s="227" customFormat="1" x14ac:dyDescent="0.2">
      <c r="G347" s="412"/>
    </row>
    <row r="348" spans="7:7" s="227" customFormat="1" x14ac:dyDescent="0.2">
      <c r="G348" s="412"/>
    </row>
    <row r="349" spans="7:7" s="227" customFormat="1" x14ac:dyDescent="0.2">
      <c r="G349" s="412"/>
    </row>
    <row r="350" spans="7:7" s="227" customFormat="1" x14ac:dyDescent="0.2">
      <c r="G350" s="412"/>
    </row>
    <row r="351" spans="7:7" s="227" customFormat="1" x14ac:dyDescent="0.2">
      <c r="G351" s="412"/>
    </row>
    <row r="352" spans="7:7" s="227" customFormat="1" x14ac:dyDescent="0.2">
      <c r="G352" s="412"/>
    </row>
    <row r="353" spans="7:7" s="227" customFormat="1" x14ac:dyDescent="0.2">
      <c r="G353" s="412"/>
    </row>
    <row r="354" spans="7:7" s="227" customFormat="1" x14ac:dyDescent="0.2">
      <c r="G354" s="412"/>
    </row>
    <row r="355" spans="7:7" s="227" customFormat="1" x14ac:dyDescent="0.2">
      <c r="G355" s="412"/>
    </row>
    <row r="356" spans="7:7" s="227" customFormat="1" x14ac:dyDescent="0.2">
      <c r="G356" s="412"/>
    </row>
    <row r="357" spans="7:7" s="227" customFormat="1" x14ac:dyDescent="0.2">
      <c r="G357" s="412"/>
    </row>
    <row r="358" spans="7:7" s="227" customFormat="1" x14ac:dyDescent="0.2">
      <c r="G358" s="412"/>
    </row>
    <row r="359" spans="7:7" s="227" customFormat="1" x14ac:dyDescent="0.2">
      <c r="G359" s="412"/>
    </row>
    <row r="360" spans="7:7" s="227" customFormat="1" x14ac:dyDescent="0.2">
      <c r="G360" s="412"/>
    </row>
    <row r="361" spans="7:7" s="227" customFormat="1" x14ac:dyDescent="0.2">
      <c r="G361" s="412"/>
    </row>
    <row r="362" spans="7:7" s="227" customFormat="1" x14ac:dyDescent="0.2">
      <c r="G362" s="412"/>
    </row>
    <row r="363" spans="7:7" s="227" customFormat="1" x14ac:dyDescent="0.2">
      <c r="G363" s="412"/>
    </row>
    <row r="364" spans="7:7" s="227" customFormat="1" x14ac:dyDescent="0.2">
      <c r="G364" s="412"/>
    </row>
    <row r="365" spans="7:7" s="227" customFormat="1" x14ac:dyDescent="0.2">
      <c r="G365" s="412"/>
    </row>
    <row r="366" spans="7:7" s="227" customFormat="1" x14ac:dyDescent="0.2">
      <c r="G366" s="412"/>
    </row>
    <row r="367" spans="7:7" s="227" customFormat="1" x14ac:dyDescent="0.2">
      <c r="G367" s="412"/>
    </row>
    <row r="368" spans="7:7" s="227" customFormat="1" x14ac:dyDescent="0.2">
      <c r="G368" s="412"/>
    </row>
    <row r="369" spans="7:7" s="227" customFormat="1" x14ac:dyDescent="0.2">
      <c r="G369" s="412"/>
    </row>
    <row r="370" spans="7:7" s="227" customFormat="1" x14ac:dyDescent="0.2">
      <c r="G370" s="412"/>
    </row>
    <row r="371" spans="7:7" s="227" customFormat="1" x14ac:dyDescent="0.2">
      <c r="G371" s="412"/>
    </row>
    <row r="372" spans="7:7" s="227" customFormat="1" x14ac:dyDescent="0.2">
      <c r="G372" s="412"/>
    </row>
    <row r="373" spans="7:7" s="227" customFormat="1" x14ac:dyDescent="0.2">
      <c r="G373" s="412"/>
    </row>
    <row r="374" spans="7:7" s="227" customFormat="1" x14ac:dyDescent="0.2">
      <c r="G374" s="412"/>
    </row>
    <row r="375" spans="7:7" s="227" customFormat="1" x14ac:dyDescent="0.2">
      <c r="G375" s="412"/>
    </row>
    <row r="376" spans="7:7" s="227" customFormat="1" x14ac:dyDescent="0.2">
      <c r="G376" s="412"/>
    </row>
    <row r="377" spans="7:7" s="227" customFormat="1" x14ac:dyDescent="0.2">
      <c r="G377" s="412"/>
    </row>
    <row r="378" spans="7:7" s="227" customFormat="1" x14ac:dyDescent="0.2">
      <c r="G378" s="412"/>
    </row>
    <row r="379" spans="7:7" s="227" customFormat="1" x14ac:dyDescent="0.2">
      <c r="G379" s="412"/>
    </row>
    <row r="380" spans="7:7" s="227" customFormat="1" x14ac:dyDescent="0.2">
      <c r="G380" s="412"/>
    </row>
    <row r="381" spans="7:7" s="227" customFormat="1" x14ac:dyDescent="0.2">
      <c r="G381" s="412"/>
    </row>
    <row r="382" spans="7:7" s="227" customFormat="1" x14ac:dyDescent="0.2">
      <c r="G382" s="412"/>
    </row>
    <row r="383" spans="7:7" s="227" customFormat="1" x14ac:dyDescent="0.2">
      <c r="G383" s="412"/>
    </row>
    <row r="384" spans="7:7" s="227" customFormat="1" x14ac:dyDescent="0.2">
      <c r="G384" s="412"/>
    </row>
    <row r="385" spans="7:7" s="227" customFormat="1" x14ac:dyDescent="0.2">
      <c r="G385" s="412"/>
    </row>
    <row r="386" spans="7:7" s="227" customFormat="1" x14ac:dyDescent="0.2">
      <c r="G386" s="412"/>
    </row>
    <row r="387" spans="7:7" s="227" customFormat="1" x14ac:dyDescent="0.2">
      <c r="G387" s="412"/>
    </row>
    <row r="388" spans="7:7" s="227" customFormat="1" x14ac:dyDescent="0.2">
      <c r="G388" s="412"/>
    </row>
    <row r="389" spans="7:7" s="227" customFormat="1" x14ac:dyDescent="0.2">
      <c r="G389" s="412"/>
    </row>
    <row r="390" spans="7:7" s="227" customFormat="1" x14ac:dyDescent="0.2">
      <c r="G390" s="412"/>
    </row>
    <row r="391" spans="7:7" s="227" customFormat="1" x14ac:dyDescent="0.2">
      <c r="G391" s="412"/>
    </row>
    <row r="392" spans="7:7" s="227" customFormat="1" x14ac:dyDescent="0.2">
      <c r="G392" s="412"/>
    </row>
    <row r="393" spans="7:7" s="227" customFormat="1" x14ac:dyDescent="0.2">
      <c r="G393" s="412"/>
    </row>
    <row r="394" spans="7:7" s="227" customFormat="1" x14ac:dyDescent="0.2">
      <c r="G394" s="412"/>
    </row>
    <row r="395" spans="7:7" s="227" customFormat="1" x14ac:dyDescent="0.2">
      <c r="G395" s="412"/>
    </row>
    <row r="396" spans="7:7" s="227" customFormat="1" x14ac:dyDescent="0.2">
      <c r="G396" s="412"/>
    </row>
    <row r="397" spans="7:7" s="227" customFormat="1" x14ac:dyDescent="0.2">
      <c r="G397" s="412"/>
    </row>
    <row r="398" spans="7:7" s="227" customFormat="1" x14ac:dyDescent="0.2">
      <c r="G398" s="412"/>
    </row>
    <row r="399" spans="7:7" s="227" customFormat="1" x14ac:dyDescent="0.2">
      <c r="G399" s="412"/>
    </row>
    <row r="400" spans="7:7" s="227" customFormat="1" x14ac:dyDescent="0.2">
      <c r="G400" s="412"/>
    </row>
    <row r="401" spans="7:7" s="227" customFormat="1" x14ac:dyDescent="0.2">
      <c r="G401" s="412"/>
    </row>
    <row r="402" spans="7:7" s="227" customFormat="1" x14ac:dyDescent="0.2">
      <c r="G402" s="412"/>
    </row>
    <row r="403" spans="7:7" s="227" customFormat="1" x14ac:dyDescent="0.2">
      <c r="G403" s="412"/>
    </row>
    <row r="404" spans="7:7" s="227" customFormat="1" x14ac:dyDescent="0.2">
      <c r="G404" s="412"/>
    </row>
    <row r="405" spans="7:7" s="227" customFormat="1" x14ac:dyDescent="0.2">
      <c r="G405" s="412"/>
    </row>
    <row r="406" spans="7:7" s="227" customFormat="1" x14ac:dyDescent="0.2">
      <c r="G406" s="412"/>
    </row>
    <row r="407" spans="7:7" s="227" customFormat="1" x14ac:dyDescent="0.2">
      <c r="G407" s="412"/>
    </row>
    <row r="408" spans="7:7" s="227" customFormat="1" x14ac:dyDescent="0.2">
      <c r="G408" s="412"/>
    </row>
    <row r="409" spans="7:7" s="227" customFormat="1" x14ac:dyDescent="0.2">
      <c r="G409" s="412"/>
    </row>
    <row r="410" spans="7:7" s="227" customFormat="1" x14ac:dyDescent="0.2">
      <c r="G410" s="412"/>
    </row>
    <row r="411" spans="7:7" s="227" customFormat="1" x14ac:dyDescent="0.2">
      <c r="G411" s="412"/>
    </row>
    <row r="412" spans="7:7" s="227" customFormat="1" x14ac:dyDescent="0.2">
      <c r="G412" s="412"/>
    </row>
    <row r="413" spans="7:7" s="227" customFormat="1" x14ac:dyDescent="0.2">
      <c r="G413" s="412"/>
    </row>
    <row r="414" spans="7:7" s="227" customFormat="1" x14ac:dyDescent="0.2">
      <c r="G414" s="412"/>
    </row>
    <row r="415" spans="7:7" s="227" customFormat="1" x14ac:dyDescent="0.2">
      <c r="G415" s="412"/>
    </row>
    <row r="416" spans="7:7" s="227" customFormat="1" x14ac:dyDescent="0.2">
      <c r="G416" s="412"/>
    </row>
    <row r="417" spans="7:7" s="227" customFormat="1" x14ac:dyDescent="0.2">
      <c r="G417" s="412"/>
    </row>
    <row r="418" spans="7:7" s="227" customFormat="1" x14ac:dyDescent="0.2">
      <c r="G418" s="412"/>
    </row>
    <row r="419" spans="7:7" s="227" customFormat="1" x14ac:dyDescent="0.2">
      <c r="G419" s="412"/>
    </row>
    <row r="420" spans="7:7" s="227" customFormat="1" x14ac:dyDescent="0.2">
      <c r="G420" s="412"/>
    </row>
    <row r="421" spans="7:7" s="227" customFormat="1" x14ac:dyDescent="0.2">
      <c r="G421" s="412"/>
    </row>
    <row r="422" spans="7:7" s="227" customFormat="1" x14ac:dyDescent="0.2">
      <c r="G422" s="412"/>
    </row>
    <row r="423" spans="7:7" s="227" customFormat="1" x14ac:dyDescent="0.2">
      <c r="G423" s="412"/>
    </row>
    <row r="424" spans="7:7" s="227" customFormat="1" x14ac:dyDescent="0.2">
      <c r="G424" s="412"/>
    </row>
    <row r="425" spans="7:7" s="227" customFormat="1" x14ac:dyDescent="0.2">
      <c r="G425" s="412"/>
    </row>
    <row r="426" spans="7:7" s="227" customFormat="1" x14ac:dyDescent="0.2">
      <c r="G426" s="412"/>
    </row>
    <row r="427" spans="7:7" s="227" customFormat="1" x14ac:dyDescent="0.2">
      <c r="G427" s="412"/>
    </row>
    <row r="428" spans="7:7" s="227" customFormat="1" x14ac:dyDescent="0.2">
      <c r="G428" s="412"/>
    </row>
    <row r="429" spans="7:7" s="227" customFormat="1" x14ac:dyDescent="0.2">
      <c r="G429" s="412"/>
    </row>
    <row r="430" spans="7:7" s="227" customFormat="1" x14ac:dyDescent="0.2">
      <c r="G430" s="412"/>
    </row>
    <row r="431" spans="7:7" s="227" customFormat="1" x14ac:dyDescent="0.2">
      <c r="G431" s="412"/>
    </row>
    <row r="432" spans="7:7" s="227" customFormat="1" x14ac:dyDescent="0.2">
      <c r="G432" s="412"/>
    </row>
    <row r="433" spans="7:7" s="227" customFormat="1" x14ac:dyDescent="0.2">
      <c r="G433" s="412"/>
    </row>
    <row r="434" spans="7:7" s="227" customFormat="1" x14ac:dyDescent="0.2">
      <c r="G434" s="412"/>
    </row>
    <row r="435" spans="7:7" s="227" customFormat="1" x14ac:dyDescent="0.2">
      <c r="G435" s="412"/>
    </row>
    <row r="436" spans="7:7" s="227" customFormat="1" x14ac:dyDescent="0.2">
      <c r="G436" s="412"/>
    </row>
    <row r="437" spans="7:7" s="227" customFormat="1" x14ac:dyDescent="0.2">
      <c r="G437" s="412"/>
    </row>
    <row r="438" spans="7:7" s="227" customFormat="1" x14ac:dyDescent="0.2">
      <c r="G438" s="412"/>
    </row>
    <row r="439" spans="7:7" s="227" customFormat="1" x14ac:dyDescent="0.2">
      <c r="G439" s="412"/>
    </row>
    <row r="440" spans="7:7" s="227" customFormat="1" x14ac:dyDescent="0.2">
      <c r="G440" s="412"/>
    </row>
    <row r="441" spans="7:7" s="227" customFormat="1" x14ac:dyDescent="0.2">
      <c r="G441" s="412"/>
    </row>
    <row r="442" spans="7:7" s="227" customFormat="1" x14ac:dyDescent="0.2">
      <c r="G442" s="412"/>
    </row>
    <row r="443" spans="7:7" s="227" customFormat="1" x14ac:dyDescent="0.2">
      <c r="G443" s="412"/>
    </row>
    <row r="444" spans="7:7" s="227" customFormat="1" x14ac:dyDescent="0.2">
      <c r="G444" s="412"/>
    </row>
    <row r="445" spans="7:7" s="227" customFormat="1" x14ac:dyDescent="0.2">
      <c r="G445" s="412"/>
    </row>
    <row r="446" spans="7:7" s="227" customFormat="1" x14ac:dyDescent="0.2">
      <c r="G446" s="412"/>
    </row>
    <row r="447" spans="7:7" s="227" customFormat="1" x14ac:dyDescent="0.2">
      <c r="G447" s="412"/>
    </row>
    <row r="448" spans="7:7" s="227" customFormat="1" x14ac:dyDescent="0.2">
      <c r="G448" s="412"/>
    </row>
    <row r="449" spans="7:7" s="227" customFormat="1" x14ac:dyDescent="0.2">
      <c r="G449" s="412"/>
    </row>
    <row r="450" spans="7:7" s="227" customFormat="1" x14ac:dyDescent="0.2">
      <c r="G450" s="412"/>
    </row>
    <row r="451" spans="7:7" s="227" customFormat="1" x14ac:dyDescent="0.2">
      <c r="G451" s="412"/>
    </row>
    <row r="452" spans="7:7" s="227" customFormat="1" x14ac:dyDescent="0.2">
      <c r="G452" s="412"/>
    </row>
    <row r="453" spans="7:7" s="227" customFormat="1" x14ac:dyDescent="0.2">
      <c r="G453" s="412"/>
    </row>
    <row r="454" spans="7:7" s="227" customFormat="1" x14ac:dyDescent="0.2">
      <c r="G454" s="412"/>
    </row>
    <row r="455" spans="7:7" s="227" customFormat="1" x14ac:dyDescent="0.2">
      <c r="G455" s="412"/>
    </row>
    <row r="456" spans="7:7" s="227" customFormat="1" x14ac:dyDescent="0.2">
      <c r="G456" s="412"/>
    </row>
    <row r="457" spans="7:7" s="227" customFormat="1" x14ac:dyDescent="0.2">
      <c r="G457" s="412"/>
    </row>
    <row r="458" spans="7:7" s="227" customFormat="1" x14ac:dyDescent="0.2">
      <c r="G458" s="412"/>
    </row>
    <row r="459" spans="7:7" s="227" customFormat="1" x14ac:dyDescent="0.2">
      <c r="G459" s="412"/>
    </row>
    <row r="460" spans="7:7" s="227" customFormat="1" x14ac:dyDescent="0.2">
      <c r="G460" s="412"/>
    </row>
    <row r="461" spans="7:7" s="227" customFormat="1" x14ac:dyDescent="0.2">
      <c r="G461" s="412"/>
    </row>
    <row r="462" spans="7:7" s="227" customFormat="1" x14ac:dyDescent="0.2">
      <c r="G462" s="412"/>
    </row>
    <row r="463" spans="7:7" s="227" customFormat="1" x14ac:dyDescent="0.2">
      <c r="G463" s="412"/>
    </row>
    <row r="464" spans="7:7" s="227" customFormat="1" x14ac:dyDescent="0.2">
      <c r="G464" s="412"/>
    </row>
    <row r="465" spans="7:7" s="227" customFormat="1" x14ac:dyDescent="0.2">
      <c r="G465" s="412"/>
    </row>
    <row r="466" spans="7:7" s="227" customFormat="1" x14ac:dyDescent="0.2">
      <c r="G466" s="412"/>
    </row>
    <row r="467" spans="7:7" s="227" customFormat="1" x14ac:dyDescent="0.2">
      <c r="G467" s="412"/>
    </row>
    <row r="468" spans="7:7" s="227" customFormat="1" x14ac:dyDescent="0.2">
      <c r="G468" s="412"/>
    </row>
    <row r="469" spans="7:7" s="227" customFormat="1" x14ac:dyDescent="0.2">
      <c r="G469" s="412"/>
    </row>
    <row r="470" spans="7:7" s="227" customFormat="1" x14ac:dyDescent="0.2">
      <c r="G470" s="412"/>
    </row>
    <row r="471" spans="7:7" s="227" customFormat="1" x14ac:dyDescent="0.2">
      <c r="G471" s="412"/>
    </row>
    <row r="472" spans="7:7" s="227" customFormat="1" x14ac:dyDescent="0.2">
      <c r="G472" s="412"/>
    </row>
    <row r="473" spans="7:7" s="227" customFormat="1" x14ac:dyDescent="0.2">
      <c r="G473" s="412"/>
    </row>
    <row r="474" spans="7:7" s="227" customFormat="1" x14ac:dyDescent="0.2">
      <c r="G474" s="412"/>
    </row>
    <row r="475" spans="7:7" s="227" customFormat="1" x14ac:dyDescent="0.2">
      <c r="G475" s="412"/>
    </row>
    <row r="476" spans="7:7" s="227" customFormat="1" x14ac:dyDescent="0.2">
      <c r="G476" s="412"/>
    </row>
    <row r="477" spans="7:7" s="227" customFormat="1" x14ac:dyDescent="0.2">
      <c r="G477" s="412"/>
    </row>
    <row r="478" spans="7:7" s="227" customFormat="1" x14ac:dyDescent="0.2">
      <c r="G478" s="412"/>
    </row>
    <row r="479" spans="7:7" s="227" customFormat="1" x14ac:dyDescent="0.2">
      <c r="G479" s="412"/>
    </row>
    <row r="480" spans="7:7" s="227" customFormat="1" x14ac:dyDescent="0.2">
      <c r="G480" s="412"/>
    </row>
    <row r="481" spans="7:7" s="227" customFormat="1" x14ac:dyDescent="0.2">
      <c r="G481" s="412"/>
    </row>
    <row r="482" spans="7:7" s="227" customFormat="1" x14ac:dyDescent="0.2">
      <c r="G482" s="412"/>
    </row>
    <row r="483" spans="7:7" s="227" customFormat="1" x14ac:dyDescent="0.2">
      <c r="G483" s="412"/>
    </row>
    <row r="484" spans="7:7" s="227" customFormat="1" x14ac:dyDescent="0.2">
      <c r="G484" s="412"/>
    </row>
    <row r="485" spans="7:7" s="227" customFormat="1" x14ac:dyDescent="0.2">
      <c r="G485" s="412"/>
    </row>
    <row r="486" spans="7:7" s="227" customFormat="1" x14ac:dyDescent="0.2">
      <c r="G486" s="412"/>
    </row>
    <row r="487" spans="7:7" s="227" customFormat="1" x14ac:dyDescent="0.2">
      <c r="G487" s="412"/>
    </row>
    <row r="488" spans="7:7" s="227" customFormat="1" x14ac:dyDescent="0.2">
      <c r="G488" s="412"/>
    </row>
    <row r="489" spans="7:7" s="227" customFormat="1" x14ac:dyDescent="0.2">
      <c r="G489" s="412"/>
    </row>
    <row r="490" spans="7:7" s="227" customFormat="1" x14ac:dyDescent="0.2">
      <c r="G490" s="412"/>
    </row>
    <row r="491" spans="7:7" s="227" customFormat="1" x14ac:dyDescent="0.2">
      <c r="G491" s="412"/>
    </row>
    <row r="492" spans="7:7" s="227" customFormat="1" x14ac:dyDescent="0.2">
      <c r="G492" s="412"/>
    </row>
    <row r="493" spans="7:7" s="227" customFormat="1" x14ac:dyDescent="0.2">
      <c r="G493" s="412"/>
    </row>
    <row r="494" spans="7:7" s="227" customFormat="1" x14ac:dyDescent="0.2">
      <c r="G494" s="412"/>
    </row>
    <row r="495" spans="7:7" s="227" customFormat="1" x14ac:dyDescent="0.2">
      <c r="G495" s="412"/>
    </row>
    <row r="496" spans="7:7" s="227" customFormat="1" x14ac:dyDescent="0.2">
      <c r="G496" s="412"/>
    </row>
    <row r="497" spans="7:7" s="227" customFormat="1" x14ac:dyDescent="0.2">
      <c r="G497" s="412"/>
    </row>
    <row r="498" spans="7:7" s="227" customFormat="1" x14ac:dyDescent="0.2">
      <c r="G498" s="412"/>
    </row>
    <row r="499" spans="7:7" s="227" customFormat="1" x14ac:dyDescent="0.2">
      <c r="G499" s="412"/>
    </row>
    <row r="500" spans="7:7" s="227" customFormat="1" x14ac:dyDescent="0.2">
      <c r="G500" s="412"/>
    </row>
    <row r="501" spans="7:7" s="227" customFormat="1" x14ac:dyDescent="0.2">
      <c r="G501" s="412"/>
    </row>
    <row r="502" spans="7:7" s="227" customFormat="1" x14ac:dyDescent="0.2">
      <c r="G502" s="412"/>
    </row>
    <row r="503" spans="7:7" s="227" customFormat="1" x14ac:dyDescent="0.2">
      <c r="G503" s="412"/>
    </row>
    <row r="504" spans="7:7" s="227" customFormat="1" x14ac:dyDescent="0.2">
      <c r="G504" s="412"/>
    </row>
    <row r="505" spans="7:7" s="227" customFormat="1" x14ac:dyDescent="0.2">
      <c r="G505" s="412"/>
    </row>
    <row r="506" spans="7:7" s="227" customFormat="1" x14ac:dyDescent="0.2">
      <c r="G506" s="412"/>
    </row>
    <row r="507" spans="7:7" s="227" customFormat="1" x14ac:dyDescent="0.2">
      <c r="G507" s="412"/>
    </row>
    <row r="508" spans="7:7" s="227" customFormat="1" x14ac:dyDescent="0.2">
      <c r="G508" s="412"/>
    </row>
    <row r="509" spans="7:7" s="227" customFormat="1" x14ac:dyDescent="0.2">
      <c r="G509" s="412"/>
    </row>
    <row r="510" spans="7:7" s="227" customFormat="1" x14ac:dyDescent="0.2">
      <c r="G510" s="412"/>
    </row>
    <row r="511" spans="7:7" s="227" customFormat="1" x14ac:dyDescent="0.2">
      <c r="G511" s="412"/>
    </row>
    <row r="512" spans="7:7" s="227" customFormat="1" x14ac:dyDescent="0.2">
      <c r="G512" s="412"/>
    </row>
    <row r="513" spans="7:7" s="227" customFormat="1" x14ac:dyDescent="0.2">
      <c r="G513" s="412"/>
    </row>
    <row r="514" spans="7:7" s="227" customFormat="1" x14ac:dyDescent="0.2">
      <c r="G514" s="412"/>
    </row>
    <row r="515" spans="7:7" s="227" customFormat="1" x14ac:dyDescent="0.2">
      <c r="G515" s="412"/>
    </row>
    <row r="516" spans="7:7" s="227" customFormat="1" x14ac:dyDescent="0.2">
      <c r="G516" s="412"/>
    </row>
    <row r="517" spans="7:7" s="227" customFormat="1" x14ac:dyDescent="0.2">
      <c r="G517" s="412"/>
    </row>
    <row r="518" spans="7:7" s="227" customFormat="1" x14ac:dyDescent="0.2">
      <c r="G518" s="412"/>
    </row>
    <row r="519" spans="7:7" s="227" customFormat="1" x14ac:dyDescent="0.2">
      <c r="G519" s="412"/>
    </row>
    <row r="520" spans="7:7" s="227" customFormat="1" x14ac:dyDescent="0.2">
      <c r="G520" s="412"/>
    </row>
    <row r="521" spans="7:7" s="227" customFormat="1" x14ac:dyDescent="0.2">
      <c r="G521" s="412"/>
    </row>
    <row r="522" spans="7:7" s="227" customFormat="1" x14ac:dyDescent="0.2">
      <c r="G522" s="412"/>
    </row>
    <row r="523" spans="7:7" s="227" customFormat="1" x14ac:dyDescent="0.2">
      <c r="G523" s="412"/>
    </row>
    <row r="524" spans="7:7" s="227" customFormat="1" x14ac:dyDescent="0.2">
      <c r="G524" s="412"/>
    </row>
    <row r="525" spans="7:7" s="227" customFormat="1" x14ac:dyDescent="0.2">
      <c r="G525" s="412"/>
    </row>
    <row r="526" spans="7:7" s="227" customFormat="1" x14ac:dyDescent="0.2">
      <c r="G526" s="412"/>
    </row>
    <row r="527" spans="7:7" s="227" customFormat="1" x14ac:dyDescent="0.2">
      <c r="G527" s="412"/>
    </row>
    <row r="528" spans="7:7" s="227" customFormat="1" x14ac:dyDescent="0.2">
      <c r="G528" s="412"/>
    </row>
    <row r="529" spans="7:7" s="227" customFormat="1" x14ac:dyDescent="0.2">
      <c r="G529" s="412"/>
    </row>
    <row r="530" spans="7:7" s="227" customFormat="1" x14ac:dyDescent="0.2">
      <c r="G530" s="412"/>
    </row>
    <row r="531" spans="7:7" s="227" customFormat="1" x14ac:dyDescent="0.2">
      <c r="G531" s="412"/>
    </row>
    <row r="532" spans="7:7" s="227" customFormat="1" x14ac:dyDescent="0.2">
      <c r="G532" s="412"/>
    </row>
    <row r="533" spans="7:7" s="227" customFormat="1" x14ac:dyDescent="0.2">
      <c r="G533" s="412"/>
    </row>
    <row r="534" spans="7:7" s="227" customFormat="1" x14ac:dyDescent="0.2">
      <c r="G534" s="412"/>
    </row>
    <row r="535" spans="7:7" s="227" customFormat="1" x14ac:dyDescent="0.2">
      <c r="G535" s="412"/>
    </row>
    <row r="536" spans="7:7" s="227" customFormat="1" x14ac:dyDescent="0.2">
      <c r="G536" s="412"/>
    </row>
    <row r="537" spans="7:7" s="227" customFormat="1" x14ac:dyDescent="0.2">
      <c r="G537" s="412"/>
    </row>
    <row r="538" spans="7:7" s="227" customFormat="1" x14ac:dyDescent="0.2">
      <c r="G538" s="412"/>
    </row>
    <row r="539" spans="7:7" s="227" customFormat="1" x14ac:dyDescent="0.2">
      <c r="G539" s="412"/>
    </row>
    <row r="540" spans="7:7" s="227" customFormat="1" x14ac:dyDescent="0.2">
      <c r="G540" s="412"/>
    </row>
    <row r="541" spans="7:7" s="227" customFormat="1" x14ac:dyDescent="0.2">
      <c r="G541" s="412"/>
    </row>
    <row r="542" spans="7:7" s="227" customFormat="1" x14ac:dyDescent="0.2">
      <c r="G542" s="412"/>
    </row>
    <row r="543" spans="7:7" s="227" customFormat="1" x14ac:dyDescent="0.2">
      <c r="G543" s="412"/>
    </row>
    <row r="544" spans="7:7" s="227" customFormat="1" x14ac:dyDescent="0.2">
      <c r="G544" s="412"/>
    </row>
    <row r="545" spans="7:7" s="227" customFormat="1" x14ac:dyDescent="0.2">
      <c r="G545" s="412"/>
    </row>
    <row r="546" spans="7:7" s="227" customFormat="1" x14ac:dyDescent="0.2">
      <c r="G546" s="412"/>
    </row>
    <row r="547" spans="7:7" s="227" customFormat="1" x14ac:dyDescent="0.2">
      <c r="G547" s="412"/>
    </row>
    <row r="548" spans="7:7" s="227" customFormat="1" x14ac:dyDescent="0.2">
      <c r="G548" s="412"/>
    </row>
    <row r="549" spans="7:7" s="227" customFormat="1" x14ac:dyDescent="0.2">
      <c r="G549" s="412"/>
    </row>
    <row r="550" spans="7:7" s="227" customFormat="1" x14ac:dyDescent="0.2">
      <c r="G550" s="412"/>
    </row>
    <row r="551" spans="7:7" s="227" customFormat="1" x14ac:dyDescent="0.2">
      <c r="G551" s="412"/>
    </row>
    <row r="552" spans="7:7" s="227" customFormat="1" x14ac:dyDescent="0.2">
      <c r="G552" s="412"/>
    </row>
    <row r="553" spans="7:7" s="227" customFormat="1" x14ac:dyDescent="0.2">
      <c r="G553" s="412"/>
    </row>
    <row r="554" spans="7:7" s="227" customFormat="1" x14ac:dyDescent="0.2">
      <c r="G554" s="412"/>
    </row>
    <row r="555" spans="7:7" s="227" customFormat="1" x14ac:dyDescent="0.2">
      <c r="G555" s="412"/>
    </row>
    <row r="556" spans="7:7" s="227" customFormat="1" x14ac:dyDescent="0.2">
      <c r="G556" s="412"/>
    </row>
    <row r="557" spans="7:7" s="227" customFormat="1" x14ac:dyDescent="0.2">
      <c r="G557" s="412"/>
    </row>
    <row r="558" spans="7:7" s="227" customFormat="1" x14ac:dyDescent="0.2">
      <c r="G558" s="412"/>
    </row>
    <row r="559" spans="7:7" s="227" customFormat="1" x14ac:dyDescent="0.2">
      <c r="G559" s="412"/>
    </row>
    <row r="560" spans="7:7" s="227" customFormat="1" x14ac:dyDescent="0.2">
      <c r="G560" s="412"/>
    </row>
    <row r="561" spans="7:7" s="227" customFormat="1" x14ac:dyDescent="0.2">
      <c r="G561" s="412"/>
    </row>
    <row r="562" spans="7:7" s="227" customFormat="1" x14ac:dyDescent="0.2">
      <c r="G562" s="412"/>
    </row>
    <row r="563" spans="7:7" s="227" customFormat="1" x14ac:dyDescent="0.2">
      <c r="G563" s="412"/>
    </row>
    <row r="564" spans="7:7" s="227" customFormat="1" x14ac:dyDescent="0.2">
      <c r="G564" s="412"/>
    </row>
    <row r="565" spans="7:7" s="227" customFormat="1" x14ac:dyDescent="0.2">
      <c r="G565" s="412"/>
    </row>
    <row r="566" spans="7:7" s="227" customFormat="1" x14ac:dyDescent="0.2">
      <c r="G566" s="412"/>
    </row>
    <row r="567" spans="7:7" s="227" customFormat="1" x14ac:dyDescent="0.2">
      <c r="G567" s="412"/>
    </row>
    <row r="568" spans="7:7" s="227" customFormat="1" x14ac:dyDescent="0.2">
      <c r="G568" s="412"/>
    </row>
    <row r="569" spans="7:7" s="227" customFormat="1" x14ac:dyDescent="0.2">
      <c r="G569" s="412"/>
    </row>
    <row r="570" spans="7:7" s="227" customFormat="1" x14ac:dyDescent="0.2">
      <c r="G570" s="412"/>
    </row>
    <row r="571" spans="7:7" s="227" customFormat="1" x14ac:dyDescent="0.2">
      <c r="G571" s="412"/>
    </row>
    <row r="572" spans="7:7" s="227" customFormat="1" x14ac:dyDescent="0.2">
      <c r="G572" s="412"/>
    </row>
    <row r="573" spans="7:7" s="227" customFormat="1" x14ac:dyDescent="0.2">
      <c r="G573" s="412"/>
    </row>
    <row r="574" spans="7:7" s="227" customFormat="1" x14ac:dyDescent="0.2">
      <c r="G574" s="412"/>
    </row>
    <row r="575" spans="7:7" s="227" customFormat="1" x14ac:dyDescent="0.2">
      <c r="G575" s="412"/>
    </row>
    <row r="576" spans="7:7" s="227" customFormat="1" x14ac:dyDescent="0.2">
      <c r="G576" s="412"/>
    </row>
    <row r="577" spans="7:7" s="227" customFormat="1" x14ac:dyDescent="0.2">
      <c r="G577" s="412"/>
    </row>
    <row r="578" spans="7:7" s="227" customFormat="1" x14ac:dyDescent="0.2">
      <c r="G578" s="412"/>
    </row>
    <row r="579" spans="7:7" s="227" customFormat="1" x14ac:dyDescent="0.2">
      <c r="G579" s="412"/>
    </row>
    <row r="580" spans="7:7" s="227" customFormat="1" x14ac:dyDescent="0.2">
      <c r="G580" s="412"/>
    </row>
    <row r="581" spans="7:7" s="227" customFormat="1" x14ac:dyDescent="0.2">
      <c r="G581" s="412"/>
    </row>
    <row r="582" spans="7:7" s="227" customFormat="1" x14ac:dyDescent="0.2">
      <c r="G582" s="413"/>
    </row>
    <row r="583" spans="7:7" s="227" customFormat="1" x14ac:dyDescent="0.2">
      <c r="G583" s="413"/>
    </row>
    <row r="584" spans="7:7" s="227" customFormat="1" x14ac:dyDescent="0.2">
      <c r="G584" s="413"/>
    </row>
    <row r="585" spans="7:7" s="227" customFormat="1" x14ac:dyDescent="0.2">
      <c r="G585" s="413"/>
    </row>
    <row r="586" spans="7:7" s="227" customFormat="1" x14ac:dyDescent="0.2">
      <c r="G586" s="413"/>
    </row>
    <row r="587" spans="7:7" s="227" customFormat="1" x14ac:dyDescent="0.2">
      <c r="G587" s="413"/>
    </row>
    <row r="588" spans="7:7" s="227" customFormat="1" x14ac:dyDescent="0.2">
      <c r="G588" s="413"/>
    </row>
    <row r="589" spans="7:7" s="227" customFormat="1" x14ac:dyDescent="0.2">
      <c r="G589" s="413"/>
    </row>
    <row r="590" spans="7:7" s="227" customFormat="1" x14ac:dyDescent="0.2">
      <c r="G590" s="413"/>
    </row>
    <row r="591" spans="7:7" s="227" customFormat="1" x14ac:dyDescent="0.2">
      <c r="G591" s="413"/>
    </row>
    <row r="592" spans="7:7" s="227" customFormat="1" x14ac:dyDescent="0.2">
      <c r="G592" s="413"/>
    </row>
    <row r="593" spans="7:7" s="227" customFormat="1" x14ac:dyDescent="0.2">
      <c r="G593" s="413"/>
    </row>
    <row r="594" spans="7:7" s="227" customFormat="1" x14ac:dyDescent="0.2">
      <c r="G594" s="413"/>
    </row>
    <row r="595" spans="7:7" s="227" customFormat="1" x14ac:dyDescent="0.2">
      <c r="G595" s="413"/>
    </row>
    <row r="596" spans="7:7" s="227" customFormat="1" x14ac:dyDescent="0.2">
      <c r="G596" s="413"/>
    </row>
    <row r="597" spans="7:7" s="227" customFormat="1" x14ac:dyDescent="0.2">
      <c r="G597" s="413"/>
    </row>
    <row r="598" spans="7:7" s="227" customFormat="1" x14ac:dyDescent="0.2">
      <c r="G598" s="413"/>
    </row>
    <row r="599" spans="7:7" s="227" customFormat="1" x14ac:dyDescent="0.2">
      <c r="G599" s="413"/>
    </row>
    <row r="600" spans="7:7" s="227" customFormat="1" x14ac:dyDescent="0.2">
      <c r="G600" s="413"/>
    </row>
    <row r="601" spans="7:7" s="227" customFormat="1" x14ac:dyDescent="0.2">
      <c r="G601" s="413"/>
    </row>
    <row r="602" spans="7:7" s="227" customFormat="1" x14ac:dyDescent="0.2">
      <c r="G602" s="413"/>
    </row>
    <row r="603" spans="7:7" s="227" customFormat="1" x14ac:dyDescent="0.2">
      <c r="G603" s="413"/>
    </row>
    <row r="604" spans="7:7" s="227" customFormat="1" x14ac:dyDescent="0.2">
      <c r="G604" s="413"/>
    </row>
    <row r="605" spans="7:7" s="227" customFormat="1" x14ac:dyDescent="0.2">
      <c r="G605" s="413"/>
    </row>
    <row r="606" spans="7:7" s="227" customFormat="1" x14ac:dyDescent="0.2">
      <c r="G606" s="413"/>
    </row>
    <row r="607" spans="7:7" s="227" customFormat="1" x14ac:dyDescent="0.2">
      <c r="G607" s="413"/>
    </row>
    <row r="608" spans="7:7" s="227" customFormat="1" x14ac:dyDescent="0.2">
      <c r="G608" s="413"/>
    </row>
    <row r="609" spans="7:7" s="227" customFormat="1" x14ac:dyDescent="0.2">
      <c r="G609" s="413"/>
    </row>
    <row r="610" spans="7:7" s="227" customFormat="1" x14ac:dyDescent="0.2">
      <c r="G610" s="413"/>
    </row>
    <row r="611" spans="7:7" s="227" customFormat="1" x14ac:dyDescent="0.2">
      <c r="G611" s="413"/>
    </row>
    <row r="612" spans="7:7" s="227" customFormat="1" x14ac:dyDescent="0.2">
      <c r="G612" s="413"/>
    </row>
    <row r="613" spans="7:7" s="227" customFormat="1" x14ac:dyDescent="0.2">
      <c r="G613" s="413"/>
    </row>
    <row r="614" spans="7:7" s="227" customFormat="1" x14ac:dyDescent="0.2">
      <c r="G614" s="413"/>
    </row>
    <row r="615" spans="7:7" s="227" customFormat="1" x14ac:dyDescent="0.2">
      <c r="G615" s="413"/>
    </row>
    <row r="616" spans="7:7" s="227" customFormat="1" x14ac:dyDescent="0.2">
      <c r="G616" s="413"/>
    </row>
    <row r="617" spans="7:7" s="227" customFormat="1" x14ac:dyDescent="0.2">
      <c r="G617" s="413"/>
    </row>
    <row r="618" spans="7:7" s="227" customFormat="1" x14ac:dyDescent="0.2">
      <c r="G618" s="413"/>
    </row>
    <row r="619" spans="7:7" s="227" customFormat="1" x14ac:dyDescent="0.2">
      <c r="G619" s="413"/>
    </row>
    <row r="620" spans="7:7" s="227" customFormat="1" x14ac:dyDescent="0.2">
      <c r="G620" s="413"/>
    </row>
    <row r="621" spans="7:7" s="227" customFormat="1" x14ac:dyDescent="0.2">
      <c r="G621" s="413"/>
    </row>
    <row r="622" spans="7:7" s="227" customFormat="1" x14ac:dyDescent="0.2">
      <c r="G622" s="413"/>
    </row>
    <row r="623" spans="7:7" s="227" customFormat="1" x14ac:dyDescent="0.2">
      <c r="G623" s="413"/>
    </row>
    <row r="624" spans="7:7" s="227" customFormat="1" x14ac:dyDescent="0.2">
      <c r="G624" s="413"/>
    </row>
    <row r="625" spans="7:7" s="227" customFormat="1" x14ac:dyDescent="0.2">
      <c r="G625" s="413"/>
    </row>
    <row r="626" spans="7:7" s="227" customFormat="1" x14ac:dyDescent="0.2">
      <c r="G626" s="413"/>
    </row>
    <row r="627" spans="7:7" s="227" customFormat="1" x14ac:dyDescent="0.2">
      <c r="G627" s="413"/>
    </row>
    <row r="628" spans="7:7" s="227" customFormat="1" x14ac:dyDescent="0.2">
      <c r="G628" s="413"/>
    </row>
    <row r="629" spans="7:7" s="227" customFormat="1" x14ac:dyDescent="0.2">
      <c r="G629" s="413"/>
    </row>
    <row r="630" spans="7:7" s="227" customFormat="1" x14ac:dyDescent="0.2">
      <c r="G630" s="413"/>
    </row>
    <row r="631" spans="7:7" s="227" customFormat="1" x14ac:dyDescent="0.2">
      <c r="G631" s="413"/>
    </row>
    <row r="632" spans="7:7" s="227" customFormat="1" x14ac:dyDescent="0.2">
      <c r="G632" s="413"/>
    </row>
    <row r="633" spans="7:7" s="227" customFormat="1" x14ac:dyDescent="0.2">
      <c r="G633" s="413"/>
    </row>
    <row r="634" spans="7:7" s="227" customFormat="1" x14ac:dyDescent="0.2">
      <c r="G634" s="413"/>
    </row>
    <row r="635" spans="7:7" s="227" customFormat="1" x14ac:dyDescent="0.2">
      <c r="G635" s="413"/>
    </row>
    <row r="636" spans="7:7" s="227" customFormat="1" x14ac:dyDescent="0.2">
      <c r="G636" s="413"/>
    </row>
    <row r="637" spans="7:7" s="227" customFormat="1" x14ac:dyDescent="0.2">
      <c r="G637" s="413"/>
    </row>
    <row r="638" spans="7:7" s="227" customFormat="1" x14ac:dyDescent="0.2">
      <c r="G638" s="413"/>
    </row>
    <row r="639" spans="7:7" s="227" customFormat="1" x14ac:dyDescent="0.2">
      <c r="G639" s="413"/>
    </row>
    <row r="640" spans="7:7" s="227" customFormat="1" x14ac:dyDescent="0.2">
      <c r="G640" s="413"/>
    </row>
    <row r="641" spans="7:7" s="227" customFormat="1" x14ac:dyDescent="0.2">
      <c r="G641" s="413"/>
    </row>
    <row r="642" spans="7:7" s="227" customFormat="1" x14ac:dyDescent="0.2">
      <c r="G642" s="413"/>
    </row>
    <row r="643" spans="7:7" s="227" customFormat="1" x14ac:dyDescent="0.2">
      <c r="G643" s="413"/>
    </row>
    <row r="644" spans="7:7" s="227" customFormat="1" x14ac:dyDescent="0.2">
      <c r="G644" s="413"/>
    </row>
    <row r="645" spans="7:7" s="227" customFormat="1" x14ac:dyDescent="0.2">
      <c r="G645" s="413"/>
    </row>
    <row r="646" spans="7:7" s="227" customFormat="1" x14ac:dyDescent="0.2">
      <c r="G646" s="413"/>
    </row>
    <row r="647" spans="7:7" s="227" customFormat="1" x14ac:dyDescent="0.2">
      <c r="G647" s="413"/>
    </row>
    <row r="648" spans="7:7" s="227" customFormat="1" x14ac:dyDescent="0.2">
      <c r="G648" s="413"/>
    </row>
    <row r="649" spans="7:7" s="227" customFormat="1" x14ac:dyDescent="0.2">
      <c r="G649" s="413"/>
    </row>
    <row r="650" spans="7:7" s="227" customFormat="1" x14ac:dyDescent="0.2">
      <c r="G650" s="413"/>
    </row>
    <row r="651" spans="7:7" s="227" customFormat="1" x14ac:dyDescent="0.2">
      <c r="G651" s="413"/>
    </row>
    <row r="652" spans="7:7" s="227" customFormat="1" x14ac:dyDescent="0.2">
      <c r="G652" s="413"/>
    </row>
    <row r="653" spans="7:7" s="227" customFormat="1" x14ac:dyDescent="0.2">
      <c r="G653" s="413"/>
    </row>
    <row r="654" spans="7:7" s="227" customFormat="1" x14ac:dyDescent="0.2">
      <c r="G654" s="413"/>
    </row>
    <row r="655" spans="7:7" s="227" customFormat="1" x14ac:dyDescent="0.2">
      <c r="G655" s="413"/>
    </row>
    <row r="656" spans="7:7" s="227" customFormat="1" x14ac:dyDescent="0.2">
      <c r="G656" s="413"/>
    </row>
    <row r="657" spans="7:7" s="227" customFormat="1" x14ac:dyDescent="0.2">
      <c r="G657" s="413"/>
    </row>
    <row r="658" spans="7:7" s="227" customFormat="1" x14ac:dyDescent="0.2">
      <c r="G658" s="413"/>
    </row>
    <row r="659" spans="7:7" s="227" customFormat="1" x14ac:dyDescent="0.2">
      <c r="G659" s="413"/>
    </row>
    <row r="660" spans="7:7" s="227" customFormat="1" x14ac:dyDescent="0.2">
      <c r="G660" s="413"/>
    </row>
    <row r="661" spans="7:7" s="227" customFormat="1" x14ac:dyDescent="0.2">
      <c r="G661" s="413"/>
    </row>
    <row r="662" spans="7:7" s="227" customFormat="1" x14ac:dyDescent="0.2">
      <c r="G662" s="413"/>
    </row>
    <row r="663" spans="7:7" s="227" customFormat="1" x14ac:dyDescent="0.2">
      <c r="G663" s="413"/>
    </row>
    <row r="664" spans="7:7" s="227" customFormat="1" x14ac:dyDescent="0.2">
      <c r="G664" s="413"/>
    </row>
    <row r="665" spans="7:7" s="227" customFormat="1" x14ac:dyDescent="0.2">
      <c r="G665" s="413"/>
    </row>
    <row r="666" spans="7:7" s="227" customFormat="1" x14ac:dyDescent="0.2">
      <c r="G666" s="413"/>
    </row>
    <row r="667" spans="7:7" s="227" customFormat="1" x14ac:dyDescent="0.2">
      <c r="G667" s="413"/>
    </row>
    <row r="668" spans="7:7" s="227" customFormat="1" x14ac:dyDescent="0.2">
      <c r="G668" s="413"/>
    </row>
    <row r="669" spans="7:7" s="227" customFormat="1" x14ac:dyDescent="0.2">
      <c r="G669" s="413"/>
    </row>
    <row r="670" spans="7:7" s="227" customFormat="1" x14ac:dyDescent="0.2">
      <c r="G670" s="413"/>
    </row>
    <row r="671" spans="7:7" s="227" customFormat="1" x14ac:dyDescent="0.2">
      <c r="G671" s="413"/>
    </row>
    <row r="672" spans="7:7" s="227" customFormat="1" x14ac:dyDescent="0.2">
      <c r="G672" s="413"/>
    </row>
    <row r="673" spans="7:7" s="227" customFormat="1" x14ac:dyDescent="0.2">
      <c r="G673" s="413"/>
    </row>
    <row r="674" spans="7:7" s="227" customFormat="1" x14ac:dyDescent="0.2">
      <c r="G674" s="413"/>
    </row>
    <row r="675" spans="7:7" s="227" customFormat="1" x14ac:dyDescent="0.2">
      <c r="G675" s="413"/>
    </row>
    <row r="676" spans="7:7" s="227" customFormat="1" x14ac:dyDescent="0.2">
      <c r="G676" s="413"/>
    </row>
    <row r="677" spans="7:7" s="227" customFormat="1" x14ac:dyDescent="0.2">
      <c r="G677" s="413"/>
    </row>
    <row r="678" spans="7:7" s="227" customFormat="1" x14ac:dyDescent="0.2">
      <c r="G678" s="413"/>
    </row>
    <row r="679" spans="7:7" s="227" customFormat="1" x14ac:dyDescent="0.2">
      <c r="G679" s="413"/>
    </row>
    <row r="680" spans="7:7" s="227" customFormat="1" x14ac:dyDescent="0.2">
      <c r="G680" s="413"/>
    </row>
    <row r="681" spans="7:7" s="227" customFormat="1" x14ac:dyDescent="0.2">
      <c r="G681" s="413"/>
    </row>
    <row r="682" spans="7:7" s="227" customFormat="1" x14ac:dyDescent="0.2">
      <c r="G682" s="413"/>
    </row>
    <row r="683" spans="7:7" s="227" customFormat="1" x14ac:dyDescent="0.2">
      <c r="G683" s="413"/>
    </row>
    <row r="684" spans="7:7" s="227" customFormat="1" x14ac:dyDescent="0.2">
      <c r="G684" s="413"/>
    </row>
    <row r="685" spans="7:7" s="227" customFormat="1" x14ac:dyDescent="0.2">
      <c r="G685" s="413"/>
    </row>
    <row r="686" spans="7:7" s="227" customFormat="1" x14ac:dyDescent="0.2">
      <c r="G686" s="413"/>
    </row>
    <row r="687" spans="7:7" s="227" customFormat="1" x14ac:dyDescent="0.2">
      <c r="G687" s="413"/>
    </row>
    <row r="688" spans="7:7" s="227" customFormat="1" x14ac:dyDescent="0.2">
      <c r="G688" s="413"/>
    </row>
    <row r="689" spans="7:7" s="227" customFormat="1" x14ac:dyDescent="0.2">
      <c r="G689" s="413"/>
    </row>
    <row r="690" spans="7:7" s="227" customFormat="1" x14ac:dyDescent="0.2">
      <c r="G690" s="413"/>
    </row>
    <row r="691" spans="7:7" s="227" customFormat="1" x14ac:dyDescent="0.2">
      <c r="G691" s="413"/>
    </row>
    <row r="692" spans="7:7" s="227" customFormat="1" x14ac:dyDescent="0.2">
      <c r="G692" s="413"/>
    </row>
    <row r="693" spans="7:7" s="227" customFormat="1" x14ac:dyDescent="0.2">
      <c r="G693" s="413"/>
    </row>
    <row r="694" spans="7:7" s="227" customFormat="1" x14ac:dyDescent="0.2">
      <c r="G694" s="413"/>
    </row>
    <row r="695" spans="7:7" s="227" customFormat="1" x14ac:dyDescent="0.2">
      <c r="G695" s="413"/>
    </row>
    <row r="696" spans="7:7" s="227" customFormat="1" x14ac:dyDescent="0.2">
      <c r="G696" s="413"/>
    </row>
    <row r="697" spans="7:7" s="227" customFormat="1" x14ac:dyDescent="0.2">
      <c r="G697" s="413"/>
    </row>
    <row r="698" spans="7:7" s="227" customFormat="1" x14ac:dyDescent="0.2">
      <c r="G698" s="413"/>
    </row>
    <row r="699" spans="7:7" s="227" customFormat="1" x14ac:dyDescent="0.2">
      <c r="G699" s="413"/>
    </row>
    <row r="700" spans="7:7" s="227" customFormat="1" x14ac:dyDescent="0.2">
      <c r="G700" s="413"/>
    </row>
    <row r="701" spans="7:7" s="227" customFormat="1" x14ac:dyDescent="0.2">
      <c r="G701" s="413"/>
    </row>
    <row r="702" spans="7:7" s="227" customFormat="1" x14ac:dyDescent="0.2">
      <c r="G702" s="413"/>
    </row>
    <row r="703" spans="7:7" s="227" customFormat="1" x14ac:dyDescent="0.2">
      <c r="G703" s="413"/>
    </row>
    <row r="704" spans="7:7" s="227" customFormat="1" x14ac:dyDescent="0.2">
      <c r="G704" s="413"/>
    </row>
    <row r="705" spans="7:7" s="227" customFormat="1" x14ac:dyDescent="0.2">
      <c r="G705" s="413"/>
    </row>
    <row r="706" spans="7:7" s="227" customFormat="1" x14ac:dyDescent="0.2">
      <c r="G706" s="413"/>
    </row>
    <row r="707" spans="7:7" s="227" customFormat="1" x14ac:dyDescent="0.2">
      <c r="G707" s="413"/>
    </row>
    <row r="708" spans="7:7" s="227" customFormat="1" x14ac:dyDescent="0.2">
      <c r="G708" s="413"/>
    </row>
    <row r="709" spans="7:7" s="227" customFormat="1" x14ac:dyDescent="0.2">
      <c r="G709" s="413"/>
    </row>
    <row r="710" spans="7:7" s="227" customFormat="1" x14ac:dyDescent="0.2">
      <c r="G710" s="413"/>
    </row>
    <row r="711" spans="7:7" s="227" customFormat="1" x14ac:dyDescent="0.2">
      <c r="G711" s="413"/>
    </row>
    <row r="712" spans="7:7" s="227" customFormat="1" x14ac:dyDescent="0.2">
      <c r="G712" s="413"/>
    </row>
    <row r="713" spans="7:7" s="227" customFormat="1" x14ac:dyDescent="0.2">
      <c r="G713" s="413"/>
    </row>
    <row r="714" spans="7:7" s="227" customFormat="1" x14ac:dyDescent="0.2">
      <c r="G714" s="413"/>
    </row>
    <row r="715" spans="7:7" s="227" customFormat="1" x14ac:dyDescent="0.2">
      <c r="G715" s="413"/>
    </row>
    <row r="716" spans="7:7" s="227" customFormat="1" x14ac:dyDescent="0.2">
      <c r="G716" s="413"/>
    </row>
    <row r="717" spans="7:7" s="227" customFormat="1" x14ac:dyDescent="0.2">
      <c r="G717" s="413"/>
    </row>
    <row r="718" spans="7:7" s="227" customFormat="1" x14ac:dyDescent="0.2">
      <c r="G718" s="413"/>
    </row>
    <row r="719" spans="7:7" s="227" customFormat="1" x14ac:dyDescent="0.2">
      <c r="G719" s="413"/>
    </row>
    <row r="720" spans="7:7" s="227" customFormat="1" x14ac:dyDescent="0.2">
      <c r="G720" s="413"/>
    </row>
    <row r="721" spans="7:7" s="227" customFormat="1" x14ac:dyDescent="0.2">
      <c r="G721" s="413"/>
    </row>
    <row r="722" spans="7:7" s="227" customFormat="1" x14ac:dyDescent="0.2">
      <c r="G722" s="413"/>
    </row>
    <row r="723" spans="7:7" s="227" customFormat="1" x14ac:dyDescent="0.2">
      <c r="G723" s="413"/>
    </row>
    <row r="724" spans="7:7" s="227" customFormat="1" x14ac:dyDescent="0.2">
      <c r="G724" s="413"/>
    </row>
    <row r="725" spans="7:7" s="227" customFormat="1" x14ac:dyDescent="0.2">
      <c r="G725" s="413"/>
    </row>
    <row r="726" spans="7:7" s="227" customFormat="1" x14ac:dyDescent="0.2">
      <c r="G726" s="413"/>
    </row>
    <row r="727" spans="7:7" s="227" customFormat="1" x14ac:dyDescent="0.2">
      <c r="G727" s="413"/>
    </row>
    <row r="728" spans="7:7" s="227" customFormat="1" x14ac:dyDescent="0.2">
      <c r="G728" s="413"/>
    </row>
    <row r="729" spans="7:7" s="227" customFormat="1" x14ac:dyDescent="0.2">
      <c r="G729" s="413"/>
    </row>
    <row r="730" spans="7:7" s="227" customFormat="1" x14ac:dyDescent="0.2">
      <c r="G730" s="413"/>
    </row>
    <row r="731" spans="7:7" s="227" customFormat="1" x14ac:dyDescent="0.2">
      <c r="G731" s="413"/>
    </row>
    <row r="732" spans="7:7" s="227" customFormat="1" x14ac:dyDescent="0.2">
      <c r="G732" s="413"/>
    </row>
    <row r="733" spans="7:7" s="227" customFormat="1" x14ac:dyDescent="0.2">
      <c r="G733" s="413"/>
    </row>
    <row r="734" spans="7:7" s="227" customFormat="1" x14ac:dyDescent="0.2">
      <c r="G734" s="413"/>
    </row>
    <row r="735" spans="7:7" s="227" customFormat="1" x14ac:dyDescent="0.2">
      <c r="G735" s="413"/>
    </row>
    <row r="736" spans="7:7" s="227" customFormat="1" x14ac:dyDescent="0.2">
      <c r="G736" s="413"/>
    </row>
    <row r="737" spans="7:7" s="227" customFormat="1" x14ac:dyDescent="0.2">
      <c r="G737" s="413"/>
    </row>
    <row r="738" spans="7:7" s="227" customFormat="1" x14ac:dyDescent="0.2">
      <c r="G738" s="413"/>
    </row>
    <row r="739" spans="7:7" s="227" customFormat="1" x14ac:dyDescent="0.2">
      <c r="G739" s="413"/>
    </row>
    <row r="740" spans="7:7" s="227" customFormat="1" x14ac:dyDescent="0.2">
      <c r="G740" s="413"/>
    </row>
    <row r="741" spans="7:7" s="227" customFormat="1" x14ac:dyDescent="0.2">
      <c r="G741" s="413"/>
    </row>
    <row r="742" spans="7:7" s="227" customFormat="1" x14ac:dyDescent="0.2">
      <c r="G742" s="413"/>
    </row>
    <row r="743" spans="7:7" s="227" customFormat="1" x14ac:dyDescent="0.2">
      <c r="G743" s="413"/>
    </row>
    <row r="744" spans="7:7" s="227" customFormat="1" x14ac:dyDescent="0.2">
      <c r="G744" s="413"/>
    </row>
    <row r="745" spans="7:7" s="227" customFormat="1" x14ac:dyDescent="0.2">
      <c r="G745" s="413"/>
    </row>
    <row r="746" spans="7:7" s="227" customFormat="1" x14ac:dyDescent="0.2">
      <c r="G746" s="413"/>
    </row>
    <row r="747" spans="7:7" s="227" customFormat="1" x14ac:dyDescent="0.2">
      <c r="G747" s="413"/>
    </row>
    <row r="748" spans="7:7" s="227" customFormat="1" x14ac:dyDescent="0.2">
      <c r="G748" s="413"/>
    </row>
    <row r="749" spans="7:7" s="227" customFormat="1" x14ac:dyDescent="0.2">
      <c r="G749" s="413"/>
    </row>
    <row r="750" spans="7:7" s="227" customFormat="1" x14ac:dyDescent="0.2">
      <c r="G750" s="413"/>
    </row>
    <row r="751" spans="7:7" s="227" customFormat="1" x14ac:dyDescent="0.2">
      <c r="G751" s="413"/>
    </row>
    <row r="752" spans="7:7" s="227" customFormat="1" x14ac:dyDescent="0.2">
      <c r="G752" s="413"/>
    </row>
    <row r="753" spans="7:7" s="227" customFormat="1" x14ac:dyDescent="0.2">
      <c r="G753" s="413"/>
    </row>
    <row r="754" spans="7:7" s="227" customFormat="1" x14ac:dyDescent="0.2">
      <c r="G754" s="413"/>
    </row>
    <row r="755" spans="7:7" s="227" customFormat="1" x14ac:dyDescent="0.2">
      <c r="G755" s="413"/>
    </row>
    <row r="756" spans="7:7" s="227" customFormat="1" x14ac:dyDescent="0.2">
      <c r="G756" s="413"/>
    </row>
    <row r="757" spans="7:7" s="227" customFormat="1" x14ac:dyDescent="0.2">
      <c r="G757" s="413"/>
    </row>
    <row r="758" spans="7:7" s="227" customFormat="1" x14ac:dyDescent="0.2">
      <c r="G758" s="413"/>
    </row>
    <row r="759" spans="7:7" s="227" customFormat="1" x14ac:dyDescent="0.2">
      <c r="G759" s="413"/>
    </row>
    <row r="760" spans="7:7" s="227" customFormat="1" x14ac:dyDescent="0.2">
      <c r="G760" s="413"/>
    </row>
    <row r="761" spans="7:7" s="227" customFormat="1" x14ac:dyDescent="0.2">
      <c r="G761" s="413"/>
    </row>
    <row r="762" spans="7:7" s="227" customFormat="1" x14ac:dyDescent="0.2">
      <c r="G762" s="413"/>
    </row>
    <row r="763" spans="7:7" s="227" customFormat="1" x14ac:dyDescent="0.2">
      <c r="G763" s="413"/>
    </row>
    <row r="764" spans="7:7" s="227" customFormat="1" x14ac:dyDescent="0.2">
      <c r="G764" s="413"/>
    </row>
    <row r="765" spans="7:7" s="227" customFormat="1" x14ac:dyDescent="0.2">
      <c r="G765" s="413"/>
    </row>
    <row r="766" spans="7:7" s="227" customFormat="1" x14ac:dyDescent="0.2">
      <c r="G766" s="413"/>
    </row>
    <row r="767" spans="7:7" s="227" customFormat="1" x14ac:dyDescent="0.2">
      <c r="G767" s="413"/>
    </row>
    <row r="768" spans="7:7" s="227" customFormat="1" x14ac:dyDescent="0.2">
      <c r="G768" s="413"/>
    </row>
    <row r="769" spans="7:7" s="227" customFormat="1" x14ac:dyDescent="0.2">
      <c r="G769" s="413"/>
    </row>
    <row r="770" spans="7:7" s="227" customFormat="1" x14ac:dyDescent="0.2">
      <c r="G770" s="413"/>
    </row>
    <row r="771" spans="7:7" s="227" customFormat="1" x14ac:dyDescent="0.2">
      <c r="G771" s="413"/>
    </row>
    <row r="772" spans="7:7" s="227" customFormat="1" x14ac:dyDescent="0.2">
      <c r="G772" s="413"/>
    </row>
    <row r="773" spans="7:7" s="227" customFormat="1" x14ac:dyDescent="0.2">
      <c r="G773" s="413"/>
    </row>
    <row r="774" spans="7:7" s="227" customFormat="1" x14ac:dyDescent="0.2">
      <c r="G774" s="413"/>
    </row>
    <row r="775" spans="7:7" s="227" customFormat="1" x14ac:dyDescent="0.2">
      <c r="G775" s="413"/>
    </row>
    <row r="776" spans="7:7" s="227" customFormat="1" x14ac:dyDescent="0.2">
      <c r="G776" s="413"/>
    </row>
    <row r="777" spans="7:7" s="227" customFormat="1" x14ac:dyDescent="0.2">
      <c r="G777" s="413"/>
    </row>
    <row r="778" spans="7:7" s="227" customFormat="1" x14ac:dyDescent="0.2">
      <c r="G778" s="413"/>
    </row>
    <row r="779" spans="7:7" s="227" customFormat="1" x14ac:dyDescent="0.2">
      <c r="G779" s="413"/>
    </row>
    <row r="780" spans="7:7" s="227" customFormat="1" x14ac:dyDescent="0.2">
      <c r="G780" s="413"/>
    </row>
    <row r="781" spans="7:7" s="227" customFormat="1" x14ac:dyDescent="0.2">
      <c r="G781" s="413"/>
    </row>
    <row r="782" spans="7:7" s="227" customFormat="1" x14ac:dyDescent="0.2">
      <c r="G782" s="413"/>
    </row>
    <row r="783" spans="7:7" s="227" customFormat="1" x14ac:dyDescent="0.2">
      <c r="G783" s="413"/>
    </row>
    <row r="784" spans="7:7" s="227" customFormat="1" x14ac:dyDescent="0.2">
      <c r="G784" s="413"/>
    </row>
    <row r="785" spans="7:7" s="227" customFormat="1" x14ac:dyDescent="0.2">
      <c r="G785" s="413"/>
    </row>
    <row r="786" spans="7:7" s="227" customFormat="1" x14ac:dyDescent="0.2">
      <c r="G786" s="413"/>
    </row>
    <row r="787" spans="7:7" s="227" customFormat="1" x14ac:dyDescent="0.2">
      <c r="G787" s="413"/>
    </row>
    <row r="788" spans="7:7" s="227" customFormat="1" x14ac:dyDescent="0.2">
      <c r="G788" s="413"/>
    </row>
    <row r="789" spans="7:7" s="227" customFormat="1" x14ac:dyDescent="0.2">
      <c r="G789" s="413"/>
    </row>
    <row r="790" spans="7:7" s="227" customFormat="1" x14ac:dyDescent="0.2">
      <c r="G790" s="413"/>
    </row>
    <row r="791" spans="7:7" s="227" customFormat="1" x14ac:dyDescent="0.2">
      <c r="G791" s="413"/>
    </row>
    <row r="792" spans="7:7" s="227" customFormat="1" x14ac:dyDescent="0.2">
      <c r="G792" s="413"/>
    </row>
    <row r="793" spans="7:7" s="227" customFormat="1" x14ac:dyDescent="0.2">
      <c r="G793" s="413"/>
    </row>
    <row r="794" spans="7:7" s="227" customFormat="1" x14ac:dyDescent="0.2">
      <c r="G794" s="413"/>
    </row>
    <row r="795" spans="7:7" s="227" customFormat="1" x14ac:dyDescent="0.2">
      <c r="G795" s="413"/>
    </row>
    <row r="796" spans="7:7" s="227" customFormat="1" x14ac:dyDescent="0.2">
      <c r="G796" s="413"/>
    </row>
    <row r="797" spans="7:7" s="227" customFormat="1" x14ac:dyDescent="0.2">
      <c r="G797" s="413"/>
    </row>
    <row r="798" spans="7:7" s="227" customFormat="1" x14ac:dyDescent="0.2">
      <c r="G798" s="413"/>
    </row>
    <row r="799" spans="7:7" s="227" customFormat="1" x14ac:dyDescent="0.2">
      <c r="G799" s="413"/>
    </row>
    <row r="800" spans="7:7" s="227" customFormat="1" x14ac:dyDescent="0.2">
      <c r="G800" s="413"/>
    </row>
    <row r="801" spans="7:7" s="227" customFormat="1" x14ac:dyDescent="0.2">
      <c r="G801" s="413"/>
    </row>
    <row r="802" spans="7:7" s="227" customFormat="1" x14ac:dyDescent="0.2">
      <c r="G802" s="413"/>
    </row>
    <row r="803" spans="7:7" s="227" customFormat="1" x14ac:dyDescent="0.2">
      <c r="G803" s="413"/>
    </row>
    <row r="804" spans="7:7" s="227" customFormat="1" x14ac:dyDescent="0.2">
      <c r="G804" s="413"/>
    </row>
    <row r="805" spans="7:7" s="227" customFormat="1" x14ac:dyDescent="0.2">
      <c r="G805" s="413"/>
    </row>
    <row r="806" spans="7:7" s="227" customFormat="1" x14ac:dyDescent="0.2">
      <c r="G806" s="413"/>
    </row>
    <row r="807" spans="7:7" s="227" customFormat="1" x14ac:dyDescent="0.2">
      <c r="G807" s="413"/>
    </row>
    <row r="808" spans="7:7" s="227" customFormat="1" x14ac:dyDescent="0.2">
      <c r="G808" s="413"/>
    </row>
    <row r="809" spans="7:7" s="227" customFormat="1" x14ac:dyDescent="0.2">
      <c r="G809" s="413"/>
    </row>
    <row r="810" spans="7:7" s="227" customFormat="1" x14ac:dyDescent="0.2">
      <c r="G810" s="413"/>
    </row>
    <row r="811" spans="7:7" s="227" customFormat="1" x14ac:dyDescent="0.2">
      <c r="G811" s="413"/>
    </row>
    <row r="812" spans="7:7" s="227" customFormat="1" x14ac:dyDescent="0.2">
      <c r="G812" s="413"/>
    </row>
    <row r="813" spans="7:7" s="227" customFormat="1" x14ac:dyDescent="0.2">
      <c r="G813" s="413"/>
    </row>
    <row r="814" spans="7:7" s="227" customFormat="1" x14ac:dyDescent="0.2">
      <c r="G814" s="413"/>
    </row>
    <row r="815" spans="7:7" s="227" customFormat="1" x14ac:dyDescent="0.2">
      <c r="G815" s="413"/>
    </row>
    <row r="816" spans="7:7" s="227" customFormat="1" x14ac:dyDescent="0.2">
      <c r="G816" s="413"/>
    </row>
    <row r="817" spans="7:7" s="227" customFormat="1" x14ac:dyDescent="0.2">
      <c r="G817" s="413"/>
    </row>
    <row r="818" spans="7:7" s="227" customFormat="1" x14ac:dyDescent="0.2">
      <c r="G818" s="413"/>
    </row>
    <row r="819" spans="7:7" s="227" customFormat="1" x14ac:dyDescent="0.2">
      <c r="G819" s="413"/>
    </row>
    <row r="820" spans="7:7" s="227" customFormat="1" x14ac:dyDescent="0.2">
      <c r="G820" s="413"/>
    </row>
    <row r="821" spans="7:7" s="227" customFormat="1" x14ac:dyDescent="0.2">
      <c r="G821" s="413"/>
    </row>
    <row r="822" spans="7:7" s="227" customFormat="1" x14ac:dyDescent="0.2">
      <c r="G822" s="413"/>
    </row>
    <row r="823" spans="7:7" s="227" customFormat="1" x14ac:dyDescent="0.2">
      <c r="G823" s="413"/>
    </row>
    <row r="824" spans="7:7" s="227" customFormat="1" x14ac:dyDescent="0.2">
      <c r="G824" s="413"/>
    </row>
    <row r="825" spans="7:7" s="227" customFormat="1" x14ac:dyDescent="0.2">
      <c r="G825" s="413"/>
    </row>
    <row r="826" spans="7:7" s="227" customFormat="1" x14ac:dyDescent="0.2">
      <c r="G826" s="413"/>
    </row>
    <row r="827" spans="7:7" s="227" customFormat="1" x14ac:dyDescent="0.2">
      <c r="G827" s="413"/>
    </row>
    <row r="828" spans="7:7" s="227" customFormat="1" x14ac:dyDescent="0.2">
      <c r="G828" s="413"/>
    </row>
    <row r="829" spans="7:7" s="227" customFormat="1" x14ac:dyDescent="0.2">
      <c r="G829" s="413"/>
    </row>
    <row r="830" spans="7:7" s="227" customFormat="1" x14ac:dyDescent="0.2">
      <c r="G830" s="413"/>
    </row>
    <row r="831" spans="7:7" s="227" customFormat="1" x14ac:dyDescent="0.2">
      <c r="G831" s="413"/>
    </row>
    <row r="832" spans="7:7" s="227" customFormat="1" x14ac:dyDescent="0.2">
      <c r="G832" s="413"/>
    </row>
    <row r="833" spans="7:7" s="227" customFormat="1" x14ac:dyDescent="0.2">
      <c r="G833" s="413"/>
    </row>
    <row r="834" spans="7:7" s="227" customFormat="1" x14ac:dyDescent="0.2">
      <c r="G834" s="413"/>
    </row>
    <row r="835" spans="7:7" s="227" customFormat="1" x14ac:dyDescent="0.2">
      <c r="G835" s="413"/>
    </row>
    <row r="836" spans="7:7" s="227" customFormat="1" x14ac:dyDescent="0.2">
      <c r="G836" s="413"/>
    </row>
    <row r="837" spans="7:7" s="227" customFormat="1" x14ac:dyDescent="0.2">
      <c r="G837" s="413"/>
    </row>
    <row r="838" spans="7:7" s="227" customFormat="1" x14ac:dyDescent="0.2">
      <c r="G838" s="413"/>
    </row>
    <row r="839" spans="7:7" s="227" customFormat="1" x14ac:dyDescent="0.2">
      <c r="G839" s="413"/>
    </row>
    <row r="840" spans="7:7" s="227" customFormat="1" x14ac:dyDescent="0.2">
      <c r="G840" s="413"/>
    </row>
    <row r="841" spans="7:7" s="227" customFormat="1" x14ac:dyDescent="0.2">
      <c r="G841" s="413"/>
    </row>
    <row r="842" spans="7:7" s="227" customFormat="1" x14ac:dyDescent="0.2">
      <c r="G842" s="413"/>
    </row>
    <row r="843" spans="7:7" s="227" customFormat="1" x14ac:dyDescent="0.2">
      <c r="G843" s="413"/>
    </row>
    <row r="844" spans="7:7" s="227" customFormat="1" x14ac:dyDescent="0.2">
      <c r="G844" s="413"/>
    </row>
    <row r="845" spans="7:7" s="227" customFormat="1" x14ac:dyDescent="0.2">
      <c r="G845" s="413"/>
    </row>
    <row r="846" spans="7:7" s="227" customFormat="1" x14ac:dyDescent="0.2">
      <c r="G846" s="413"/>
    </row>
    <row r="847" spans="7:7" s="227" customFormat="1" x14ac:dyDescent="0.2">
      <c r="G847" s="413"/>
    </row>
    <row r="848" spans="7:7" s="227" customFormat="1" x14ac:dyDescent="0.2">
      <c r="G848" s="413"/>
    </row>
    <row r="849" spans="7:7" s="227" customFormat="1" x14ac:dyDescent="0.2">
      <c r="G849" s="413"/>
    </row>
    <row r="850" spans="7:7" s="227" customFormat="1" x14ac:dyDescent="0.2">
      <c r="G850" s="413"/>
    </row>
    <row r="851" spans="7:7" s="227" customFormat="1" x14ac:dyDescent="0.2">
      <c r="G851" s="413"/>
    </row>
    <row r="852" spans="7:7" s="227" customFormat="1" x14ac:dyDescent="0.2">
      <c r="G852" s="413"/>
    </row>
    <row r="853" spans="7:7" s="227" customFormat="1" x14ac:dyDescent="0.2">
      <c r="G853" s="413"/>
    </row>
    <row r="854" spans="7:7" s="227" customFormat="1" x14ac:dyDescent="0.2">
      <c r="G854" s="413"/>
    </row>
    <row r="855" spans="7:7" s="227" customFormat="1" x14ac:dyDescent="0.2">
      <c r="G855" s="413"/>
    </row>
    <row r="856" spans="7:7" s="227" customFormat="1" x14ac:dyDescent="0.2">
      <c r="G856" s="413"/>
    </row>
    <row r="857" spans="7:7" s="227" customFormat="1" x14ac:dyDescent="0.2">
      <c r="G857" s="413"/>
    </row>
    <row r="858" spans="7:7" s="227" customFormat="1" x14ac:dyDescent="0.2">
      <c r="G858" s="413"/>
    </row>
    <row r="859" spans="7:7" s="227" customFormat="1" x14ac:dyDescent="0.2">
      <c r="G859" s="413"/>
    </row>
    <row r="860" spans="7:7" s="227" customFormat="1" x14ac:dyDescent="0.2">
      <c r="G860" s="413"/>
    </row>
    <row r="861" spans="7:7" s="227" customFormat="1" x14ac:dyDescent="0.2">
      <c r="G861" s="413"/>
    </row>
    <row r="862" spans="7:7" s="227" customFormat="1" x14ac:dyDescent="0.2">
      <c r="G862" s="413"/>
    </row>
    <row r="863" spans="7:7" s="227" customFormat="1" x14ac:dyDescent="0.2">
      <c r="G863" s="413"/>
    </row>
    <row r="864" spans="7:7" s="227" customFormat="1" x14ac:dyDescent="0.2">
      <c r="G864" s="413"/>
    </row>
    <row r="865" spans="7:7" s="227" customFormat="1" x14ac:dyDescent="0.2">
      <c r="G865" s="413"/>
    </row>
    <row r="866" spans="7:7" s="227" customFormat="1" x14ac:dyDescent="0.2">
      <c r="G866" s="413"/>
    </row>
    <row r="867" spans="7:7" s="227" customFormat="1" x14ac:dyDescent="0.2">
      <c r="G867" s="413"/>
    </row>
    <row r="868" spans="7:7" s="227" customFormat="1" x14ac:dyDescent="0.2">
      <c r="G868" s="413"/>
    </row>
    <row r="869" spans="7:7" s="227" customFormat="1" x14ac:dyDescent="0.2">
      <c r="G869" s="413"/>
    </row>
    <row r="870" spans="7:7" s="227" customFormat="1" x14ac:dyDescent="0.2">
      <c r="G870" s="413"/>
    </row>
    <row r="871" spans="7:7" s="227" customFormat="1" x14ac:dyDescent="0.2">
      <c r="G871" s="413"/>
    </row>
    <row r="872" spans="7:7" s="227" customFormat="1" x14ac:dyDescent="0.2">
      <c r="G872" s="413"/>
    </row>
    <row r="873" spans="7:7" s="227" customFormat="1" x14ac:dyDescent="0.2">
      <c r="G873" s="413"/>
    </row>
    <row r="874" spans="7:7" s="227" customFormat="1" x14ac:dyDescent="0.2">
      <c r="G874" s="413"/>
    </row>
    <row r="875" spans="7:7" s="227" customFormat="1" x14ac:dyDescent="0.2">
      <c r="G875" s="413"/>
    </row>
    <row r="876" spans="7:7" s="227" customFormat="1" x14ac:dyDescent="0.2">
      <c r="G876" s="413"/>
    </row>
    <row r="877" spans="7:7" s="227" customFormat="1" x14ac:dyDescent="0.2">
      <c r="G877" s="413"/>
    </row>
    <row r="878" spans="7:7" s="227" customFormat="1" x14ac:dyDescent="0.2">
      <c r="G878" s="413"/>
    </row>
    <row r="879" spans="7:7" s="227" customFormat="1" x14ac:dyDescent="0.2">
      <c r="G879" s="413"/>
    </row>
    <row r="880" spans="7:7" s="227" customFormat="1" x14ac:dyDescent="0.2">
      <c r="G880" s="413"/>
    </row>
    <row r="881" spans="7:7" s="227" customFormat="1" x14ac:dyDescent="0.2">
      <c r="G881" s="413"/>
    </row>
    <row r="882" spans="7:7" s="227" customFormat="1" x14ac:dyDescent="0.2">
      <c r="G882" s="413"/>
    </row>
    <row r="883" spans="7:7" s="227" customFormat="1" x14ac:dyDescent="0.2">
      <c r="G883" s="413"/>
    </row>
    <row r="884" spans="7:7" s="227" customFormat="1" x14ac:dyDescent="0.2">
      <c r="G884" s="413"/>
    </row>
    <row r="885" spans="7:7" s="227" customFormat="1" x14ac:dyDescent="0.2">
      <c r="G885" s="413"/>
    </row>
    <row r="886" spans="7:7" s="227" customFormat="1" x14ac:dyDescent="0.2">
      <c r="G886" s="413"/>
    </row>
    <row r="887" spans="7:7" s="227" customFormat="1" x14ac:dyDescent="0.2">
      <c r="G887" s="413"/>
    </row>
    <row r="888" spans="7:7" s="227" customFormat="1" x14ac:dyDescent="0.2">
      <c r="G888" s="413"/>
    </row>
    <row r="889" spans="7:7" s="227" customFormat="1" x14ac:dyDescent="0.2">
      <c r="G889" s="413"/>
    </row>
    <row r="890" spans="7:7" s="227" customFormat="1" x14ac:dyDescent="0.2">
      <c r="G890" s="413"/>
    </row>
    <row r="891" spans="7:7" s="227" customFormat="1" x14ac:dyDescent="0.2">
      <c r="G891" s="413"/>
    </row>
    <row r="892" spans="7:7" s="227" customFormat="1" x14ac:dyDescent="0.2">
      <c r="G892" s="413"/>
    </row>
    <row r="893" spans="7:7" s="227" customFormat="1" x14ac:dyDescent="0.2">
      <c r="G893" s="413"/>
    </row>
    <row r="894" spans="7:7" s="227" customFormat="1" x14ac:dyDescent="0.2">
      <c r="G894" s="413"/>
    </row>
    <row r="895" spans="7:7" s="227" customFormat="1" x14ac:dyDescent="0.2">
      <c r="G895" s="413"/>
    </row>
    <row r="896" spans="7:7" s="227" customFormat="1" x14ac:dyDescent="0.2">
      <c r="G896" s="413"/>
    </row>
    <row r="897" spans="7:7" s="227" customFormat="1" x14ac:dyDescent="0.2">
      <c r="G897" s="413"/>
    </row>
    <row r="898" spans="7:7" s="227" customFormat="1" x14ac:dyDescent="0.2">
      <c r="G898" s="413"/>
    </row>
    <row r="899" spans="7:7" s="227" customFormat="1" x14ac:dyDescent="0.2">
      <c r="G899" s="413"/>
    </row>
    <row r="900" spans="7:7" s="227" customFormat="1" x14ac:dyDescent="0.2">
      <c r="G900" s="413"/>
    </row>
    <row r="901" spans="7:7" s="227" customFormat="1" x14ac:dyDescent="0.2">
      <c r="G901" s="413"/>
    </row>
    <row r="902" spans="7:7" s="227" customFormat="1" x14ac:dyDescent="0.2">
      <c r="G902" s="413"/>
    </row>
    <row r="903" spans="7:7" s="227" customFormat="1" x14ac:dyDescent="0.2">
      <c r="G903" s="413"/>
    </row>
    <row r="904" spans="7:7" s="227" customFormat="1" x14ac:dyDescent="0.2">
      <c r="G904" s="413"/>
    </row>
    <row r="905" spans="7:7" s="227" customFormat="1" x14ac:dyDescent="0.2">
      <c r="G905" s="413"/>
    </row>
    <row r="906" spans="7:7" s="227" customFormat="1" x14ac:dyDescent="0.2">
      <c r="G906" s="413"/>
    </row>
    <row r="907" spans="7:7" s="227" customFormat="1" x14ac:dyDescent="0.2">
      <c r="G907" s="413"/>
    </row>
    <row r="908" spans="7:7" s="227" customFormat="1" x14ac:dyDescent="0.2">
      <c r="G908" s="413"/>
    </row>
    <row r="909" spans="7:7" s="227" customFormat="1" x14ac:dyDescent="0.2">
      <c r="G909" s="413"/>
    </row>
    <row r="910" spans="7:7" s="227" customFormat="1" x14ac:dyDescent="0.2">
      <c r="G910" s="413"/>
    </row>
    <row r="911" spans="7:7" s="227" customFormat="1" x14ac:dyDescent="0.2">
      <c r="G911" s="413"/>
    </row>
    <row r="912" spans="7:7" s="227" customFormat="1" x14ac:dyDescent="0.2">
      <c r="G912" s="413"/>
    </row>
    <row r="913" spans="7:7" s="227" customFormat="1" x14ac:dyDescent="0.2">
      <c r="G913" s="413"/>
    </row>
    <row r="914" spans="7:7" s="227" customFormat="1" x14ac:dyDescent="0.2">
      <c r="G914" s="413"/>
    </row>
    <row r="915" spans="7:7" s="227" customFormat="1" x14ac:dyDescent="0.2">
      <c r="G915" s="413"/>
    </row>
    <row r="916" spans="7:7" s="227" customFormat="1" x14ac:dyDescent="0.2">
      <c r="G916" s="413"/>
    </row>
    <row r="917" spans="7:7" s="227" customFormat="1" x14ac:dyDescent="0.2">
      <c r="G917" s="413"/>
    </row>
    <row r="918" spans="7:7" s="227" customFormat="1" x14ac:dyDescent="0.2">
      <c r="G918" s="413"/>
    </row>
    <row r="919" spans="7:7" s="227" customFormat="1" x14ac:dyDescent="0.2">
      <c r="G919" s="413"/>
    </row>
    <row r="920" spans="7:7" s="227" customFormat="1" x14ac:dyDescent="0.2">
      <c r="G920" s="413"/>
    </row>
    <row r="921" spans="7:7" s="227" customFormat="1" x14ac:dyDescent="0.2">
      <c r="G921" s="413"/>
    </row>
    <row r="922" spans="7:7" s="227" customFormat="1" x14ac:dyDescent="0.2">
      <c r="G922" s="413"/>
    </row>
    <row r="923" spans="7:7" s="227" customFormat="1" x14ac:dyDescent="0.2">
      <c r="G923" s="413"/>
    </row>
    <row r="924" spans="7:7" s="227" customFormat="1" x14ac:dyDescent="0.2">
      <c r="G924" s="413"/>
    </row>
    <row r="925" spans="7:7" s="227" customFormat="1" x14ac:dyDescent="0.2">
      <c r="G925" s="413"/>
    </row>
    <row r="926" spans="7:7" s="227" customFormat="1" x14ac:dyDescent="0.2">
      <c r="G926" s="413"/>
    </row>
    <row r="927" spans="7:7" s="227" customFormat="1" x14ac:dyDescent="0.2">
      <c r="G927" s="413"/>
    </row>
    <row r="928" spans="7:7" s="227" customFormat="1" x14ac:dyDescent="0.2">
      <c r="G928" s="413"/>
    </row>
    <row r="929" spans="7:7" s="227" customFormat="1" x14ac:dyDescent="0.2">
      <c r="G929" s="413"/>
    </row>
    <row r="930" spans="7:7" s="227" customFormat="1" x14ac:dyDescent="0.2">
      <c r="G930" s="413"/>
    </row>
    <row r="931" spans="7:7" s="227" customFormat="1" x14ac:dyDescent="0.2">
      <c r="G931" s="413"/>
    </row>
    <row r="932" spans="7:7" s="227" customFormat="1" x14ac:dyDescent="0.2">
      <c r="G932" s="413"/>
    </row>
    <row r="933" spans="7:7" s="227" customFormat="1" x14ac:dyDescent="0.2">
      <c r="G933" s="413"/>
    </row>
    <row r="934" spans="7:7" s="227" customFormat="1" x14ac:dyDescent="0.2">
      <c r="G934" s="413"/>
    </row>
    <row r="935" spans="7:7" s="227" customFormat="1" x14ac:dyDescent="0.2">
      <c r="G935" s="413"/>
    </row>
    <row r="936" spans="7:7" s="227" customFormat="1" x14ac:dyDescent="0.2">
      <c r="G936" s="413"/>
    </row>
    <row r="937" spans="7:7" s="227" customFormat="1" x14ac:dyDescent="0.2">
      <c r="G937" s="413"/>
    </row>
    <row r="938" spans="7:7" s="227" customFormat="1" x14ac:dyDescent="0.2">
      <c r="G938" s="413"/>
    </row>
    <row r="939" spans="7:7" s="227" customFormat="1" x14ac:dyDescent="0.2">
      <c r="G939" s="413"/>
    </row>
    <row r="940" spans="7:7" s="227" customFormat="1" x14ac:dyDescent="0.2">
      <c r="G940" s="413"/>
    </row>
    <row r="941" spans="7:7" s="227" customFormat="1" x14ac:dyDescent="0.2">
      <c r="G941" s="413"/>
    </row>
    <row r="942" spans="7:7" s="227" customFormat="1" x14ac:dyDescent="0.2">
      <c r="G942" s="413"/>
    </row>
    <row r="943" spans="7:7" s="227" customFormat="1" x14ac:dyDescent="0.2">
      <c r="G943" s="413"/>
    </row>
    <row r="944" spans="7:7" s="227" customFormat="1" x14ac:dyDescent="0.2">
      <c r="G944" s="413"/>
    </row>
    <row r="945" spans="7:7" s="227" customFormat="1" x14ac:dyDescent="0.2">
      <c r="G945" s="413"/>
    </row>
    <row r="946" spans="7:7" s="227" customFormat="1" x14ac:dyDescent="0.2">
      <c r="G946" s="413"/>
    </row>
    <row r="947" spans="7:7" s="227" customFormat="1" x14ac:dyDescent="0.2">
      <c r="G947" s="413"/>
    </row>
    <row r="948" spans="7:7" s="227" customFormat="1" x14ac:dyDescent="0.2">
      <c r="G948" s="413"/>
    </row>
    <row r="949" spans="7:7" s="227" customFormat="1" x14ac:dyDescent="0.2">
      <c r="G949" s="413"/>
    </row>
    <row r="950" spans="7:7" s="227" customFormat="1" x14ac:dyDescent="0.2">
      <c r="G950" s="413"/>
    </row>
    <row r="951" spans="7:7" s="227" customFormat="1" x14ac:dyDescent="0.2">
      <c r="G951" s="413"/>
    </row>
    <row r="952" spans="7:7" s="227" customFormat="1" x14ac:dyDescent="0.2">
      <c r="G952" s="413"/>
    </row>
    <row r="953" spans="7:7" s="227" customFormat="1" x14ac:dyDescent="0.2">
      <c r="G953" s="413"/>
    </row>
    <row r="954" spans="7:7" s="227" customFormat="1" x14ac:dyDescent="0.2">
      <c r="G954" s="413"/>
    </row>
    <row r="955" spans="7:7" s="227" customFormat="1" x14ac:dyDescent="0.2">
      <c r="G955" s="413"/>
    </row>
    <row r="956" spans="7:7" s="227" customFormat="1" x14ac:dyDescent="0.2">
      <c r="G956" s="413"/>
    </row>
    <row r="957" spans="7:7" s="227" customFormat="1" x14ac:dyDescent="0.2">
      <c r="G957" s="413"/>
    </row>
    <row r="958" spans="7:7" s="227" customFormat="1" x14ac:dyDescent="0.2">
      <c r="G958" s="413"/>
    </row>
    <row r="959" spans="7:7" s="227" customFormat="1" x14ac:dyDescent="0.2">
      <c r="G959" s="413"/>
    </row>
    <row r="960" spans="7:7" s="227" customFormat="1" x14ac:dyDescent="0.2">
      <c r="G960" s="413"/>
    </row>
    <row r="961" spans="7:7" s="227" customFormat="1" x14ac:dyDescent="0.2">
      <c r="G961" s="413"/>
    </row>
    <row r="962" spans="7:7" s="227" customFormat="1" x14ac:dyDescent="0.2">
      <c r="G962" s="413"/>
    </row>
    <row r="963" spans="7:7" s="227" customFormat="1" x14ac:dyDescent="0.2">
      <c r="G963" s="413"/>
    </row>
    <row r="964" spans="7:7" s="227" customFormat="1" x14ac:dyDescent="0.2">
      <c r="G964" s="413"/>
    </row>
    <row r="965" spans="7:7" s="227" customFormat="1" x14ac:dyDescent="0.2">
      <c r="G965" s="413"/>
    </row>
    <row r="966" spans="7:7" s="227" customFormat="1" x14ac:dyDescent="0.2">
      <c r="G966" s="413"/>
    </row>
    <row r="967" spans="7:7" s="227" customFormat="1" x14ac:dyDescent="0.2">
      <c r="G967" s="413"/>
    </row>
    <row r="968" spans="7:7" s="227" customFormat="1" x14ac:dyDescent="0.2">
      <c r="G968" s="413"/>
    </row>
    <row r="969" spans="7:7" s="227" customFormat="1" x14ac:dyDescent="0.2">
      <c r="G969" s="413"/>
    </row>
    <row r="970" spans="7:7" s="227" customFormat="1" x14ac:dyDescent="0.2">
      <c r="G970" s="413"/>
    </row>
    <row r="971" spans="7:7" s="227" customFormat="1" x14ac:dyDescent="0.2">
      <c r="G971" s="413"/>
    </row>
    <row r="972" spans="7:7" s="227" customFormat="1" x14ac:dyDescent="0.2">
      <c r="G972" s="413"/>
    </row>
    <row r="973" spans="7:7" s="227" customFormat="1" x14ac:dyDescent="0.2">
      <c r="G973" s="413"/>
    </row>
    <row r="974" spans="7:7" s="227" customFormat="1" x14ac:dyDescent="0.2">
      <c r="G974" s="413"/>
    </row>
    <row r="975" spans="7:7" s="227" customFormat="1" x14ac:dyDescent="0.2">
      <c r="G975" s="413"/>
    </row>
    <row r="976" spans="7:7" s="227" customFormat="1" x14ac:dyDescent="0.2">
      <c r="G976" s="413"/>
    </row>
    <row r="977" spans="7:7" s="227" customFormat="1" x14ac:dyDescent="0.2">
      <c r="G977" s="413"/>
    </row>
    <row r="978" spans="7:7" s="227" customFormat="1" x14ac:dyDescent="0.2">
      <c r="G978" s="413"/>
    </row>
    <row r="979" spans="7:7" s="227" customFormat="1" x14ac:dyDescent="0.2">
      <c r="G979" s="413"/>
    </row>
    <row r="980" spans="7:7" s="227" customFormat="1" x14ac:dyDescent="0.2">
      <c r="G980" s="413"/>
    </row>
    <row r="981" spans="7:7" s="227" customFormat="1" x14ac:dyDescent="0.2">
      <c r="G981" s="413"/>
    </row>
    <row r="982" spans="7:7" s="227" customFormat="1" x14ac:dyDescent="0.2">
      <c r="G982" s="413"/>
    </row>
    <row r="983" spans="7:7" s="227" customFormat="1" x14ac:dyDescent="0.2">
      <c r="G983" s="413"/>
    </row>
    <row r="984" spans="7:7" s="227" customFormat="1" x14ac:dyDescent="0.2">
      <c r="G984" s="413"/>
    </row>
    <row r="985" spans="7:7" s="227" customFormat="1" x14ac:dyDescent="0.2">
      <c r="G985" s="413"/>
    </row>
    <row r="986" spans="7:7" s="227" customFormat="1" x14ac:dyDescent="0.2">
      <c r="G986" s="413"/>
    </row>
    <row r="987" spans="7:7" s="227" customFormat="1" x14ac:dyDescent="0.2">
      <c r="G987" s="413"/>
    </row>
    <row r="988" spans="7:7" s="227" customFormat="1" x14ac:dyDescent="0.2">
      <c r="G988" s="413"/>
    </row>
    <row r="989" spans="7:7" s="227" customFormat="1" x14ac:dyDescent="0.2">
      <c r="G989" s="413"/>
    </row>
    <row r="990" spans="7:7" s="227" customFormat="1" x14ac:dyDescent="0.2">
      <c r="G990" s="413"/>
    </row>
    <row r="991" spans="7:7" s="227" customFormat="1" x14ac:dyDescent="0.2">
      <c r="G991" s="413"/>
    </row>
    <row r="992" spans="7:7" s="227" customFormat="1" x14ac:dyDescent="0.2">
      <c r="G992" s="413"/>
    </row>
    <row r="993" spans="7:7" s="227" customFormat="1" x14ac:dyDescent="0.2">
      <c r="G993" s="413"/>
    </row>
    <row r="994" spans="7:7" s="227" customFormat="1" x14ac:dyDescent="0.2">
      <c r="G994" s="413"/>
    </row>
    <row r="995" spans="7:7" s="227" customFormat="1" x14ac:dyDescent="0.2">
      <c r="G995" s="413"/>
    </row>
    <row r="996" spans="7:7" s="227" customFormat="1" x14ac:dyDescent="0.2">
      <c r="G996" s="413"/>
    </row>
    <row r="997" spans="7:7" s="227" customFormat="1" x14ac:dyDescent="0.2">
      <c r="G997" s="413"/>
    </row>
    <row r="998" spans="7:7" s="227" customFormat="1" x14ac:dyDescent="0.2">
      <c r="G998" s="413"/>
    </row>
    <row r="999" spans="7:7" s="227" customFormat="1" x14ac:dyDescent="0.2">
      <c r="G999" s="413"/>
    </row>
    <row r="1000" spans="7:7" s="227" customFormat="1" x14ac:dyDescent="0.2">
      <c r="G1000" s="413"/>
    </row>
    <row r="1001" spans="7:7" s="227" customFormat="1" x14ac:dyDescent="0.2">
      <c r="G1001" s="413"/>
    </row>
    <row r="1002" spans="7:7" s="227" customFormat="1" x14ac:dyDescent="0.2">
      <c r="G1002" s="413"/>
    </row>
    <row r="1003" spans="7:7" s="227" customFormat="1" x14ac:dyDescent="0.2">
      <c r="G1003" s="413"/>
    </row>
    <row r="1004" spans="7:7" s="227" customFormat="1" x14ac:dyDescent="0.2">
      <c r="G1004" s="413"/>
    </row>
    <row r="1005" spans="7:7" s="227" customFormat="1" x14ac:dyDescent="0.2">
      <c r="G1005" s="413"/>
    </row>
    <row r="1006" spans="7:7" s="227" customFormat="1" x14ac:dyDescent="0.2">
      <c r="G1006" s="413"/>
    </row>
    <row r="1007" spans="7:7" s="227" customFormat="1" x14ac:dyDescent="0.2">
      <c r="G1007" s="413"/>
    </row>
    <row r="1008" spans="7:7" s="227" customFormat="1" x14ac:dyDescent="0.2">
      <c r="G1008" s="413"/>
    </row>
    <row r="1009" spans="7:7" s="227" customFormat="1" x14ac:dyDescent="0.2">
      <c r="G1009" s="413"/>
    </row>
    <row r="1010" spans="7:7" s="227" customFormat="1" x14ac:dyDescent="0.2">
      <c r="G1010" s="413"/>
    </row>
    <row r="1011" spans="7:7" s="227" customFormat="1" x14ac:dyDescent="0.2">
      <c r="G1011" s="413"/>
    </row>
    <row r="1012" spans="7:7" s="227" customFormat="1" x14ac:dyDescent="0.2">
      <c r="G1012" s="413"/>
    </row>
    <row r="1013" spans="7:7" s="227" customFormat="1" x14ac:dyDescent="0.2">
      <c r="G1013" s="413"/>
    </row>
    <row r="1014" spans="7:7" s="227" customFormat="1" x14ac:dyDescent="0.2">
      <c r="G1014" s="413"/>
    </row>
    <row r="1015" spans="7:7" s="227" customFormat="1" x14ac:dyDescent="0.2">
      <c r="G1015" s="413"/>
    </row>
    <row r="1016" spans="7:7" s="227" customFormat="1" x14ac:dyDescent="0.2">
      <c r="G1016" s="413"/>
    </row>
    <row r="1017" spans="7:7" s="227" customFormat="1" x14ac:dyDescent="0.2">
      <c r="G1017" s="413"/>
    </row>
    <row r="1018" spans="7:7" s="227" customFormat="1" x14ac:dyDescent="0.2">
      <c r="G1018" s="413"/>
    </row>
    <row r="1019" spans="7:7" s="227" customFormat="1" x14ac:dyDescent="0.2">
      <c r="G1019" s="413"/>
    </row>
    <row r="1020" spans="7:7" s="227" customFormat="1" x14ac:dyDescent="0.2">
      <c r="G1020" s="413"/>
    </row>
    <row r="1021" spans="7:7" s="227" customFormat="1" x14ac:dyDescent="0.2">
      <c r="G1021" s="413"/>
    </row>
    <row r="1022" spans="7:7" s="227" customFormat="1" x14ac:dyDescent="0.2">
      <c r="G1022" s="413"/>
    </row>
    <row r="1023" spans="7:7" s="227" customFormat="1" x14ac:dyDescent="0.2">
      <c r="G1023" s="413"/>
    </row>
    <row r="1024" spans="7:7" s="227" customFormat="1" x14ac:dyDescent="0.2">
      <c r="G1024" s="413"/>
    </row>
    <row r="1025" spans="7:7" s="227" customFormat="1" x14ac:dyDescent="0.2">
      <c r="G1025" s="413"/>
    </row>
    <row r="1026" spans="7:7" s="227" customFormat="1" x14ac:dyDescent="0.2">
      <c r="G1026" s="413"/>
    </row>
    <row r="1027" spans="7:7" s="227" customFormat="1" x14ac:dyDescent="0.2">
      <c r="G1027" s="413"/>
    </row>
    <row r="1028" spans="7:7" s="227" customFormat="1" x14ac:dyDescent="0.2">
      <c r="G1028" s="413"/>
    </row>
    <row r="1029" spans="7:7" s="227" customFormat="1" x14ac:dyDescent="0.2">
      <c r="G1029" s="413"/>
    </row>
    <row r="1030" spans="7:7" s="227" customFormat="1" x14ac:dyDescent="0.2">
      <c r="G1030" s="413"/>
    </row>
    <row r="1031" spans="7:7" s="227" customFormat="1" x14ac:dyDescent="0.2">
      <c r="G1031" s="413"/>
    </row>
    <row r="1032" spans="7:7" s="227" customFormat="1" x14ac:dyDescent="0.2">
      <c r="G1032" s="413"/>
    </row>
    <row r="1033" spans="7:7" s="227" customFormat="1" x14ac:dyDescent="0.2">
      <c r="G1033" s="413"/>
    </row>
    <row r="1034" spans="7:7" s="227" customFormat="1" x14ac:dyDescent="0.2">
      <c r="G1034" s="413"/>
    </row>
    <row r="1035" spans="7:7" s="227" customFormat="1" x14ac:dyDescent="0.2">
      <c r="G1035" s="413"/>
    </row>
    <row r="1036" spans="7:7" s="227" customFormat="1" x14ac:dyDescent="0.2">
      <c r="G1036" s="413"/>
    </row>
    <row r="1037" spans="7:7" s="227" customFormat="1" x14ac:dyDescent="0.2">
      <c r="G1037" s="413"/>
    </row>
    <row r="1038" spans="7:7" s="227" customFormat="1" x14ac:dyDescent="0.2">
      <c r="G1038" s="413"/>
    </row>
    <row r="1039" spans="7:7" s="227" customFormat="1" x14ac:dyDescent="0.2">
      <c r="G1039" s="413"/>
    </row>
    <row r="1040" spans="7:7" s="227" customFormat="1" x14ac:dyDescent="0.2">
      <c r="G1040" s="413"/>
    </row>
    <row r="1041" spans="7:7" s="227" customFormat="1" x14ac:dyDescent="0.2">
      <c r="G1041" s="413"/>
    </row>
    <row r="1042" spans="7:7" s="227" customFormat="1" x14ac:dyDescent="0.2">
      <c r="G1042" s="413"/>
    </row>
    <row r="1043" spans="7:7" s="227" customFormat="1" x14ac:dyDescent="0.2">
      <c r="G1043" s="413"/>
    </row>
    <row r="1044" spans="7:7" s="227" customFormat="1" x14ac:dyDescent="0.2">
      <c r="G1044" s="413"/>
    </row>
    <row r="1045" spans="7:7" s="227" customFormat="1" x14ac:dyDescent="0.2">
      <c r="G1045" s="413"/>
    </row>
    <row r="1046" spans="7:7" s="227" customFormat="1" x14ac:dyDescent="0.2">
      <c r="G1046" s="413"/>
    </row>
    <row r="1047" spans="7:7" s="227" customFormat="1" x14ac:dyDescent="0.2">
      <c r="G1047" s="413"/>
    </row>
    <row r="1048" spans="7:7" s="227" customFormat="1" x14ac:dyDescent="0.2">
      <c r="G1048" s="413"/>
    </row>
    <row r="1049" spans="7:7" s="227" customFormat="1" x14ac:dyDescent="0.2">
      <c r="G1049" s="413"/>
    </row>
    <row r="1050" spans="7:7" s="227" customFormat="1" x14ac:dyDescent="0.2">
      <c r="G1050" s="413"/>
    </row>
    <row r="1051" spans="7:7" s="227" customFormat="1" x14ac:dyDescent="0.2">
      <c r="G1051" s="413"/>
    </row>
    <row r="1052" spans="7:7" s="227" customFormat="1" x14ac:dyDescent="0.2">
      <c r="G1052" s="413"/>
    </row>
    <row r="1053" spans="7:7" s="227" customFormat="1" x14ac:dyDescent="0.2">
      <c r="G1053" s="413"/>
    </row>
    <row r="1054" spans="7:7" s="227" customFormat="1" x14ac:dyDescent="0.2">
      <c r="G1054" s="413"/>
    </row>
    <row r="1055" spans="7:7" s="227" customFormat="1" x14ac:dyDescent="0.2">
      <c r="G1055" s="413"/>
    </row>
    <row r="1056" spans="7:7" s="227" customFormat="1" x14ac:dyDescent="0.2">
      <c r="G1056" s="413"/>
    </row>
    <row r="1057" spans="7:7" s="227" customFormat="1" x14ac:dyDescent="0.2">
      <c r="G1057" s="413"/>
    </row>
    <row r="1058" spans="7:7" s="227" customFormat="1" x14ac:dyDescent="0.2">
      <c r="G1058" s="413"/>
    </row>
    <row r="1059" spans="7:7" s="227" customFormat="1" x14ac:dyDescent="0.2">
      <c r="G1059" s="413"/>
    </row>
    <row r="1060" spans="7:7" s="227" customFormat="1" x14ac:dyDescent="0.2">
      <c r="G1060" s="413"/>
    </row>
    <row r="1061" spans="7:7" s="227" customFormat="1" x14ac:dyDescent="0.2">
      <c r="G1061" s="413"/>
    </row>
    <row r="1062" spans="7:7" s="227" customFormat="1" x14ac:dyDescent="0.2">
      <c r="G1062" s="413"/>
    </row>
    <row r="1063" spans="7:7" s="227" customFormat="1" x14ac:dyDescent="0.2">
      <c r="G1063" s="413"/>
    </row>
    <row r="1064" spans="7:7" s="227" customFormat="1" x14ac:dyDescent="0.2">
      <c r="G1064" s="413"/>
    </row>
    <row r="1065" spans="7:7" s="227" customFormat="1" x14ac:dyDescent="0.2">
      <c r="G1065" s="413"/>
    </row>
    <row r="1066" spans="7:7" s="227" customFormat="1" x14ac:dyDescent="0.2">
      <c r="G1066" s="413"/>
    </row>
    <row r="1067" spans="7:7" s="227" customFormat="1" x14ac:dyDescent="0.2">
      <c r="G1067" s="413"/>
    </row>
    <row r="1068" spans="7:7" s="227" customFormat="1" x14ac:dyDescent="0.2">
      <c r="G1068" s="413"/>
    </row>
    <row r="1069" spans="7:7" s="227" customFormat="1" x14ac:dyDescent="0.2">
      <c r="G1069" s="413"/>
    </row>
    <row r="1070" spans="7:7" s="227" customFormat="1" x14ac:dyDescent="0.2">
      <c r="G1070" s="413"/>
    </row>
    <row r="1071" spans="7:7" s="227" customFormat="1" x14ac:dyDescent="0.2">
      <c r="G1071" s="413"/>
    </row>
    <row r="1072" spans="7:7" s="227" customFormat="1" x14ac:dyDescent="0.2">
      <c r="G1072" s="413"/>
    </row>
    <row r="1073" spans="7:7" s="227" customFormat="1" x14ac:dyDescent="0.2">
      <c r="G1073" s="413"/>
    </row>
    <row r="1074" spans="7:7" s="227" customFormat="1" x14ac:dyDescent="0.2">
      <c r="G1074" s="413"/>
    </row>
    <row r="1075" spans="7:7" s="227" customFormat="1" x14ac:dyDescent="0.2">
      <c r="G1075" s="413"/>
    </row>
    <row r="1076" spans="7:7" s="227" customFormat="1" x14ac:dyDescent="0.2">
      <c r="G1076" s="413"/>
    </row>
    <row r="1077" spans="7:7" s="227" customFormat="1" x14ac:dyDescent="0.2">
      <c r="G1077" s="413"/>
    </row>
    <row r="1078" spans="7:7" s="227" customFormat="1" x14ac:dyDescent="0.2">
      <c r="G1078" s="413"/>
    </row>
    <row r="1079" spans="7:7" s="227" customFormat="1" x14ac:dyDescent="0.2">
      <c r="G1079" s="413"/>
    </row>
    <row r="1080" spans="7:7" s="227" customFormat="1" x14ac:dyDescent="0.2">
      <c r="G1080" s="413"/>
    </row>
    <row r="1081" spans="7:7" s="227" customFormat="1" x14ac:dyDescent="0.2">
      <c r="G1081" s="413"/>
    </row>
    <row r="1082" spans="7:7" s="227" customFormat="1" x14ac:dyDescent="0.2">
      <c r="G1082" s="413"/>
    </row>
    <row r="1083" spans="7:7" s="227" customFormat="1" x14ac:dyDescent="0.2">
      <c r="G1083" s="413"/>
    </row>
    <row r="1084" spans="7:7" s="227" customFormat="1" x14ac:dyDescent="0.2">
      <c r="G1084" s="413"/>
    </row>
    <row r="1085" spans="7:7" s="227" customFormat="1" x14ac:dyDescent="0.2">
      <c r="G1085" s="413"/>
    </row>
    <row r="1086" spans="7:7" s="227" customFormat="1" x14ac:dyDescent="0.2">
      <c r="G1086" s="413"/>
    </row>
    <row r="1087" spans="7:7" s="227" customFormat="1" x14ac:dyDescent="0.2">
      <c r="G1087" s="413"/>
    </row>
    <row r="1088" spans="7:7" s="227" customFormat="1" x14ac:dyDescent="0.2">
      <c r="G1088" s="413"/>
    </row>
    <row r="1089" spans="7:7" s="227" customFormat="1" x14ac:dyDescent="0.2">
      <c r="G1089" s="413"/>
    </row>
    <row r="1090" spans="7:7" s="227" customFormat="1" x14ac:dyDescent="0.2">
      <c r="G1090" s="413"/>
    </row>
    <row r="1091" spans="7:7" s="227" customFormat="1" x14ac:dyDescent="0.2">
      <c r="G1091" s="413"/>
    </row>
    <row r="1092" spans="7:7" s="227" customFormat="1" x14ac:dyDescent="0.2">
      <c r="G1092" s="413"/>
    </row>
    <row r="1093" spans="7:7" s="227" customFormat="1" x14ac:dyDescent="0.2">
      <c r="G1093" s="413"/>
    </row>
    <row r="1094" spans="7:7" s="227" customFormat="1" x14ac:dyDescent="0.2">
      <c r="G1094" s="413"/>
    </row>
    <row r="1095" spans="7:7" s="227" customFormat="1" x14ac:dyDescent="0.2">
      <c r="G1095" s="413"/>
    </row>
    <row r="1096" spans="7:7" s="227" customFormat="1" x14ac:dyDescent="0.2">
      <c r="G1096" s="413"/>
    </row>
    <row r="1097" spans="7:7" s="227" customFormat="1" x14ac:dyDescent="0.2">
      <c r="G1097" s="413"/>
    </row>
    <row r="1098" spans="7:7" s="227" customFormat="1" x14ac:dyDescent="0.2">
      <c r="G1098" s="413"/>
    </row>
    <row r="1099" spans="7:7" s="227" customFormat="1" x14ac:dyDescent="0.2">
      <c r="G1099" s="413"/>
    </row>
    <row r="1100" spans="7:7" s="227" customFormat="1" x14ac:dyDescent="0.2">
      <c r="G1100" s="413"/>
    </row>
    <row r="1101" spans="7:7" s="227" customFormat="1" x14ac:dyDescent="0.2">
      <c r="G1101" s="413"/>
    </row>
    <row r="1102" spans="7:7" s="227" customFormat="1" x14ac:dyDescent="0.2">
      <c r="G1102" s="413"/>
    </row>
    <row r="1103" spans="7:7" s="227" customFormat="1" x14ac:dyDescent="0.2">
      <c r="G1103" s="413"/>
    </row>
    <row r="1104" spans="7:7" s="227" customFormat="1" x14ac:dyDescent="0.2">
      <c r="G1104" s="413"/>
    </row>
    <row r="1105" spans="7:7" s="227" customFormat="1" x14ac:dyDescent="0.2">
      <c r="G1105" s="413"/>
    </row>
    <row r="1106" spans="7:7" s="227" customFormat="1" x14ac:dyDescent="0.2">
      <c r="G1106" s="413"/>
    </row>
    <row r="1107" spans="7:7" s="227" customFormat="1" x14ac:dyDescent="0.2">
      <c r="G1107" s="413"/>
    </row>
    <row r="1108" spans="7:7" s="227" customFormat="1" x14ac:dyDescent="0.2">
      <c r="G1108" s="413"/>
    </row>
    <row r="1109" spans="7:7" s="227" customFormat="1" x14ac:dyDescent="0.2">
      <c r="G1109" s="413"/>
    </row>
    <row r="1110" spans="7:7" s="227" customFormat="1" x14ac:dyDescent="0.2">
      <c r="G1110" s="413"/>
    </row>
    <row r="1111" spans="7:7" s="227" customFormat="1" x14ac:dyDescent="0.2">
      <c r="G1111" s="413"/>
    </row>
    <row r="1112" spans="7:7" s="227" customFormat="1" x14ac:dyDescent="0.2">
      <c r="G1112" s="413"/>
    </row>
    <row r="1113" spans="7:7" s="227" customFormat="1" x14ac:dyDescent="0.2">
      <c r="G1113" s="413"/>
    </row>
    <row r="1114" spans="7:7" s="227" customFormat="1" x14ac:dyDescent="0.2">
      <c r="G1114" s="413"/>
    </row>
    <row r="1115" spans="7:7" s="227" customFormat="1" x14ac:dyDescent="0.2">
      <c r="G1115" s="413"/>
    </row>
    <row r="1116" spans="7:7" s="227" customFormat="1" x14ac:dyDescent="0.2">
      <c r="G1116" s="413"/>
    </row>
    <row r="1117" spans="7:7" s="227" customFormat="1" x14ac:dyDescent="0.2">
      <c r="G1117" s="413"/>
    </row>
    <row r="1118" spans="7:7" s="227" customFormat="1" x14ac:dyDescent="0.2">
      <c r="G1118" s="413"/>
    </row>
    <row r="1119" spans="7:7" s="227" customFormat="1" x14ac:dyDescent="0.2">
      <c r="G1119" s="413"/>
    </row>
    <row r="1120" spans="7:7" s="227" customFormat="1" x14ac:dyDescent="0.2">
      <c r="G1120" s="413"/>
    </row>
    <row r="1121" spans="7:7" s="227" customFormat="1" x14ac:dyDescent="0.2">
      <c r="G1121" s="413"/>
    </row>
    <row r="1122" spans="7:7" s="227" customFormat="1" x14ac:dyDescent="0.2">
      <c r="G1122" s="413"/>
    </row>
    <row r="1123" spans="7:7" s="227" customFormat="1" x14ac:dyDescent="0.2">
      <c r="G1123" s="413"/>
    </row>
    <row r="1124" spans="7:7" s="227" customFormat="1" x14ac:dyDescent="0.2">
      <c r="G1124" s="413"/>
    </row>
    <row r="1125" spans="7:7" s="227" customFormat="1" x14ac:dyDescent="0.2">
      <c r="G1125" s="413"/>
    </row>
    <row r="1126" spans="7:7" s="227" customFormat="1" x14ac:dyDescent="0.2">
      <c r="G1126" s="413"/>
    </row>
    <row r="1127" spans="7:7" s="227" customFormat="1" x14ac:dyDescent="0.2">
      <c r="G1127" s="413"/>
    </row>
    <row r="1128" spans="7:7" s="227" customFormat="1" x14ac:dyDescent="0.2">
      <c r="G1128" s="413"/>
    </row>
    <row r="1129" spans="7:7" s="227" customFormat="1" x14ac:dyDescent="0.2">
      <c r="G1129" s="413"/>
    </row>
    <row r="1130" spans="7:7" s="227" customFormat="1" x14ac:dyDescent="0.2">
      <c r="G1130" s="413"/>
    </row>
    <row r="1131" spans="7:7" s="227" customFormat="1" x14ac:dyDescent="0.2">
      <c r="G1131" s="413"/>
    </row>
    <row r="1132" spans="7:7" s="227" customFormat="1" x14ac:dyDescent="0.2">
      <c r="G1132" s="413"/>
    </row>
    <row r="1133" spans="7:7" s="227" customFormat="1" x14ac:dyDescent="0.2">
      <c r="G1133" s="413"/>
    </row>
    <row r="1134" spans="7:7" s="227" customFormat="1" x14ac:dyDescent="0.2">
      <c r="G1134" s="413"/>
    </row>
    <row r="1135" spans="7:7" s="227" customFormat="1" x14ac:dyDescent="0.2">
      <c r="G1135" s="413"/>
    </row>
    <row r="1136" spans="7:7" s="227" customFormat="1" x14ac:dyDescent="0.2">
      <c r="G1136" s="413"/>
    </row>
    <row r="1137" spans="7:7" s="227" customFormat="1" x14ac:dyDescent="0.2">
      <c r="G1137" s="413"/>
    </row>
    <row r="1138" spans="7:7" s="227" customFormat="1" x14ac:dyDescent="0.2">
      <c r="G1138" s="413"/>
    </row>
    <row r="1139" spans="7:7" s="227" customFormat="1" x14ac:dyDescent="0.2">
      <c r="G1139" s="413"/>
    </row>
    <row r="1140" spans="7:7" s="227" customFormat="1" x14ac:dyDescent="0.2">
      <c r="G1140" s="413"/>
    </row>
    <row r="1141" spans="7:7" s="227" customFormat="1" x14ac:dyDescent="0.2">
      <c r="G1141" s="413"/>
    </row>
    <row r="1142" spans="7:7" s="227" customFormat="1" x14ac:dyDescent="0.2">
      <c r="G1142" s="413"/>
    </row>
    <row r="1143" spans="7:7" s="227" customFormat="1" x14ac:dyDescent="0.2">
      <c r="G1143" s="413"/>
    </row>
    <row r="1144" spans="7:7" s="227" customFormat="1" x14ac:dyDescent="0.2">
      <c r="G1144" s="413"/>
    </row>
    <row r="1145" spans="7:7" s="227" customFormat="1" x14ac:dyDescent="0.2">
      <c r="G1145" s="413"/>
    </row>
    <row r="1146" spans="7:7" s="227" customFormat="1" x14ac:dyDescent="0.2">
      <c r="G1146" s="413"/>
    </row>
    <row r="1147" spans="7:7" s="227" customFormat="1" x14ac:dyDescent="0.2">
      <c r="G1147" s="413"/>
    </row>
    <row r="1148" spans="7:7" s="227" customFormat="1" x14ac:dyDescent="0.2">
      <c r="G1148" s="413"/>
    </row>
    <row r="1149" spans="7:7" s="227" customFormat="1" x14ac:dyDescent="0.2">
      <c r="G1149" s="413"/>
    </row>
    <row r="1150" spans="7:7" s="227" customFormat="1" x14ac:dyDescent="0.2">
      <c r="G1150" s="413"/>
    </row>
    <row r="1151" spans="7:7" s="227" customFormat="1" x14ac:dyDescent="0.2">
      <c r="G1151" s="413"/>
    </row>
    <row r="1152" spans="7:7" s="227" customFormat="1" x14ac:dyDescent="0.2">
      <c r="G1152" s="413"/>
    </row>
    <row r="1153" spans="7:7" s="227" customFormat="1" x14ac:dyDescent="0.2">
      <c r="G1153" s="413"/>
    </row>
    <row r="1154" spans="7:7" s="227" customFormat="1" x14ac:dyDescent="0.2">
      <c r="G1154" s="413"/>
    </row>
    <row r="1155" spans="7:7" s="227" customFormat="1" x14ac:dyDescent="0.2">
      <c r="G1155" s="413"/>
    </row>
    <row r="1156" spans="7:7" s="227" customFormat="1" x14ac:dyDescent="0.2">
      <c r="G1156" s="413"/>
    </row>
    <row r="1157" spans="7:7" s="227" customFormat="1" x14ac:dyDescent="0.2">
      <c r="G1157" s="413"/>
    </row>
    <row r="1158" spans="7:7" s="227" customFormat="1" x14ac:dyDescent="0.2">
      <c r="G1158" s="413"/>
    </row>
    <row r="1159" spans="7:7" s="227" customFormat="1" x14ac:dyDescent="0.2">
      <c r="G1159" s="413"/>
    </row>
    <row r="1160" spans="7:7" s="227" customFormat="1" x14ac:dyDescent="0.2">
      <c r="G1160" s="413"/>
    </row>
    <row r="1161" spans="7:7" s="227" customFormat="1" x14ac:dyDescent="0.2">
      <c r="G1161" s="413"/>
    </row>
    <row r="1162" spans="7:7" s="227" customFormat="1" x14ac:dyDescent="0.2">
      <c r="G1162" s="413"/>
    </row>
    <row r="1163" spans="7:7" s="227" customFormat="1" x14ac:dyDescent="0.2">
      <c r="G1163" s="413"/>
    </row>
    <row r="1164" spans="7:7" s="227" customFormat="1" x14ac:dyDescent="0.2">
      <c r="G1164" s="413"/>
    </row>
    <row r="1165" spans="7:7" s="227" customFormat="1" x14ac:dyDescent="0.2">
      <c r="G1165" s="413"/>
    </row>
    <row r="1166" spans="7:7" s="227" customFormat="1" x14ac:dyDescent="0.2">
      <c r="G1166" s="413"/>
    </row>
    <row r="1167" spans="7:7" s="227" customFormat="1" x14ac:dyDescent="0.2">
      <c r="G1167" s="413"/>
    </row>
    <row r="1168" spans="7:7" s="227" customFormat="1" x14ac:dyDescent="0.2">
      <c r="G1168" s="413"/>
    </row>
    <row r="1169" spans="7:7" s="227" customFormat="1" x14ac:dyDescent="0.2">
      <c r="G1169" s="413"/>
    </row>
    <row r="1170" spans="7:7" s="227" customFormat="1" x14ac:dyDescent="0.2">
      <c r="G1170" s="413"/>
    </row>
    <row r="1171" spans="7:7" s="227" customFormat="1" x14ac:dyDescent="0.2">
      <c r="G1171" s="413"/>
    </row>
    <row r="1172" spans="7:7" s="227" customFormat="1" x14ac:dyDescent="0.2">
      <c r="G1172" s="413"/>
    </row>
    <row r="1173" spans="7:7" s="227" customFormat="1" x14ac:dyDescent="0.2">
      <c r="G1173" s="413"/>
    </row>
    <row r="1174" spans="7:7" s="227" customFormat="1" x14ac:dyDescent="0.2">
      <c r="G1174" s="413"/>
    </row>
    <row r="1175" spans="7:7" s="227" customFormat="1" x14ac:dyDescent="0.2">
      <c r="G1175" s="413"/>
    </row>
    <row r="1176" spans="7:7" s="227" customFormat="1" x14ac:dyDescent="0.2">
      <c r="G1176" s="413"/>
    </row>
    <row r="1177" spans="7:7" s="227" customFormat="1" x14ac:dyDescent="0.2">
      <c r="G1177" s="413"/>
    </row>
    <row r="1178" spans="7:7" s="227" customFormat="1" x14ac:dyDescent="0.2">
      <c r="G1178" s="413"/>
    </row>
    <row r="1179" spans="7:7" s="227" customFormat="1" x14ac:dyDescent="0.2">
      <c r="G1179" s="413"/>
    </row>
    <row r="1180" spans="7:7" s="227" customFormat="1" x14ac:dyDescent="0.2">
      <c r="G1180" s="413"/>
    </row>
    <row r="1181" spans="7:7" s="227" customFormat="1" x14ac:dyDescent="0.2">
      <c r="G1181" s="413"/>
    </row>
    <row r="1182" spans="7:7" s="227" customFormat="1" x14ac:dyDescent="0.2">
      <c r="G1182" s="413"/>
    </row>
    <row r="1183" spans="7:7" s="227" customFormat="1" x14ac:dyDescent="0.2">
      <c r="G1183" s="413"/>
    </row>
    <row r="1184" spans="7:7" s="227" customFormat="1" x14ac:dyDescent="0.2">
      <c r="G1184" s="413"/>
    </row>
    <row r="1185" spans="7:7" s="227" customFormat="1" x14ac:dyDescent="0.2">
      <c r="G1185" s="413"/>
    </row>
    <row r="1186" spans="7:7" s="227" customFormat="1" x14ac:dyDescent="0.2">
      <c r="G1186" s="413"/>
    </row>
    <row r="1187" spans="7:7" s="227" customFormat="1" x14ac:dyDescent="0.2">
      <c r="G1187" s="413"/>
    </row>
    <row r="1188" spans="7:7" s="227" customFormat="1" x14ac:dyDescent="0.2">
      <c r="G1188" s="413"/>
    </row>
    <row r="1189" spans="7:7" s="227" customFormat="1" x14ac:dyDescent="0.2">
      <c r="G1189" s="413"/>
    </row>
    <row r="1190" spans="7:7" s="227" customFormat="1" x14ac:dyDescent="0.2">
      <c r="G1190" s="413"/>
    </row>
    <row r="1191" spans="7:7" s="227" customFormat="1" x14ac:dyDescent="0.2">
      <c r="G1191" s="413"/>
    </row>
    <row r="1192" spans="7:7" s="227" customFormat="1" x14ac:dyDescent="0.2">
      <c r="G1192" s="413"/>
    </row>
    <row r="1193" spans="7:7" s="227" customFormat="1" x14ac:dyDescent="0.2">
      <c r="G1193" s="413"/>
    </row>
    <row r="1194" spans="7:7" s="227" customFormat="1" x14ac:dyDescent="0.2">
      <c r="G1194" s="413"/>
    </row>
    <row r="1195" spans="7:7" s="227" customFormat="1" x14ac:dyDescent="0.2">
      <c r="G1195" s="413"/>
    </row>
    <row r="1196" spans="7:7" s="227" customFormat="1" x14ac:dyDescent="0.2">
      <c r="G1196" s="413"/>
    </row>
    <row r="1197" spans="7:7" s="227" customFormat="1" x14ac:dyDescent="0.2">
      <c r="G1197" s="413"/>
    </row>
    <row r="1198" spans="7:7" s="227" customFormat="1" x14ac:dyDescent="0.2">
      <c r="G1198" s="413"/>
    </row>
    <row r="1199" spans="7:7" s="227" customFormat="1" x14ac:dyDescent="0.2">
      <c r="G1199" s="413"/>
    </row>
    <row r="1200" spans="7:7" s="227" customFormat="1" x14ac:dyDescent="0.2">
      <c r="G1200" s="413"/>
    </row>
    <row r="1201" spans="7:7" s="227" customFormat="1" x14ac:dyDescent="0.2">
      <c r="G1201" s="413"/>
    </row>
    <row r="1202" spans="7:7" s="227" customFormat="1" x14ac:dyDescent="0.2">
      <c r="G1202" s="413"/>
    </row>
    <row r="1203" spans="7:7" s="227" customFormat="1" x14ac:dyDescent="0.2">
      <c r="G1203" s="413"/>
    </row>
    <row r="1204" spans="7:7" s="227" customFormat="1" x14ac:dyDescent="0.2">
      <c r="G1204" s="413"/>
    </row>
    <row r="1205" spans="7:7" s="227" customFormat="1" x14ac:dyDescent="0.2">
      <c r="G1205" s="413"/>
    </row>
    <row r="1206" spans="7:7" s="227" customFormat="1" x14ac:dyDescent="0.2">
      <c r="G1206" s="413"/>
    </row>
    <row r="1207" spans="7:7" s="227" customFormat="1" x14ac:dyDescent="0.2">
      <c r="G1207" s="413"/>
    </row>
    <row r="1208" spans="7:7" s="227" customFormat="1" x14ac:dyDescent="0.2">
      <c r="G1208" s="413"/>
    </row>
    <row r="1209" spans="7:7" s="227" customFormat="1" x14ac:dyDescent="0.2">
      <c r="G1209" s="413"/>
    </row>
    <row r="1210" spans="7:7" s="227" customFormat="1" x14ac:dyDescent="0.2">
      <c r="G1210" s="413"/>
    </row>
    <row r="1211" spans="7:7" s="227" customFormat="1" x14ac:dyDescent="0.2">
      <c r="G1211" s="413"/>
    </row>
    <row r="1212" spans="7:7" s="227" customFormat="1" x14ac:dyDescent="0.2">
      <c r="G1212" s="413"/>
    </row>
    <row r="1213" spans="7:7" s="227" customFormat="1" x14ac:dyDescent="0.2">
      <c r="G1213" s="413"/>
    </row>
    <row r="1214" spans="7:7" s="227" customFormat="1" x14ac:dyDescent="0.2">
      <c r="G1214" s="413"/>
    </row>
    <row r="1215" spans="7:7" s="227" customFormat="1" x14ac:dyDescent="0.2">
      <c r="G1215" s="413"/>
    </row>
    <row r="1216" spans="7:7" s="227" customFormat="1" x14ac:dyDescent="0.2">
      <c r="G1216" s="413"/>
    </row>
    <row r="1217" spans="7:7" s="227" customFormat="1" x14ac:dyDescent="0.2">
      <c r="G1217" s="413"/>
    </row>
    <row r="1218" spans="7:7" s="227" customFormat="1" x14ac:dyDescent="0.2">
      <c r="G1218" s="413"/>
    </row>
    <row r="1219" spans="7:7" s="227" customFormat="1" x14ac:dyDescent="0.2">
      <c r="G1219" s="413"/>
    </row>
    <row r="1220" spans="7:7" s="227" customFormat="1" x14ac:dyDescent="0.2">
      <c r="G1220" s="413"/>
    </row>
    <row r="1221" spans="7:7" s="227" customFormat="1" x14ac:dyDescent="0.2">
      <c r="G1221" s="413"/>
    </row>
    <row r="1222" spans="7:7" s="227" customFormat="1" x14ac:dyDescent="0.2">
      <c r="G1222" s="413"/>
    </row>
    <row r="1223" spans="7:7" s="227" customFormat="1" x14ac:dyDescent="0.2">
      <c r="G1223" s="413"/>
    </row>
    <row r="1224" spans="7:7" s="227" customFormat="1" x14ac:dyDescent="0.2">
      <c r="G1224" s="413"/>
    </row>
    <row r="1225" spans="7:7" s="227" customFormat="1" x14ac:dyDescent="0.2">
      <c r="G1225" s="413"/>
    </row>
    <row r="1226" spans="7:7" s="227" customFormat="1" x14ac:dyDescent="0.2">
      <c r="G1226" s="413"/>
    </row>
    <row r="1227" spans="7:7" s="227" customFormat="1" x14ac:dyDescent="0.2">
      <c r="G1227" s="413"/>
    </row>
    <row r="1228" spans="7:7" s="227" customFormat="1" x14ac:dyDescent="0.2">
      <c r="G1228" s="413"/>
    </row>
    <row r="1229" spans="7:7" s="227" customFormat="1" x14ac:dyDescent="0.2">
      <c r="G1229" s="413"/>
    </row>
    <row r="1230" spans="7:7" s="227" customFormat="1" x14ac:dyDescent="0.2">
      <c r="G1230" s="413"/>
    </row>
    <row r="1231" spans="7:7" s="227" customFormat="1" x14ac:dyDescent="0.2">
      <c r="G1231" s="413"/>
    </row>
    <row r="1232" spans="7:7" s="227" customFormat="1" x14ac:dyDescent="0.2">
      <c r="G1232" s="413"/>
    </row>
    <row r="1233" spans="7:7" s="227" customFormat="1" x14ac:dyDescent="0.2">
      <c r="G1233" s="413"/>
    </row>
    <row r="1234" spans="7:7" s="227" customFormat="1" x14ac:dyDescent="0.2">
      <c r="G1234" s="413"/>
    </row>
    <row r="1235" spans="7:7" s="227" customFormat="1" x14ac:dyDescent="0.2">
      <c r="G1235" s="413"/>
    </row>
    <row r="1236" spans="7:7" s="227" customFormat="1" x14ac:dyDescent="0.2">
      <c r="G1236" s="413"/>
    </row>
    <row r="1237" spans="7:7" s="227" customFormat="1" x14ac:dyDescent="0.2">
      <c r="G1237" s="413"/>
    </row>
    <row r="1238" spans="7:7" s="227" customFormat="1" x14ac:dyDescent="0.2">
      <c r="G1238" s="413"/>
    </row>
    <row r="1239" spans="7:7" s="227" customFormat="1" x14ac:dyDescent="0.2">
      <c r="G1239" s="413"/>
    </row>
    <row r="1240" spans="7:7" s="227" customFormat="1" x14ac:dyDescent="0.2">
      <c r="G1240" s="413"/>
    </row>
    <row r="1241" spans="7:7" s="227" customFormat="1" x14ac:dyDescent="0.2">
      <c r="G1241" s="413"/>
    </row>
    <row r="1242" spans="7:7" s="227" customFormat="1" x14ac:dyDescent="0.2">
      <c r="G1242" s="413"/>
    </row>
    <row r="1243" spans="7:7" s="227" customFormat="1" x14ac:dyDescent="0.2">
      <c r="G1243" s="413"/>
    </row>
    <row r="1244" spans="7:7" s="227" customFormat="1" x14ac:dyDescent="0.2">
      <c r="G1244" s="413"/>
    </row>
    <row r="1245" spans="7:7" s="227" customFormat="1" x14ac:dyDescent="0.2">
      <c r="G1245" s="413"/>
    </row>
    <row r="1246" spans="7:7" s="227" customFormat="1" x14ac:dyDescent="0.2">
      <c r="G1246" s="413"/>
    </row>
    <row r="1247" spans="7:7" s="227" customFormat="1" x14ac:dyDescent="0.2">
      <c r="G1247" s="413"/>
    </row>
    <row r="1248" spans="7:7" s="227" customFormat="1" x14ac:dyDescent="0.2">
      <c r="G1248" s="413"/>
    </row>
    <row r="1249" spans="7:7" s="227" customFormat="1" x14ac:dyDescent="0.2">
      <c r="G1249" s="413"/>
    </row>
    <row r="1250" spans="7:7" s="227" customFormat="1" x14ac:dyDescent="0.2">
      <c r="G1250" s="413"/>
    </row>
    <row r="1251" spans="7:7" s="227" customFormat="1" x14ac:dyDescent="0.2">
      <c r="G1251" s="413"/>
    </row>
    <row r="1252" spans="7:7" s="227" customFormat="1" x14ac:dyDescent="0.2">
      <c r="G1252" s="413"/>
    </row>
    <row r="1253" spans="7:7" s="227" customFormat="1" x14ac:dyDescent="0.2">
      <c r="G1253" s="413"/>
    </row>
    <row r="1254" spans="7:7" s="227" customFormat="1" x14ac:dyDescent="0.2">
      <c r="G1254" s="413"/>
    </row>
    <row r="1255" spans="7:7" s="227" customFormat="1" x14ac:dyDescent="0.2">
      <c r="G1255" s="413"/>
    </row>
    <row r="1256" spans="7:7" s="227" customFormat="1" x14ac:dyDescent="0.2">
      <c r="G1256" s="413"/>
    </row>
    <row r="1257" spans="7:7" s="227" customFormat="1" x14ac:dyDescent="0.2">
      <c r="G1257" s="413"/>
    </row>
    <row r="1258" spans="7:7" s="227" customFormat="1" x14ac:dyDescent="0.2">
      <c r="G1258" s="413"/>
    </row>
    <row r="1259" spans="7:7" s="227" customFormat="1" x14ac:dyDescent="0.2">
      <c r="G1259" s="413"/>
    </row>
    <row r="1260" spans="7:7" s="227" customFormat="1" x14ac:dyDescent="0.2">
      <c r="G1260" s="413"/>
    </row>
    <row r="1261" spans="7:7" s="227" customFormat="1" x14ac:dyDescent="0.2">
      <c r="G1261" s="413"/>
    </row>
    <row r="1262" spans="7:7" s="227" customFormat="1" x14ac:dyDescent="0.2">
      <c r="G1262" s="413"/>
    </row>
    <row r="1263" spans="7:7" s="227" customFormat="1" x14ac:dyDescent="0.2">
      <c r="G1263" s="413"/>
    </row>
    <row r="1264" spans="7:7" s="227" customFormat="1" x14ac:dyDescent="0.2">
      <c r="G1264" s="413"/>
    </row>
    <row r="1265" spans="7:7" s="227" customFormat="1" x14ac:dyDescent="0.2">
      <c r="G1265" s="413"/>
    </row>
    <row r="1266" spans="7:7" s="227" customFormat="1" x14ac:dyDescent="0.2">
      <c r="G1266" s="413"/>
    </row>
    <row r="1267" spans="7:7" s="227" customFormat="1" x14ac:dyDescent="0.2">
      <c r="G1267" s="413"/>
    </row>
    <row r="1268" spans="7:7" s="227" customFormat="1" x14ac:dyDescent="0.2">
      <c r="G1268" s="413"/>
    </row>
    <row r="1269" spans="7:7" s="227" customFormat="1" x14ac:dyDescent="0.2">
      <c r="G1269" s="413"/>
    </row>
    <row r="1270" spans="7:7" s="227" customFormat="1" x14ac:dyDescent="0.2">
      <c r="G1270" s="413"/>
    </row>
    <row r="1271" spans="7:7" s="227" customFormat="1" x14ac:dyDescent="0.2">
      <c r="G1271" s="413"/>
    </row>
    <row r="1272" spans="7:7" s="227" customFormat="1" x14ac:dyDescent="0.2">
      <c r="G1272" s="413"/>
    </row>
    <row r="1273" spans="7:7" s="227" customFormat="1" x14ac:dyDescent="0.2">
      <c r="G1273" s="413"/>
    </row>
    <row r="1274" spans="7:7" s="227" customFormat="1" x14ac:dyDescent="0.2">
      <c r="G1274" s="413"/>
    </row>
    <row r="1275" spans="7:7" s="227" customFormat="1" x14ac:dyDescent="0.2">
      <c r="G1275" s="413"/>
    </row>
    <row r="1276" spans="7:7" s="227" customFormat="1" x14ac:dyDescent="0.2">
      <c r="G1276" s="413"/>
    </row>
    <row r="1277" spans="7:7" s="227" customFormat="1" x14ac:dyDescent="0.2">
      <c r="G1277" s="413"/>
    </row>
    <row r="1278" spans="7:7" s="227" customFormat="1" x14ac:dyDescent="0.2">
      <c r="G1278" s="413"/>
    </row>
    <row r="1279" spans="7:7" s="227" customFormat="1" x14ac:dyDescent="0.2">
      <c r="G1279" s="413"/>
    </row>
    <row r="1280" spans="7:7" s="227" customFormat="1" x14ac:dyDescent="0.2">
      <c r="G1280" s="413"/>
    </row>
    <row r="1281" spans="7:7" s="227" customFormat="1" x14ac:dyDescent="0.2">
      <c r="G1281" s="413"/>
    </row>
    <row r="1282" spans="7:7" s="227" customFormat="1" x14ac:dyDescent="0.2">
      <c r="G1282" s="413"/>
    </row>
    <row r="1283" spans="7:7" s="227" customFormat="1" x14ac:dyDescent="0.2">
      <c r="G1283" s="413"/>
    </row>
    <row r="1284" spans="7:7" s="227" customFormat="1" x14ac:dyDescent="0.2">
      <c r="G1284" s="413"/>
    </row>
    <row r="1285" spans="7:7" s="227" customFormat="1" x14ac:dyDescent="0.2">
      <c r="G1285" s="413"/>
    </row>
    <row r="1286" spans="7:7" s="227" customFormat="1" x14ac:dyDescent="0.2">
      <c r="G1286" s="413"/>
    </row>
    <row r="1287" spans="7:7" s="227" customFormat="1" x14ac:dyDescent="0.2">
      <c r="G1287" s="413"/>
    </row>
    <row r="1288" spans="7:7" s="227" customFormat="1" x14ac:dyDescent="0.2">
      <c r="G1288" s="413"/>
    </row>
    <row r="1289" spans="7:7" s="227" customFormat="1" x14ac:dyDescent="0.2">
      <c r="G1289" s="413"/>
    </row>
    <row r="1290" spans="7:7" s="227" customFormat="1" x14ac:dyDescent="0.2">
      <c r="G1290" s="413"/>
    </row>
    <row r="1291" spans="7:7" s="227" customFormat="1" x14ac:dyDescent="0.2">
      <c r="G1291" s="413"/>
    </row>
    <row r="1292" spans="7:7" s="227" customFormat="1" x14ac:dyDescent="0.2">
      <c r="G1292" s="413"/>
    </row>
    <row r="1293" spans="7:7" s="227" customFormat="1" x14ac:dyDescent="0.2">
      <c r="G1293" s="413"/>
    </row>
    <row r="1294" spans="7:7" s="227" customFormat="1" x14ac:dyDescent="0.2">
      <c r="G1294" s="413"/>
    </row>
    <row r="1295" spans="7:7" s="227" customFormat="1" x14ac:dyDescent="0.2">
      <c r="G1295" s="413"/>
    </row>
    <row r="1296" spans="7:7" s="227" customFormat="1" x14ac:dyDescent="0.2">
      <c r="G1296" s="413"/>
    </row>
    <row r="1297" spans="7:7" s="227" customFormat="1" x14ac:dyDescent="0.2">
      <c r="G1297" s="413"/>
    </row>
    <row r="1298" spans="7:7" s="227" customFormat="1" x14ac:dyDescent="0.2">
      <c r="G1298" s="413"/>
    </row>
    <row r="1299" spans="7:7" s="227" customFormat="1" x14ac:dyDescent="0.2">
      <c r="G1299" s="413"/>
    </row>
    <row r="1300" spans="7:7" s="227" customFormat="1" x14ac:dyDescent="0.2">
      <c r="G1300" s="413"/>
    </row>
    <row r="1301" spans="7:7" s="227" customFormat="1" x14ac:dyDescent="0.2">
      <c r="G1301" s="413"/>
    </row>
    <row r="1302" spans="7:7" s="227" customFormat="1" x14ac:dyDescent="0.2">
      <c r="G1302" s="413"/>
    </row>
    <row r="1303" spans="7:7" s="227" customFormat="1" x14ac:dyDescent="0.2">
      <c r="G1303" s="413"/>
    </row>
    <row r="1304" spans="7:7" s="227" customFormat="1" x14ac:dyDescent="0.2">
      <c r="G1304" s="413"/>
    </row>
    <row r="1305" spans="7:7" s="227" customFormat="1" x14ac:dyDescent="0.2">
      <c r="G1305" s="413"/>
    </row>
    <row r="1306" spans="7:7" s="227" customFormat="1" x14ac:dyDescent="0.2">
      <c r="G1306" s="413"/>
    </row>
    <row r="1307" spans="7:7" s="227" customFormat="1" x14ac:dyDescent="0.2">
      <c r="G1307" s="413"/>
    </row>
    <row r="1308" spans="7:7" s="227" customFormat="1" x14ac:dyDescent="0.2">
      <c r="G1308" s="413"/>
    </row>
    <row r="1309" spans="7:7" s="227" customFormat="1" x14ac:dyDescent="0.2">
      <c r="G1309" s="413"/>
    </row>
    <row r="1310" spans="7:7" s="227" customFormat="1" x14ac:dyDescent="0.2">
      <c r="G1310" s="413"/>
    </row>
    <row r="1311" spans="7:7" s="227" customFormat="1" x14ac:dyDescent="0.2">
      <c r="G1311" s="413"/>
    </row>
    <row r="1312" spans="7:7" s="227" customFormat="1" x14ac:dyDescent="0.2">
      <c r="G1312" s="413"/>
    </row>
    <row r="1313" spans="7:7" s="227" customFormat="1" x14ac:dyDescent="0.2">
      <c r="G1313" s="413"/>
    </row>
    <row r="1314" spans="7:7" s="227" customFormat="1" x14ac:dyDescent="0.2">
      <c r="G1314" s="413"/>
    </row>
    <row r="1315" spans="7:7" s="227" customFormat="1" x14ac:dyDescent="0.2">
      <c r="G1315" s="413"/>
    </row>
    <row r="1316" spans="7:7" s="227" customFormat="1" x14ac:dyDescent="0.2">
      <c r="G1316" s="413"/>
    </row>
    <row r="1317" spans="7:7" s="227" customFormat="1" x14ac:dyDescent="0.2">
      <c r="G1317" s="413"/>
    </row>
    <row r="1318" spans="7:7" s="227" customFormat="1" x14ac:dyDescent="0.2">
      <c r="G1318" s="413"/>
    </row>
    <row r="1319" spans="7:7" s="227" customFormat="1" x14ac:dyDescent="0.2">
      <c r="G1319" s="413"/>
    </row>
    <row r="1320" spans="7:7" s="227" customFormat="1" x14ac:dyDescent="0.2">
      <c r="G1320" s="413"/>
    </row>
    <row r="1321" spans="7:7" s="227" customFormat="1" x14ac:dyDescent="0.2">
      <c r="G1321" s="413"/>
    </row>
    <row r="1322" spans="7:7" s="227" customFormat="1" x14ac:dyDescent="0.2">
      <c r="G1322" s="413"/>
    </row>
    <row r="1323" spans="7:7" s="227" customFormat="1" x14ac:dyDescent="0.2">
      <c r="G1323" s="413"/>
    </row>
    <row r="1324" spans="7:7" s="227" customFormat="1" x14ac:dyDescent="0.2">
      <c r="G1324" s="413"/>
    </row>
    <row r="1325" spans="7:7" s="227" customFormat="1" x14ac:dyDescent="0.2">
      <c r="G1325" s="413"/>
    </row>
    <row r="1326" spans="7:7" s="227" customFormat="1" x14ac:dyDescent="0.2">
      <c r="G1326" s="413"/>
    </row>
    <row r="1327" spans="7:7" s="227" customFormat="1" x14ac:dyDescent="0.2">
      <c r="G1327" s="413"/>
    </row>
    <row r="1328" spans="7:7" s="227" customFormat="1" x14ac:dyDescent="0.2">
      <c r="G1328" s="413"/>
    </row>
    <row r="1329" spans="7:7" s="227" customFormat="1" x14ac:dyDescent="0.2">
      <c r="G1329" s="413"/>
    </row>
    <row r="1330" spans="7:7" s="227" customFormat="1" x14ac:dyDescent="0.2">
      <c r="G1330" s="413"/>
    </row>
    <row r="1331" spans="7:7" s="227" customFormat="1" x14ac:dyDescent="0.2">
      <c r="G1331" s="413"/>
    </row>
    <row r="1332" spans="7:7" s="227" customFormat="1" x14ac:dyDescent="0.2">
      <c r="G1332" s="413"/>
    </row>
    <row r="1333" spans="7:7" s="227" customFormat="1" x14ac:dyDescent="0.2">
      <c r="G1333" s="413"/>
    </row>
    <row r="1334" spans="7:7" s="227" customFormat="1" x14ac:dyDescent="0.2">
      <c r="G1334" s="413"/>
    </row>
    <row r="1335" spans="7:7" s="227" customFormat="1" x14ac:dyDescent="0.2">
      <c r="G1335" s="413"/>
    </row>
    <row r="1336" spans="7:7" s="227" customFormat="1" x14ac:dyDescent="0.2">
      <c r="G1336" s="413"/>
    </row>
    <row r="1337" spans="7:7" s="227" customFormat="1" x14ac:dyDescent="0.2">
      <c r="G1337" s="413"/>
    </row>
    <row r="1338" spans="7:7" s="227" customFormat="1" x14ac:dyDescent="0.2">
      <c r="G1338" s="413"/>
    </row>
    <row r="1339" spans="7:7" s="227" customFormat="1" x14ac:dyDescent="0.2">
      <c r="G1339" s="413"/>
    </row>
    <row r="1340" spans="7:7" s="227" customFormat="1" x14ac:dyDescent="0.2">
      <c r="G1340" s="413"/>
    </row>
    <row r="1341" spans="7:7" s="227" customFormat="1" x14ac:dyDescent="0.2">
      <c r="G1341" s="413"/>
    </row>
    <row r="1342" spans="7:7" s="227" customFormat="1" x14ac:dyDescent="0.2">
      <c r="G1342" s="413"/>
    </row>
    <row r="1343" spans="7:7" s="227" customFormat="1" x14ac:dyDescent="0.2">
      <c r="G1343" s="413"/>
    </row>
    <row r="1344" spans="7:7" s="227" customFormat="1" x14ac:dyDescent="0.2">
      <c r="G1344" s="413"/>
    </row>
    <row r="1345" spans="7:7" s="227" customFormat="1" x14ac:dyDescent="0.2">
      <c r="G1345" s="413"/>
    </row>
    <row r="1346" spans="7:7" s="227" customFormat="1" x14ac:dyDescent="0.2">
      <c r="G1346" s="413"/>
    </row>
    <row r="1347" spans="7:7" s="227" customFormat="1" x14ac:dyDescent="0.2">
      <c r="G1347" s="413"/>
    </row>
    <row r="1348" spans="7:7" s="227" customFormat="1" x14ac:dyDescent="0.2">
      <c r="G1348" s="413"/>
    </row>
    <row r="1349" spans="7:7" s="227" customFormat="1" x14ac:dyDescent="0.2">
      <c r="G1349" s="413"/>
    </row>
    <row r="1350" spans="7:7" s="227" customFormat="1" x14ac:dyDescent="0.2">
      <c r="G1350" s="413"/>
    </row>
    <row r="1351" spans="7:7" s="227" customFormat="1" x14ac:dyDescent="0.2">
      <c r="G1351" s="413"/>
    </row>
    <row r="1352" spans="7:7" s="227" customFormat="1" x14ac:dyDescent="0.2">
      <c r="G1352" s="413"/>
    </row>
    <row r="1353" spans="7:7" s="227" customFormat="1" x14ac:dyDescent="0.2">
      <c r="G1353" s="413"/>
    </row>
    <row r="1354" spans="7:7" s="227" customFormat="1" x14ac:dyDescent="0.2">
      <c r="G1354" s="413"/>
    </row>
    <row r="1355" spans="7:7" s="227" customFormat="1" x14ac:dyDescent="0.2">
      <c r="G1355" s="413"/>
    </row>
    <row r="1356" spans="7:7" s="227" customFormat="1" x14ac:dyDescent="0.2">
      <c r="G1356" s="413"/>
    </row>
    <row r="1357" spans="7:7" s="227" customFormat="1" x14ac:dyDescent="0.2">
      <c r="G1357" s="413"/>
    </row>
    <row r="1358" spans="7:7" s="227" customFormat="1" x14ac:dyDescent="0.2">
      <c r="G1358" s="413"/>
    </row>
    <row r="1359" spans="7:7" s="227" customFormat="1" x14ac:dyDescent="0.2">
      <c r="G1359" s="413"/>
    </row>
    <row r="1360" spans="7:7" s="227" customFormat="1" x14ac:dyDescent="0.2">
      <c r="G1360" s="413"/>
    </row>
    <row r="1361" spans="7:7" s="227" customFormat="1" x14ac:dyDescent="0.2">
      <c r="G1361" s="413"/>
    </row>
    <row r="1362" spans="7:7" s="227" customFormat="1" x14ac:dyDescent="0.2">
      <c r="G1362" s="413"/>
    </row>
    <row r="1363" spans="7:7" s="227" customFormat="1" x14ac:dyDescent="0.2">
      <c r="G1363" s="413"/>
    </row>
    <row r="1364" spans="7:7" s="227" customFormat="1" x14ac:dyDescent="0.2">
      <c r="G1364" s="413"/>
    </row>
    <row r="1365" spans="7:7" s="227" customFormat="1" x14ac:dyDescent="0.2">
      <c r="G1365" s="413"/>
    </row>
    <row r="1366" spans="7:7" s="227" customFormat="1" x14ac:dyDescent="0.2">
      <c r="G1366" s="413"/>
    </row>
    <row r="1367" spans="7:7" s="227" customFormat="1" x14ac:dyDescent="0.2">
      <c r="G1367" s="413"/>
    </row>
    <row r="1368" spans="7:7" s="227" customFormat="1" x14ac:dyDescent="0.2">
      <c r="G1368" s="413"/>
    </row>
    <row r="1369" spans="7:7" s="227" customFormat="1" x14ac:dyDescent="0.2">
      <c r="G1369" s="413"/>
    </row>
    <row r="1370" spans="7:7" s="227" customFormat="1" x14ac:dyDescent="0.2">
      <c r="G1370" s="413"/>
    </row>
    <row r="1371" spans="7:7" s="227" customFormat="1" x14ac:dyDescent="0.2">
      <c r="G1371" s="413"/>
    </row>
    <row r="1372" spans="7:7" s="227" customFormat="1" x14ac:dyDescent="0.2">
      <c r="G1372" s="413"/>
    </row>
    <row r="1373" spans="7:7" s="227" customFormat="1" x14ac:dyDescent="0.2">
      <c r="G1373" s="413"/>
    </row>
    <row r="1374" spans="7:7" s="227" customFormat="1" x14ac:dyDescent="0.2">
      <c r="G1374" s="413"/>
    </row>
    <row r="1375" spans="7:7" s="227" customFormat="1" x14ac:dyDescent="0.2">
      <c r="G1375" s="413"/>
    </row>
    <row r="1376" spans="7:7" s="227" customFormat="1" x14ac:dyDescent="0.2">
      <c r="G1376" s="413"/>
    </row>
    <row r="1377" spans="7:7" s="227" customFormat="1" x14ac:dyDescent="0.2">
      <c r="G1377" s="413"/>
    </row>
    <row r="1378" spans="7:7" s="227" customFormat="1" x14ac:dyDescent="0.2">
      <c r="G1378" s="413"/>
    </row>
    <row r="1379" spans="7:7" s="227" customFormat="1" x14ac:dyDescent="0.2">
      <c r="G1379" s="413"/>
    </row>
    <row r="1380" spans="7:7" s="227" customFormat="1" x14ac:dyDescent="0.2">
      <c r="G1380" s="413"/>
    </row>
    <row r="1381" spans="7:7" s="227" customFormat="1" x14ac:dyDescent="0.2">
      <c r="G1381" s="413"/>
    </row>
    <row r="1382" spans="7:7" s="227" customFormat="1" x14ac:dyDescent="0.2">
      <c r="G1382" s="413"/>
    </row>
    <row r="1383" spans="7:7" s="227" customFormat="1" x14ac:dyDescent="0.2">
      <c r="G1383" s="413"/>
    </row>
    <row r="1384" spans="7:7" s="227" customFormat="1" x14ac:dyDescent="0.2">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D24" sqref="D24"/>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San Leandro</v>
      </c>
      <c r="C3" s="288"/>
    </row>
    <row r="4" spans="1:5" ht="18" customHeight="1" x14ac:dyDescent="0.25">
      <c r="A4" s="289" t="s">
        <v>36</v>
      </c>
      <c r="B4" s="207">
        <f>'Start Here'!B5</f>
        <v>2019</v>
      </c>
      <c r="C4" s="290" t="s">
        <v>48</v>
      </c>
    </row>
    <row r="7" spans="1:5" ht="16.5" thickBot="1" x14ac:dyDescent="0.3">
      <c r="A7" s="568"/>
      <c r="B7" s="568"/>
      <c r="C7" s="568"/>
    </row>
    <row r="8" spans="1:5" ht="15" customHeight="1" x14ac:dyDescent="0.25">
      <c r="A8" s="582" t="s">
        <v>1763</v>
      </c>
      <c r="B8" s="583"/>
      <c r="C8" s="583"/>
      <c r="D8" s="583"/>
    </row>
    <row r="9" spans="1:5" x14ac:dyDescent="0.25">
      <c r="A9" s="563" t="s">
        <v>15</v>
      </c>
      <c r="B9" s="560"/>
      <c r="C9" s="560"/>
      <c r="D9" s="78" t="s">
        <v>56</v>
      </c>
      <c r="E9" s="295"/>
    </row>
    <row r="10" spans="1:5" x14ac:dyDescent="0.25">
      <c r="A10" s="584" t="s">
        <v>16</v>
      </c>
      <c r="B10" s="585"/>
      <c r="C10" s="296" t="s">
        <v>5</v>
      </c>
      <c r="D10" s="79">
        <f>'Table A2'!H12</f>
        <v>0</v>
      </c>
      <c r="E10" s="295" t="s">
        <v>1507</v>
      </c>
    </row>
    <row r="11" spans="1:5" x14ac:dyDescent="0.25">
      <c r="A11" s="586"/>
      <c r="B11" s="587"/>
      <c r="C11" s="210" t="s">
        <v>20</v>
      </c>
      <c r="D11" s="79">
        <f>'Table A2'!I12</f>
        <v>0</v>
      </c>
      <c r="E11" s="295" t="s">
        <v>1508</v>
      </c>
    </row>
    <row r="12" spans="1:5" x14ac:dyDescent="0.25">
      <c r="A12" s="584" t="s">
        <v>17</v>
      </c>
      <c r="B12" s="585"/>
      <c r="C12" s="210" t="s">
        <v>5</v>
      </c>
      <c r="D12" s="79">
        <f>'Table A2'!J12</f>
        <v>0</v>
      </c>
      <c r="E12" s="295" t="s">
        <v>1509</v>
      </c>
    </row>
    <row r="13" spans="1:5" x14ac:dyDescent="0.25">
      <c r="A13" s="588"/>
      <c r="B13" s="589"/>
      <c r="C13" s="210" t="s">
        <v>20</v>
      </c>
      <c r="D13" s="79">
        <f>'Table A2'!K12</f>
        <v>0</v>
      </c>
      <c r="E13" s="295" t="s">
        <v>1510</v>
      </c>
    </row>
    <row r="14" spans="1:5" x14ac:dyDescent="0.25">
      <c r="A14" s="584" t="s">
        <v>18</v>
      </c>
      <c r="B14" s="585"/>
      <c r="C14" s="210" t="s">
        <v>5</v>
      </c>
      <c r="D14" s="79">
        <f>'Table A2'!L12</f>
        <v>0</v>
      </c>
      <c r="E14" s="295" t="s">
        <v>1511</v>
      </c>
    </row>
    <row r="15" spans="1:5" x14ac:dyDescent="0.25">
      <c r="A15" s="588"/>
      <c r="B15" s="589"/>
      <c r="C15" s="210" t="s">
        <v>20</v>
      </c>
      <c r="D15" s="79">
        <f>'Table A2'!M12</f>
        <v>0</v>
      </c>
      <c r="E15" s="295" t="s">
        <v>1512</v>
      </c>
    </row>
    <row r="16" spans="1:5" ht="28.5" customHeight="1" thickBot="1" x14ac:dyDescent="0.3">
      <c r="A16" s="590" t="s">
        <v>19</v>
      </c>
      <c r="B16" s="591"/>
      <c r="C16" s="211"/>
      <c r="D16" s="80">
        <f>'Table A2'!N12</f>
        <v>0</v>
      </c>
      <c r="E16" s="295" t="s">
        <v>1513</v>
      </c>
    </row>
    <row r="17" spans="1:10" ht="16.5" thickTop="1" thickBot="1" x14ac:dyDescent="0.3">
      <c r="A17" s="576" t="s">
        <v>1750</v>
      </c>
      <c r="B17" s="577"/>
      <c r="C17" s="294"/>
      <c r="D17" s="81">
        <f>SUM(D10:D16)</f>
        <v>0</v>
      </c>
      <c r="E17" s="291" t="s">
        <v>1514</v>
      </c>
    </row>
    <row r="18" spans="1:10" ht="29.25" customHeight="1" x14ac:dyDescent="0.25">
      <c r="A18" s="448" t="s">
        <v>1761</v>
      </c>
      <c r="B18" s="448"/>
      <c r="C18" s="448"/>
      <c r="D18" s="448"/>
    </row>
    <row r="20" spans="1:10" ht="15.75" thickBot="1" x14ac:dyDescent="0.3"/>
    <row r="21" spans="1:10" ht="15" customHeight="1" x14ac:dyDescent="0.25">
      <c r="A21" s="578" t="s">
        <v>1764</v>
      </c>
      <c r="B21" s="579"/>
      <c r="C21" s="579"/>
      <c r="D21" s="186"/>
    </row>
    <row r="22" spans="1:10" ht="15" customHeight="1" x14ac:dyDescent="0.25">
      <c r="A22" s="571" t="s">
        <v>83</v>
      </c>
      <c r="B22" s="572"/>
      <c r="C22" s="573"/>
      <c r="D22" s="212">
        <f>COUNTA(P13:P3001)</f>
        <v>0</v>
      </c>
      <c r="E22" s="291" t="s">
        <v>1492</v>
      </c>
    </row>
    <row r="23" spans="1:10" ht="17.25" customHeight="1" x14ac:dyDescent="0.25">
      <c r="A23" s="571" t="s">
        <v>66</v>
      </c>
      <c r="B23" s="572"/>
      <c r="C23" s="573"/>
      <c r="D23" s="212">
        <f>'Table A'!P12</f>
        <v>977</v>
      </c>
      <c r="E23" s="291" t="s">
        <v>1493</v>
      </c>
    </row>
    <row r="24" spans="1:10" ht="15" customHeight="1" x14ac:dyDescent="0.25">
      <c r="A24" s="571" t="s">
        <v>67</v>
      </c>
      <c r="B24" s="572"/>
      <c r="C24" s="573"/>
      <c r="D24" s="212">
        <f>'Table A'!Q12</f>
        <v>700</v>
      </c>
      <c r="E24" s="291" t="s">
        <v>1494</v>
      </c>
    </row>
    <row r="25" spans="1:10" ht="15.75" customHeight="1" thickBot="1" x14ac:dyDescent="0.3">
      <c r="A25" s="569" t="s">
        <v>68</v>
      </c>
      <c r="B25" s="574"/>
      <c r="C25" s="575"/>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78" t="s">
        <v>69</v>
      </c>
      <c r="B28" s="579"/>
      <c r="C28" s="579"/>
      <c r="D28" s="580"/>
      <c r="H28" s="82"/>
      <c r="I28" s="82"/>
      <c r="J28" s="82"/>
    </row>
    <row r="29" spans="1:10" x14ac:dyDescent="0.25">
      <c r="A29" s="571" t="s">
        <v>70</v>
      </c>
      <c r="B29" s="581"/>
      <c r="C29" s="581"/>
      <c r="D29" s="215">
        <f>'Table A'!S12</f>
        <v>1</v>
      </c>
      <c r="E29" s="291" t="s">
        <v>1496</v>
      </c>
    </row>
    <row r="30" spans="1:10" x14ac:dyDescent="0.25">
      <c r="A30" s="571" t="s">
        <v>71</v>
      </c>
      <c r="B30" s="581"/>
      <c r="C30" s="581"/>
      <c r="D30" s="215">
        <f>SUMPRODUCT((YEAR('Table A'!$H13:$H983)='Start Here'!$B$5)*('Table A'!$S13:$S983="Yes-Approved")*('Table A'!$Q13:$Q983))</f>
        <v>0</v>
      </c>
      <c r="E30" s="291" t="s">
        <v>1497</v>
      </c>
    </row>
    <row r="31" spans="1:10" x14ac:dyDescent="0.25">
      <c r="A31" s="571" t="s">
        <v>72</v>
      </c>
      <c r="B31" s="581"/>
      <c r="C31" s="581"/>
      <c r="D31" s="216">
        <f>SUMPRODUCT((YEAR('Table A'!$H13:$H983)='Start Here'!$B$5)*('Table A'!$S13:$S983="Yes-Approved"))</f>
        <v>0</v>
      </c>
      <c r="E31" s="291" t="s">
        <v>1498</v>
      </c>
    </row>
    <row r="32" spans="1:10" ht="15.75" thickBot="1" x14ac:dyDescent="0.3">
      <c r="A32" s="569" t="s">
        <v>73</v>
      </c>
      <c r="B32" s="570"/>
      <c r="C32" s="570"/>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92" t="s">
        <v>107</v>
      </c>
      <c r="B36" s="593"/>
      <c r="C36" s="593"/>
      <c r="D36" s="594"/>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EDC957BF-90A2-4773-914C-8BDB01EAE6CE}"/>
</file>

<file path=customXml/itemProps2.xml><?xml version="1.0" encoding="utf-8"?>
<ds:datastoreItem xmlns:ds="http://schemas.openxmlformats.org/officeDocument/2006/customXml" ds:itemID="{0BC52476-AB80-4A70-A5FA-E796045CC3A8}">
  <ds:schemaRefs>
    <ds:schemaRef ds:uri="http://schemas.microsoft.com/sharepoint/v3/contenttype/forms"/>
  </ds:schemaRefs>
</ds:datastoreItem>
</file>

<file path=customXml/itemProps3.xml><?xml version="1.0" encoding="utf-8"?>
<ds:datastoreItem xmlns:ds="http://schemas.openxmlformats.org/officeDocument/2006/customXml" ds:itemID="{84C6DAEF-3D19-479B-BFDD-D14DDB9EF794}">
  <ds:schemaRefs>
    <ds:schemaRef ds:uri="http://schemas.microsoft.com/office/2006/documentManagement/types"/>
    <ds:schemaRef ds:uri="http://schemas.microsoft.com/office/2006/metadata/properties"/>
    <ds:schemaRef ds:uri="http://purl.org/dc/terms/"/>
    <ds:schemaRef ds:uri="http://schemas.microsoft.com/office/infopath/2007/PartnerControls"/>
    <ds:schemaRef ds:uri="http://purl.org/dc/dcmitype/"/>
    <ds:schemaRef ds:uri="http://schemas.microsoft.com/sharepoint/v3"/>
    <ds:schemaRef ds:uri="http://purl.org/dc/elements/1.1/"/>
    <ds:schemaRef ds:uri="http://schemas.openxmlformats.org/package/2006/metadata/core-properties"/>
    <ds:schemaRef ds:uri="4b7372d8-a58a-4a4a-9bba-d89b6b07accb"/>
    <ds:schemaRef ds:uri="f8c6e0e8-a3c1-43e3-a215-cf247e4c98e7"/>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Sargent, Maryann</cp:lastModifiedBy>
  <cp:lastPrinted>2020-01-23T00:39:00Z</cp:lastPrinted>
  <dcterms:created xsi:type="dcterms:W3CDTF">2018-09-27T21:13:30Z</dcterms:created>
  <dcterms:modified xsi:type="dcterms:W3CDTF">2020-05-06T21:23:38Z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