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21" activeTab="1"/>
  </bookViews>
  <sheets>
    <sheet name="使用手册" sheetId="7" r:id="rId1"/>
    <sheet name="定价参考（普货）" sheetId="1" r:id="rId2"/>
    <sheet name="运费详解（普货）" sheetId="2" r:id="rId3"/>
    <sheet name="普货特货说明" sheetId="5" r:id="rId4"/>
    <sheet name="定价参考 (特货)" sheetId="4" r:id="rId5"/>
    <sheet name="运费详解 (特货)" sheetId="3" r:id="rId6"/>
  </sheets>
  <calcPr calcId="144525"/>
</workbook>
</file>

<file path=xl/sharedStrings.xml><?xml version="1.0" encoding="utf-8"?>
<sst xmlns="http://schemas.openxmlformats.org/spreadsheetml/2006/main" count="58" uniqueCount="44">
  <si>
    <r>
      <rPr>
        <sz val="11"/>
        <color rgb="FF000000"/>
        <rFont val="微软雅黑"/>
        <charset val="134"/>
      </rPr>
      <t>运费规则（</t>
    </r>
    <r>
      <rPr>
        <b/>
        <sz val="11"/>
        <color rgb="FFFF0000"/>
        <rFont val="微软雅黑"/>
        <charset val="134"/>
      </rPr>
      <t>运费详解</t>
    </r>
    <r>
      <rPr>
        <sz val="11"/>
        <color rgb="FF000000"/>
        <rFont val="微软雅黑"/>
        <charset val="134"/>
      </rPr>
      <t>导览）：
1 尾程配送方式有宅配与店配两种方式，卖家承担费用一致；
2 买家支付：店配60NTD，宅配70NTD；
3 平台收取：运费详解B列，依据重量收取，起始重量为500g；
4 差价部分：即为卖家承担部分，按照“运费详解”C列藏于商品价格中；
5 本表中货币全部为新台币（NTD）；</t>
    </r>
  </si>
  <si>
    <r>
      <rPr>
        <sz val="11"/>
        <color rgb="FF000000"/>
        <rFont val="微软雅黑"/>
        <charset val="134"/>
      </rPr>
      <t>如何藏价格（</t>
    </r>
    <r>
      <rPr>
        <b/>
        <sz val="11"/>
        <color rgb="FFFF0000"/>
        <rFont val="微软雅黑"/>
        <charset val="134"/>
      </rPr>
      <t>定价参考</t>
    </r>
    <r>
      <rPr>
        <sz val="11"/>
        <color rgb="FF000000"/>
        <rFont val="微软雅黑"/>
        <charset val="134"/>
      </rPr>
      <t>使用规则）：
1 因实际运费与买家支付运费有差额，由卖家承担，因此需要将差额部分藏入定价，即为“藏价”；
2 将产品重量等信息填入“定价参考”A-E列中；
3 J列“定价”即为已经藏好的价格；
4 多个产品请下拉F-K列函数</t>
    </r>
  </si>
  <si>
    <t>重量</t>
  </si>
  <si>
    <t>尺寸</t>
  </si>
  <si>
    <t>店配限制：</t>
  </si>
  <si>
    <r>
      <rPr>
        <sz val="11"/>
        <color rgb="FF000000"/>
        <rFont val="宋体"/>
        <charset val="134"/>
      </rPr>
      <t>低于</t>
    </r>
    <r>
      <rPr>
        <sz val="11"/>
        <color rgb="FF000000"/>
        <rFont val="Calibri"/>
        <charset val="134"/>
      </rPr>
      <t>5kg</t>
    </r>
  </si>
  <si>
    <r>
      <rPr>
        <sz val="11"/>
        <color rgb="FF000000"/>
        <rFont val="宋体"/>
        <charset val="134"/>
      </rPr>
      <t>小于</t>
    </r>
    <r>
      <rPr>
        <sz val="11"/>
        <color rgb="FF000000"/>
        <rFont val="Calibri"/>
        <charset val="134"/>
      </rPr>
      <t>45*30*30</t>
    </r>
  </si>
  <si>
    <t>宅配限制：</t>
  </si>
  <si>
    <r>
      <rPr>
        <sz val="11"/>
        <color rgb="FF000000"/>
        <rFont val="宋体"/>
        <charset val="134"/>
      </rPr>
      <t>低于</t>
    </r>
    <r>
      <rPr>
        <sz val="11"/>
        <color rgb="FF000000"/>
        <rFont val="Calibri"/>
        <charset val="134"/>
      </rPr>
      <t>20kg</t>
    </r>
  </si>
  <si>
    <r>
      <rPr>
        <sz val="11"/>
        <color rgb="FF000000"/>
        <rFont val="宋体"/>
        <charset val="134"/>
      </rPr>
      <t>三边之和小于</t>
    </r>
    <r>
      <rPr>
        <sz val="11"/>
        <color rgb="FF000000"/>
        <rFont val="Calibri"/>
        <charset val="134"/>
      </rPr>
      <t>150cm</t>
    </r>
  </si>
  <si>
    <t>藏价规则速记：
1 起始重量为500G, 藏入15NTD（普货）/35NTD（特货）
2 每增加500G重量，藏入价格增加30NTD（普货）/40NTD（特货）</t>
  </si>
  <si>
    <r>
      <rPr>
        <sz val="11"/>
        <color rgb="FF000000"/>
        <rFont val="微软雅黑"/>
        <charset val="134"/>
      </rPr>
      <t>关于</t>
    </r>
    <r>
      <rPr>
        <b/>
        <sz val="11"/>
        <color rgb="FFFF0000"/>
        <rFont val="微软雅黑"/>
        <charset val="134"/>
      </rPr>
      <t>手续费</t>
    </r>
    <r>
      <rPr>
        <sz val="11"/>
        <color rgb="FF000000"/>
        <rFont val="微软雅黑"/>
        <charset val="134"/>
      </rPr>
      <t>：
1 2019年1月1日起征收买家支付部分的</t>
    </r>
    <r>
      <rPr>
        <b/>
        <sz val="11"/>
        <color rgb="FFFF0000"/>
        <rFont val="微软雅黑"/>
        <charset val="134"/>
      </rPr>
      <t>2%</t>
    </r>
    <r>
      <rPr>
        <sz val="11"/>
        <color rgb="FF000000"/>
        <rFont val="微软雅黑"/>
        <charset val="134"/>
      </rPr>
      <t>（此前一直由平台承担），详细可见Shopee公告栏《关于Shopee平台收取交易手续费的通知》；
2 【定价参考】中</t>
    </r>
    <r>
      <rPr>
        <b/>
        <sz val="11"/>
        <color rgb="FFFF0000"/>
        <rFont val="微软雅黑"/>
        <charset val="134"/>
      </rPr>
      <t>手续费A</t>
    </r>
    <r>
      <rPr>
        <sz val="11"/>
        <color rgb="FF000000"/>
        <rFont val="微软雅黑"/>
        <charset val="134"/>
      </rPr>
      <t>为产品定价的2%，</t>
    </r>
    <r>
      <rPr>
        <b/>
        <sz val="11"/>
        <color rgb="FFFF0000"/>
        <rFont val="微软雅黑"/>
        <charset val="134"/>
      </rPr>
      <t>手续费B</t>
    </r>
    <r>
      <rPr>
        <sz val="11"/>
        <color rgb="FF000000"/>
        <rFont val="微软雅黑"/>
        <charset val="134"/>
      </rPr>
      <t>计算买家支付运费的2%；
3 由于买家支付金额与运费有关（如卖家包邮情况），因此手续费分两部分计算，手续费B计算保证卖家</t>
    </r>
    <r>
      <rPr>
        <b/>
        <sz val="11"/>
        <color rgb="FFFF0000"/>
        <rFont val="微软雅黑"/>
        <charset val="134"/>
      </rPr>
      <t>不因交易手续费</t>
    </r>
    <r>
      <rPr>
        <b/>
        <sz val="11"/>
        <rFont val="微软雅黑"/>
        <charset val="134"/>
      </rPr>
      <t>而</t>
    </r>
    <r>
      <rPr>
        <b/>
        <sz val="11"/>
        <color rgb="FFFF0000"/>
        <rFont val="微软雅黑"/>
        <charset val="134"/>
      </rPr>
      <t>亏损</t>
    </r>
    <r>
      <rPr>
        <sz val="11"/>
        <color rgb="FF000000"/>
        <rFont val="微软雅黑"/>
        <charset val="134"/>
      </rPr>
      <t>情况。</t>
    </r>
  </si>
  <si>
    <r>
      <rPr>
        <b/>
        <sz val="14"/>
        <color theme="1"/>
        <rFont val="宋体"/>
        <charset val="134"/>
        <scheme val="minor"/>
      </rPr>
      <t xml:space="preserve">此定价工具仅考虑：
1、国内途运费；2、SLS运费（原圆通）（卖家承担部分）；3、每单只有一件货；4、以宅配为例（不影响卖家费用计算）；
</t>
    </r>
    <r>
      <rPr>
        <b/>
        <sz val="14"/>
        <color rgb="FFFF0000"/>
        <rFont val="宋体"/>
        <charset val="134"/>
        <scheme val="minor"/>
      </rPr>
      <t xml:space="preserve">**因运费计算以每500g续重，则当出现单笔订单N件货时，可能会多向卖家收取，存在降价空间。如：一单售出3个手机壳，包裹共150g，会多收取一定运费，可以用优惠券等形式返利。
</t>
    </r>
    <r>
      <rPr>
        <b/>
        <sz val="14"/>
        <color theme="1"/>
        <rFont val="宋体"/>
        <charset val="134"/>
        <scheme val="minor"/>
      </rPr>
      <t xml:space="preserve">
绿色A-E列为填写区域（只需要修改前五列的</t>
    </r>
    <r>
      <rPr>
        <b/>
        <sz val="14"/>
        <color rgb="FFFF0000"/>
        <rFont val="宋体"/>
        <charset val="134"/>
        <scheme val="minor"/>
      </rPr>
      <t>折扣、重量、成本、利润、国内运费</t>
    </r>
    <r>
      <rPr>
        <b/>
        <sz val="14"/>
        <color theme="1"/>
        <rFont val="宋体"/>
        <charset val="134"/>
        <scheme val="minor"/>
      </rPr>
      <t>），橙色F-I列为公式自动计算区域；请勿随意修改F-I列公式，否则后果自负。
本公式基于</t>
    </r>
    <r>
      <rPr>
        <b/>
        <sz val="14"/>
        <color rgb="FFFF0000"/>
        <rFont val="宋体"/>
        <charset val="134"/>
        <scheme val="minor"/>
      </rPr>
      <t>不包邮</t>
    </r>
    <r>
      <rPr>
        <b/>
        <sz val="14"/>
        <color theme="1"/>
        <rFont val="宋体"/>
        <charset val="134"/>
        <scheme val="minor"/>
      </rPr>
      <t>条件，若有其他费用请自行核算并纳入C列“成本”中。</t>
    </r>
  </si>
  <si>
    <r>
      <t>下边黄色区域是例子：
一件商品重量320克，批发网站</t>
    </r>
    <r>
      <rPr>
        <b/>
        <sz val="16"/>
        <color rgb="FFFF0000"/>
        <rFont val="宋体"/>
        <charset val="134"/>
        <scheme val="minor"/>
      </rPr>
      <t>批发成本价格</t>
    </r>
    <r>
      <rPr>
        <b/>
        <sz val="16"/>
        <rFont val="宋体"/>
        <charset val="134"/>
        <scheme val="minor"/>
      </rPr>
      <t>22元人民币/件，</t>
    </r>
    <r>
      <rPr>
        <b/>
        <sz val="16"/>
        <color rgb="FFFF0000"/>
        <rFont val="宋体"/>
        <charset val="134"/>
        <scheme val="minor"/>
      </rPr>
      <t>利润</t>
    </r>
    <r>
      <rPr>
        <b/>
        <sz val="16"/>
        <rFont val="宋体"/>
        <charset val="134"/>
        <scheme val="minor"/>
      </rPr>
      <t>一般设置商品批发价格的40%-60%，这里我们设置15元利润，批发网站显示运费7元寄给货代，货代打包代发2元打包费，（</t>
    </r>
    <r>
      <rPr>
        <b/>
        <sz val="16"/>
        <color rgb="FFFF0000"/>
        <rFont val="宋体"/>
        <charset val="134"/>
        <scheme val="minor"/>
      </rPr>
      <t>国内运费=7+2=9</t>
    </r>
    <r>
      <rPr>
        <b/>
        <sz val="16"/>
        <rFont val="宋体"/>
        <charset val="134"/>
        <scheme val="minor"/>
      </rPr>
      <t>），相应填到表格得到价格230台币的定价。前边的折扣30%，是预设折扣，如果用后边的折前定价329台币作为上传价格，后续店铺降价促销可优惠30%，打7折进行销售，这个时候利润最低，是表格设置的15元。</t>
    </r>
  </si>
  <si>
    <t>优惠折扣/%</t>
  </si>
  <si>
    <t>含包装重量/克g</t>
  </si>
  <si>
    <t>成本/人民币</t>
  </si>
  <si>
    <t>利润/人民币</t>
  </si>
  <si>
    <t>国内途运费/人民币</t>
  </si>
  <si>
    <t>成本/台币</t>
  </si>
  <si>
    <t>利润/台币</t>
  </si>
  <si>
    <t>国内途运费/台币</t>
  </si>
  <si>
    <t>SLS运费（卖家承担）/台币</t>
  </si>
  <si>
    <t>手续费A</t>
  </si>
  <si>
    <t>手续费B</t>
  </si>
  <si>
    <t>佣金（前三月免佣）/NTD</t>
  </si>
  <si>
    <t>定价/NTD</t>
  </si>
  <si>
    <t>折前定价/NTD</t>
  </si>
  <si>
    <t>折前定价是上传价格</t>
  </si>
  <si>
    <t>例子</t>
  </si>
  <si>
    <t>1、蓝色部分为物流手册中计算得到的真实费用；
2、红色部分为运费买卖家双方承担部分详解；C列为卖家承担15NTD（首重500g）+30NTD/500g(续重)（两者皆需藏入定价部分），D列为买家承担70NTD；</t>
  </si>
  <si>
    <t>重量/g</t>
  </si>
  <si>
    <t>实际运费/NTD</t>
  </si>
  <si>
    <t>卖家承担部分/NTD</t>
  </si>
  <si>
    <t>买家承担部分/NTD</t>
  </si>
  <si>
    <t>合计/NTD</t>
  </si>
  <si>
    <r>
      <rPr>
        <b/>
        <sz val="16"/>
        <color theme="1"/>
        <rFont val="宋体"/>
        <charset val="134"/>
        <scheme val="minor"/>
      </rPr>
      <t>台湾SLS渠道的普、特货区分及品类限制：</t>
    </r>
    <r>
      <rPr>
        <sz val="11"/>
        <color theme="1"/>
        <rFont val="宋体"/>
        <charset val="134"/>
        <scheme val="minor"/>
      </rPr>
      <t xml:space="preserve">
    寄往台湾的物品由于清关要求不同,可分为普货渠道与特货渠道。</t>
    </r>
    <r>
      <rPr>
        <b/>
        <sz val="11"/>
        <color rgb="FFFF0000"/>
        <rFont val="宋体"/>
        <charset val="134"/>
        <scheme val="minor"/>
      </rPr>
      <t>特货渠道</t>
    </r>
    <r>
      <rPr>
        <b/>
        <sz val="11"/>
        <color theme="1"/>
        <rFont val="宋体"/>
        <charset val="134"/>
        <scheme val="minor"/>
      </rPr>
      <t>可以接受的物品为:性用品、眼镜、喇叭、手表、通讯设备、带电类产品、化妆品。</t>
    </r>
    <r>
      <rPr>
        <sz val="11"/>
        <color theme="1"/>
        <rFont val="宋体"/>
        <charset val="134"/>
        <scheme val="minor"/>
      </rPr>
      <t>其余的如衣服等普通物品可以走普货渠道。
    根据最新台湾相关法律法规，以下商品将</t>
    </r>
    <r>
      <rPr>
        <b/>
        <sz val="11"/>
        <color rgb="FFFF0000"/>
        <rFont val="宋体"/>
        <charset val="134"/>
        <scheme val="minor"/>
      </rPr>
      <t>禁止寄送</t>
    </r>
    <r>
      <rPr>
        <sz val="11"/>
        <color theme="1"/>
        <rFont val="宋体"/>
        <charset val="134"/>
        <scheme val="minor"/>
      </rPr>
      <t>：所有生鲜类和未经加工的食品、肉类及肉制品食品、花生、莲子、银杏（白果）、香菇、有药用价值或治疗功能的食品、药品、医疗器械、电子烟、货币、易燃易爆物品（如指甲油等含酒精类的产品、精油、压缩气体）、发胶、香水等纯液体产品、与武器有关的物品（如瞄准具、模型枪械、弹药类等）及有攻击性的物品（如铁手撑、警棍、刀斧、匕首、弹弓、剑等物品）、手机、平板及笔记本电脑、充电宝、移动电源（能够给其他设备充电的产品）等纯电类产品、蓝牙产品（如无线鼠标、蓝牙耳机、蓝牙音箱）、智能穿戴设备、无线通信产品（如收音机、遥控器、路由器、电视盒）、儿童座椅、汽车安全座椅、手推车、除蚤用品、强磁产品（如喇叭、麦克风）、受华盛顿公约所限制或需要动植物检疫证明的动植物产品、平衡车等电池不可拆卸的产品、在运输途中意外开启并导致发光、发热以及发出声响的带电产品、侵权及无品牌授权的产品</t>
    </r>
    <r>
      <rPr>
        <b/>
        <sz val="11"/>
        <color rgb="FFFF0000"/>
        <rFont val="宋体"/>
        <charset val="134"/>
        <scheme val="minor"/>
      </rPr>
      <t>均不可寄送</t>
    </r>
    <r>
      <rPr>
        <sz val="11"/>
        <color theme="1"/>
        <rFont val="宋体"/>
        <charset val="134"/>
        <scheme val="minor"/>
      </rPr>
      <t>。
    此外,台湾限制输入货品及海关协助查核输入货品均不可寄送，详情请参见物流手册附表 B2、B3。具体禁止寄送的品类列表请参考物流手册附表D7。不在此分类的产品可详询客服以及商户经理进行确认。同时店配包裹总价值不得超过20000 NTD，若超过将不予配送。由于卖家违反禁运清单所产生的税金、罚款以及相关费用将由</t>
    </r>
    <r>
      <rPr>
        <b/>
        <sz val="11"/>
        <color rgb="FFFF0000"/>
        <rFont val="宋体"/>
        <charset val="134"/>
        <scheme val="minor"/>
      </rPr>
      <t>卖家承担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</si>
  <si>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 xml:space="preserve">此定价工具仅考虑：
1、国内途运费；2、SLS运费（原圆通）（卖家承担部分）；3、每单只有一件货；4、以宅配为例（不影响卖家费用计算）；
</t>
    </r>
    <r>
      <rPr>
        <b/>
        <sz val="11"/>
        <color rgb="FFFF0000"/>
        <rFont val="宋体"/>
        <charset val="134"/>
        <scheme val="minor"/>
      </rPr>
      <t>**因运费计算以每500g续重，则当出现单笔订单N件货时，可能会多向卖家收取，存在降价空间。如：一单售出3个手机壳，包裹共150g，会多收取一定运费，可以用优惠券等形式返利。</t>
    </r>
    <r>
      <rPr>
        <sz val="11"/>
        <color theme="1"/>
        <rFont val="宋体"/>
        <charset val="134"/>
        <scheme val="minor"/>
      </rPr>
      <t xml:space="preserve">
绿色A-E列为填写区域，橙色F-I列为公式自动计算区域；请勿随意修改F-I列公式，否则后果自负。
本公式基于</t>
    </r>
    <r>
      <rPr>
        <b/>
        <sz val="11"/>
        <color rgb="FFFF0000"/>
        <rFont val="宋体"/>
        <charset val="134"/>
        <scheme val="minor"/>
      </rPr>
      <t>不包邮</t>
    </r>
    <r>
      <rPr>
        <sz val="11"/>
        <color theme="1"/>
        <rFont val="宋体"/>
        <charset val="134"/>
        <scheme val="minor"/>
      </rPr>
      <t>条件，若有其他费用请自行核算并纳入C列“成本”中。</t>
    </r>
  </si>
  <si>
    <t>折扣/%off</t>
  </si>
  <si>
    <t>成本/NTD</t>
  </si>
  <si>
    <t>利润/NTD</t>
  </si>
  <si>
    <t>国内途运费/NTD</t>
  </si>
  <si>
    <t>SLS运费（卖家承担）/NTD</t>
  </si>
  <si>
    <t>1、蓝色部分为物流手册中计算得到的真实费用；
2、红色部分为运费买卖家双方承担部分详解；C列为卖家承担35NTD（首重500g）+40NTD/500g(续重)（两者皆需藏入定价部分），D列为买家承担70NTD；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</si>
</sst>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_);[Red]\(0\)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1"/>
      <color rgb="FFFF0000"/>
      <name val="微软雅黑"/>
      <charset val="134"/>
    </font>
    <font>
      <b/>
      <sz val="11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7" fillId="26" borderId="20" applyNumberFormat="0" applyAlignment="0" applyProtection="0">
      <alignment vertical="center"/>
    </xf>
    <xf numFmtId="0" fontId="29" fillId="26" borderId="16" applyNumberFormat="0" applyAlignment="0" applyProtection="0">
      <alignment vertical="center"/>
    </xf>
    <xf numFmtId="0" fontId="24" fillId="22" borderId="19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9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177" fontId="0" fillId="6" borderId="7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8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177" fontId="1" fillId="6" borderId="11" xfId="0" applyNumberFormat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177" fontId="0" fillId="10" borderId="7" xfId="0" applyNumberForma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177" fontId="0" fillId="0" borderId="0" xfId="0" applyNumberFormat="1" applyFill="1" applyAlignment="1">
      <alignment horizontal="center"/>
    </xf>
    <xf numFmtId="177" fontId="1" fillId="0" borderId="0" xfId="0" applyNumberFormat="1" applyFont="1" applyAlignment="1">
      <alignment horizontal="center"/>
    </xf>
    <xf numFmtId="0" fontId="4" fillId="2" borderId="8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0" fillId="10" borderId="7" xfId="0" applyNumberForma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76" fontId="0" fillId="0" borderId="0" xfId="0" applyNumberFormat="1" applyFill="1" applyAlignment="1">
      <alignment horizontal="center"/>
    </xf>
    <xf numFmtId="0" fontId="9" fillId="0" borderId="0" xfId="49"/>
    <xf numFmtId="0" fontId="10" fillId="0" borderId="0" xfId="49" applyFont="1" applyAlignment="1">
      <alignment horizontal="left" vertical="center" wrapText="1"/>
    </xf>
    <xf numFmtId="0" fontId="9" fillId="0" borderId="7" xfId="49" applyBorder="1" applyAlignment="1">
      <alignment horizontal="center"/>
    </xf>
    <xf numFmtId="0" fontId="11" fillId="0" borderId="7" xfId="49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O27"/>
  <sheetViews>
    <sheetView zoomScale="160" zoomScaleNormal="160" topLeftCell="A6" workbookViewId="0">
      <selection activeCell="C21" sqref="C21:K27"/>
    </sheetView>
  </sheetViews>
  <sheetFormatPr defaultColWidth="9" defaultRowHeight="15"/>
  <cols>
    <col min="1" max="2" width="9" style="46"/>
    <col min="3" max="11" width="9.25" style="46" customWidth="1"/>
    <col min="12" max="12" width="9" style="46"/>
    <col min="13" max="13" width="10.25" style="46" customWidth="1"/>
    <col min="14" max="14" width="11.125" style="46" customWidth="1"/>
    <col min="15" max="15" width="22" style="46" customWidth="1"/>
    <col min="16" max="16384" width="9" style="46"/>
  </cols>
  <sheetData>
    <row r="2" ht="112.5" customHeight="1" spans="3:11">
      <c r="C2" s="47" t="s">
        <v>0</v>
      </c>
      <c r="D2" s="47"/>
      <c r="E2" s="47"/>
      <c r="F2" s="47"/>
      <c r="G2" s="47"/>
      <c r="H2" s="47"/>
      <c r="I2" s="47"/>
      <c r="J2" s="47"/>
      <c r="K2" s="47"/>
    </row>
    <row r="4" customHeight="1" spans="3:15">
      <c r="C4" s="47" t="s">
        <v>1</v>
      </c>
      <c r="D4" s="47"/>
      <c r="E4" s="47"/>
      <c r="F4" s="47"/>
      <c r="G4" s="47"/>
      <c r="H4" s="47"/>
      <c r="I4" s="47"/>
      <c r="J4" s="47"/>
      <c r="K4" s="47"/>
      <c r="M4" s="48"/>
      <c r="N4" s="49" t="s">
        <v>2</v>
      </c>
      <c r="O4" s="49" t="s">
        <v>3</v>
      </c>
    </row>
    <row r="5" customHeight="1" spans="3:15">
      <c r="C5" s="47"/>
      <c r="D5" s="47"/>
      <c r="E5" s="47"/>
      <c r="F5" s="47"/>
      <c r="G5" s="47"/>
      <c r="H5" s="47"/>
      <c r="I5" s="47"/>
      <c r="J5" s="47"/>
      <c r="K5" s="47"/>
      <c r="M5" s="49" t="s">
        <v>4</v>
      </c>
      <c r="N5" s="49" t="s">
        <v>5</v>
      </c>
      <c r="O5" s="49" t="s">
        <v>6</v>
      </c>
    </row>
    <row r="6" ht="17" customHeight="1" spans="3:15">
      <c r="C6" s="47"/>
      <c r="D6" s="47"/>
      <c r="E6" s="47"/>
      <c r="F6" s="47"/>
      <c r="G6" s="47"/>
      <c r="H6" s="47"/>
      <c r="I6" s="47"/>
      <c r="J6" s="47"/>
      <c r="K6" s="47"/>
      <c r="M6" s="49" t="s">
        <v>7</v>
      </c>
      <c r="N6" s="49" t="s">
        <v>8</v>
      </c>
      <c r="O6" s="49" t="s">
        <v>9</v>
      </c>
    </row>
    <row r="7" customHeight="1" spans="3:11">
      <c r="C7" s="47"/>
      <c r="D7" s="47"/>
      <c r="E7" s="47"/>
      <c r="F7" s="47"/>
      <c r="G7" s="47"/>
      <c r="H7" s="47"/>
      <c r="I7" s="47"/>
      <c r="J7" s="47"/>
      <c r="K7" s="47"/>
    </row>
    <row r="8" customHeight="1" spans="3:11">
      <c r="C8" s="47"/>
      <c r="D8" s="47"/>
      <c r="E8" s="47"/>
      <c r="F8" s="47"/>
      <c r="G8" s="47"/>
      <c r="H8" s="47"/>
      <c r="I8" s="47"/>
      <c r="J8" s="47"/>
      <c r="K8" s="47"/>
    </row>
    <row r="9" customHeight="1" spans="3:11">
      <c r="C9" s="47"/>
      <c r="D9" s="47"/>
      <c r="E9" s="47"/>
      <c r="F9" s="47"/>
      <c r="G9" s="47"/>
      <c r="H9" s="47"/>
      <c r="I9" s="47"/>
      <c r="J9" s="47"/>
      <c r="K9" s="47"/>
    </row>
    <row r="10" customHeight="1" spans="3:11">
      <c r="C10" s="47"/>
      <c r="D10" s="47"/>
      <c r="E10" s="47"/>
      <c r="F10" s="47"/>
      <c r="G10" s="47"/>
      <c r="H10" s="47"/>
      <c r="I10" s="47"/>
      <c r="J10" s="47"/>
      <c r="K10" s="47"/>
    </row>
    <row r="11" customHeight="1" spans="3:11">
      <c r="C11" s="47"/>
      <c r="D11" s="47"/>
      <c r="E11" s="47"/>
      <c r="F11" s="47"/>
      <c r="G11" s="47"/>
      <c r="H11" s="47"/>
      <c r="I11" s="47"/>
      <c r="J11" s="47"/>
      <c r="K11" s="47"/>
    </row>
    <row r="13" customHeight="1" spans="3:11">
      <c r="C13" s="47" t="s">
        <v>10</v>
      </c>
      <c r="D13" s="47"/>
      <c r="E13" s="47"/>
      <c r="F13" s="47"/>
      <c r="G13" s="47"/>
      <c r="H13" s="47"/>
      <c r="I13" s="47"/>
      <c r="J13" s="47"/>
      <c r="K13" s="47"/>
    </row>
    <row r="14" spans="3:11">
      <c r="C14" s="47"/>
      <c r="D14" s="47"/>
      <c r="E14" s="47"/>
      <c r="F14" s="47"/>
      <c r="G14" s="47"/>
      <c r="H14" s="47"/>
      <c r="I14" s="47"/>
      <c r="J14" s="47"/>
      <c r="K14" s="47"/>
    </row>
    <row r="15" spans="3:11">
      <c r="C15" s="47"/>
      <c r="D15" s="47"/>
      <c r="E15" s="47"/>
      <c r="F15" s="47"/>
      <c r="G15" s="47"/>
      <c r="H15" s="47"/>
      <c r="I15" s="47"/>
      <c r="J15" s="47"/>
      <c r="K15" s="47"/>
    </row>
    <row r="16" spans="3:11">
      <c r="C16" s="47"/>
      <c r="D16" s="47"/>
      <c r="E16" s="47"/>
      <c r="F16" s="47"/>
      <c r="G16" s="47"/>
      <c r="H16" s="47"/>
      <c r="I16" s="47"/>
      <c r="J16" s="47"/>
      <c r="K16" s="47"/>
    </row>
    <row r="17" spans="3:11">
      <c r="C17" s="47"/>
      <c r="D17" s="47"/>
      <c r="E17" s="47"/>
      <c r="F17" s="47"/>
      <c r="G17" s="47"/>
      <c r="H17" s="47"/>
      <c r="I17" s="47"/>
      <c r="J17" s="47"/>
      <c r="K17" s="47"/>
    </row>
    <row r="18" spans="3:11">
      <c r="C18" s="47"/>
      <c r="D18" s="47"/>
      <c r="E18" s="47"/>
      <c r="F18" s="47"/>
      <c r="G18" s="47"/>
      <c r="H18" s="47"/>
      <c r="I18" s="47"/>
      <c r="J18" s="47"/>
      <c r="K18" s="47"/>
    </row>
    <row r="19" spans="3:11">
      <c r="C19" s="47"/>
      <c r="D19" s="47"/>
      <c r="E19" s="47"/>
      <c r="F19" s="47"/>
      <c r="G19" s="47"/>
      <c r="H19" s="47"/>
      <c r="I19" s="47"/>
      <c r="J19" s="47"/>
      <c r="K19" s="47"/>
    </row>
    <row r="21" customHeight="1" spans="3:11">
      <c r="C21" s="47" t="s">
        <v>11</v>
      </c>
      <c r="D21" s="47"/>
      <c r="E21" s="47"/>
      <c r="F21" s="47"/>
      <c r="G21" s="47"/>
      <c r="H21" s="47"/>
      <c r="I21" s="47"/>
      <c r="J21" s="47"/>
      <c r="K21" s="47"/>
    </row>
    <row r="22" customHeight="1" spans="3:11">
      <c r="C22" s="47"/>
      <c r="D22" s="47"/>
      <c r="E22" s="47"/>
      <c r="F22" s="47"/>
      <c r="G22" s="47"/>
      <c r="H22" s="47"/>
      <c r="I22" s="47"/>
      <c r="J22" s="47"/>
      <c r="K22" s="47"/>
    </row>
    <row r="23" customHeight="1" spans="3:11">
      <c r="C23" s="47"/>
      <c r="D23" s="47"/>
      <c r="E23" s="47"/>
      <c r="F23" s="47"/>
      <c r="G23" s="47"/>
      <c r="H23" s="47"/>
      <c r="I23" s="47"/>
      <c r="J23" s="47"/>
      <c r="K23" s="47"/>
    </row>
    <row r="24" customHeight="1" spans="3:11">
      <c r="C24" s="47"/>
      <c r="D24" s="47"/>
      <c r="E24" s="47"/>
      <c r="F24" s="47"/>
      <c r="G24" s="47"/>
      <c r="H24" s="47"/>
      <c r="I24" s="47"/>
      <c r="J24" s="47"/>
      <c r="K24" s="47"/>
    </row>
    <row r="25" customHeight="1" spans="3:11">
      <c r="C25" s="47"/>
      <c r="D25" s="47"/>
      <c r="E25" s="47"/>
      <c r="F25" s="47"/>
      <c r="G25" s="47"/>
      <c r="H25" s="47"/>
      <c r="I25" s="47"/>
      <c r="J25" s="47"/>
      <c r="K25" s="47"/>
    </row>
    <row r="26" customHeight="1" spans="3:11">
      <c r="C26" s="47"/>
      <c r="D26" s="47"/>
      <c r="E26" s="47"/>
      <c r="F26" s="47"/>
      <c r="G26" s="47"/>
      <c r="H26" s="47"/>
      <c r="I26" s="47"/>
      <c r="J26" s="47"/>
      <c r="K26" s="47"/>
    </row>
    <row r="27" customHeight="1" spans="3:11">
      <c r="C27" s="47"/>
      <c r="D27" s="47"/>
      <c r="E27" s="47"/>
      <c r="F27" s="47"/>
      <c r="G27" s="47"/>
      <c r="H27" s="47"/>
      <c r="I27" s="47"/>
      <c r="J27" s="47"/>
      <c r="K27" s="47"/>
    </row>
  </sheetData>
  <mergeCells count="4">
    <mergeCell ref="C2:K2"/>
    <mergeCell ref="C4:K11"/>
    <mergeCell ref="C13:K19"/>
    <mergeCell ref="C21:K27"/>
  </mergeCell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tabSelected="1" zoomScale="130" zoomScaleNormal="130" topLeftCell="H1" workbookViewId="0">
      <selection activeCell="O5" sqref="O5"/>
    </sheetView>
  </sheetViews>
  <sheetFormatPr defaultColWidth="9" defaultRowHeight="13.5"/>
  <cols>
    <col min="1" max="1" width="11.7666666666667" style="9" customWidth="1"/>
    <col min="2" max="2" width="12.35" style="7" customWidth="1"/>
    <col min="3" max="3" width="12.2083333333333" style="7" customWidth="1"/>
    <col min="4" max="4" width="12.125" style="7" customWidth="1"/>
    <col min="5" max="5" width="12" style="7" customWidth="1"/>
    <col min="6" max="7" width="9.25" style="9" customWidth="1"/>
    <col min="8" max="8" width="13.8083333333333" style="9" customWidth="1"/>
    <col min="9" max="9" width="14.625" style="9" customWidth="1"/>
    <col min="10" max="11" width="8.125" style="9" customWidth="1"/>
    <col min="12" max="12" width="15.375" style="9" customWidth="1"/>
    <col min="13" max="13" width="9.25" style="9" customWidth="1"/>
    <col min="14" max="14" width="14.875" style="9" customWidth="1"/>
    <col min="15" max="15" width="20.75" style="9" customWidth="1"/>
    <col min="16" max="17" width="6.5" style="9" customWidth="1"/>
    <col min="18" max="16384" width="9" style="9"/>
  </cols>
  <sheetData>
    <row r="1" ht="175" customHeight="1" spans="1:14">
      <c r="A1" s="26" t="s">
        <v>12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36"/>
    </row>
    <row r="2" ht="117" customHeight="1" spans="1:14">
      <c r="A2" s="28" t="s">
        <v>13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7"/>
    </row>
    <row r="3" s="24" customFormat="1" ht="31" customHeight="1" spans="1:15">
      <c r="A3" s="30" t="s">
        <v>14</v>
      </c>
      <c r="B3" s="30" t="s">
        <v>15</v>
      </c>
      <c r="C3" s="30" t="s">
        <v>16</v>
      </c>
      <c r="D3" s="30" t="s">
        <v>17</v>
      </c>
      <c r="E3" s="30" t="s">
        <v>18</v>
      </c>
      <c r="F3" s="31" t="s">
        <v>19</v>
      </c>
      <c r="G3" s="31" t="s">
        <v>20</v>
      </c>
      <c r="H3" s="31" t="s">
        <v>21</v>
      </c>
      <c r="I3" s="31" t="s">
        <v>22</v>
      </c>
      <c r="J3" s="38" t="s">
        <v>23</v>
      </c>
      <c r="K3" s="38" t="s">
        <v>24</v>
      </c>
      <c r="L3" s="38" t="s">
        <v>25</v>
      </c>
      <c r="M3" s="39" t="s">
        <v>26</v>
      </c>
      <c r="N3" s="39" t="s">
        <v>27</v>
      </c>
      <c r="O3" s="40" t="s">
        <v>28</v>
      </c>
    </row>
    <row r="4" s="8" customFormat="1" ht="22" customHeight="1" spans="1:15">
      <c r="A4" s="32">
        <v>30</v>
      </c>
      <c r="B4" s="32">
        <v>320</v>
      </c>
      <c r="C4" s="32">
        <v>22</v>
      </c>
      <c r="D4" s="32">
        <v>15</v>
      </c>
      <c r="E4" s="32">
        <v>9</v>
      </c>
      <c r="F4" s="33">
        <f>C4*4.3</f>
        <v>94.6</v>
      </c>
      <c r="G4" s="33">
        <f>D4*4.3</f>
        <v>64.5</v>
      </c>
      <c r="H4" s="33">
        <f>E4*4.3</f>
        <v>38.7</v>
      </c>
      <c r="I4" s="41">
        <f>IF(B4="","重量必填",IF(B4&lt;500,15,CEILING(B4-500,500)/500*30+15))</f>
        <v>15</v>
      </c>
      <c r="J4" s="41">
        <f>IF(B4="","NA",(SUM(F4:I4)+70*0.02)/46.5)</f>
        <v>4.60645161290323</v>
      </c>
      <c r="K4" s="41">
        <f>IF(B4="","NA",70*0.02)</f>
        <v>1.4</v>
      </c>
      <c r="L4" s="41">
        <f>IF(B4="","NA",(SUM(F4:I4)+K4)/18.6)</f>
        <v>11.5161290322581</v>
      </c>
      <c r="M4" s="41">
        <f>IF(B4="","NA",SUM(F4:L4))</f>
        <v>230.322580645161</v>
      </c>
      <c r="N4" s="41">
        <f>IFERROR(M4/(1-A4*0.01),"NA")</f>
        <v>329.032258064516</v>
      </c>
      <c r="O4" s="42" t="s">
        <v>29</v>
      </c>
    </row>
    <row r="5" ht="16" customHeight="1" spans="6:17">
      <c r="F5" s="9">
        <f>C5*4.3</f>
        <v>0</v>
      </c>
      <c r="G5" s="9">
        <f>D5*4.3</f>
        <v>0</v>
      </c>
      <c r="H5" s="9">
        <f>E5*4.3</f>
        <v>0</v>
      </c>
      <c r="I5" s="21" t="str">
        <f>IF(B5="","重量必填",IF(B5&lt;500,15,CEILING(B5-500,500)/500*30+15))</f>
        <v>重量必填</v>
      </c>
      <c r="J5" s="21" t="str">
        <f>IF(B5="","NA",(SUM(F5:I5)+70*0.02)/46.5)</f>
        <v>NA</v>
      </c>
      <c r="K5" s="21" t="str">
        <f>IF(B5="","NA",70*0.02)</f>
        <v>NA</v>
      </c>
      <c r="L5" s="21" t="str">
        <f t="shared" ref="L5:L52" si="0">IF(B5="","NA",(SUM(F5:I5)+K5)/18.6)</f>
        <v>NA</v>
      </c>
      <c r="M5" s="21" t="str">
        <f t="shared" ref="M5:M52" si="1">IF(B5="","NA",SUM(F5:L5))</f>
        <v>NA</v>
      </c>
      <c r="N5" s="21" t="str">
        <f t="shared" ref="N5:N52" si="2">IFERROR(M5/(1-A5*0.01),"NA")</f>
        <v>NA</v>
      </c>
      <c r="O5" s="43"/>
      <c r="P5" s="21"/>
      <c r="Q5" s="21"/>
    </row>
    <row r="6" ht="16" customHeight="1" spans="6:17">
      <c r="F6" s="9">
        <f>C6*4.3</f>
        <v>0</v>
      </c>
      <c r="G6" s="9">
        <f>D6*4.3</f>
        <v>0</v>
      </c>
      <c r="H6" s="9">
        <f>E6*4.3</f>
        <v>0</v>
      </c>
      <c r="I6" s="21" t="str">
        <f t="shared" ref="I6:I52" si="3">IF(B6="","重量必填",IF(B6&lt;500,15,CEILING(B6-500,500)/500*30+15))</f>
        <v>重量必填</v>
      </c>
      <c r="J6" s="21" t="str">
        <f t="shared" ref="J6:J52" si="4">IF(B6="","NA",(SUM(F6:I6)+K6)/46.5)</f>
        <v>NA</v>
      </c>
      <c r="K6" s="21" t="str">
        <f t="shared" ref="K6:K52" si="5">IF(B6="","NA",70*0.02)</f>
        <v>NA</v>
      </c>
      <c r="L6" s="21" t="str">
        <f t="shared" si="0"/>
        <v>NA</v>
      </c>
      <c r="M6" s="21" t="str">
        <f t="shared" si="1"/>
        <v>NA</v>
      </c>
      <c r="N6" s="21" t="str">
        <f t="shared" si="2"/>
        <v>NA</v>
      </c>
      <c r="O6" s="43"/>
      <c r="P6" s="21"/>
      <c r="Q6" s="21"/>
    </row>
    <row r="7" s="25" customFormat="1" ht="16" customHeight="1" spans="2:17">
      <c r="B7" s="34"/>
      <c r="C7" s="7"/>
      <c r="D7" s="34"/>
      <c r="E7" s="34"/>
      <c r="F7" s="9">
        <f t="shared" ref="F7:F35" si="6">C7*4.3</f>
        <v>0</v>
      </c>
      <c r="G7" s="9">
        <f t="shared" ref="G7:G35" si="7">D7*4.3</f>
        <v>0</v>
      </c>
      <c r="H7" s="9">
        <f t="shared" ref="H7:H35" si="8">E7*4.3</f>
        <v>0</v>
      </c>
      <c r="I7" s="44" t="str">
        <f t="shared" si="3"/>
        <v>重量必填</v>
      </c>
      <c r="J7" s="44" t="str">
        <f t="shared" si="4"/>
        <v>NA</v>
      </c>
      <c r="K7" s="44" t="str">
        <f t="shared" si="5"/>
        <v>NA</v>
      </c>
      <c r="L7" s="44" t="str">
        <f t="shared" si="0"/>
        <v>NA</v>
      </c>
      <c r="M7" s="44" t="str">
        <f t="shared" si="1"/>
        <v>NA</v>
      </c>
      <c r="N7" s="44" t="str">
        <f t="shared" si="2"/>
        <v>NA</v>
      </c>
      <c r="O7" s="45"/>
      <c r="P7" s="44"/>
      <c r="Q7" s="44"/>
    </row>
    <row r="8" ht="16" customHeight="1" spans="6:17">
      <c r="F8" s="9">
        <f t="shared" si="6"/>
        <v>0</v>
      </c>
      <c r="G8" s="9">
        <f t="shared" si="7"/>
        <v>0</v>
      </c>
      <c r="H8" s="9">
        <f t="shared" si="8"/>
        <v>0</v>
      </c>
      <c r="I8" s="21" t="str">
        <f t="shared" si="3"/>
        <v>重量必填</v>
      </c>
      <c r="J8" s="21" t="str">
        <f t="shared" si="4"/>
        <v>NA</v>
      </c>
      <c r="K8" s="21" t="str">
        <f t="shared" si="5"/>
        <v>NA</v>
      </c>
      <c r="L8" s="21" t="str">
        <f t="shared" si="0"/>
        <v>NA</v>
      </c>
      <c r="M8" s="21" t="str">
        <f t="shared" si="1"/>
        <v>NA</v>
      </c>
      <c r="N8" s="21" t="str">
        <f t="shared" si="2"/>
        <v>NA</v>
      </c>
      <c r="O8" s="43"/>
      <c r="P8" s="21"/>
      <c r="Q8" s="21"/>
    </row>
    <row r="9" ht="16" customHeight="1" spans="6:17">
      <c r="F9" s="9">
        <f t="shared" si="6"/>
        <v>0</v>
      </c>
      <c r="G9" s="9">
        <f t="shared" si="7"/>
        <v>0</v>
      </c>
      <c r="H9" s="9">
        <f t="shared" si="8"/>
        <v>0</v>
      </c>
      <c r="I9" s="21" t="str">
        <f t="shared" si="3"/>
        <v>重量必填</v>
      </c>
      <c r="J9" s="21" t="str">
        <f t="shared" si="4"/>
        <v>NA</v>
      </c>
      <c r="K9" s="21" t="str">
        <f t="shared" si="5"/>
        <v>NA</v>
      </c>
      <c r="L9" s="21" t="str">
        <f t="shared" si="0"/>
        <v>NA</v>
      </c>
      <c r="M9" s="21" t="str">
        <f t="shared" si="1"/>
        <v>NA</v>
      </c>
      <c r="N9" s="21" t="str">
        <f t="shared" si="2"/>
        <v>NA</v>
      </c>
      <c r="O9" s="43"/>
      <c r="P9" s="21"/>
      <c r="Q9" s="21"/>
    </row>
    <row r="10" ht="16" customHeight="1" spans="3:17">
      <c r="C10" s="35"/>
      <c r="F10" s="9">
        <f t="shared" si="6"/>
        <v>0</v>
      </c>
      <c r="G10" s="9">
        <f t="shared" si="7"/>
        <v>0</v>
      </c>
      <c r="H10" s="9">
        <f t="shared" si="8"/>
        <v>0</v>
      </c>
      <c r="I10" s="21" t="str">
        <f t="shared" si="3"/>
        <v>重量必填</v>
      </c>
      <c r="J10" s="21" t="str">
        <f t="shared" si="4"/>
        <v>NA</v>
      </c>
      <c r="K10" s="21" t="str">
        <f t="shared" si="5"/>
        <v>NA</v>
      </c>
      <c r="L10" s="21" t="str">
        <f t="shared" si="0"/>
        <v>NA</v>
      </c>
      <c r="M10" s="21" t="str">
        <f t="shared" si="1"/>
        <v>NA</v>
      </c>
      <c r="N10" s="21" t="str">
        <f t="shared" si="2"/>
        <v>NA</v>
      </c>
      <c r="O10" s="43"/>
      <c r="P10" s="21"/>
      <c r="Q10" s="21"/>
    </row>
    <row r="11" ht="16" customHeight="1" spans="6:17">
      <c r="F11" s="9">
        <f t="shared" si="6"/>
        <v>0</v>
      </c>
      <c r="G11" s="9">
        <f t="shared" si="7"/>
        <v>0</v>
      </c>
      <c r="H11" s="9">
        <f t="shared" si="8"/>
        <v>0</v>
      </c>
      <c r="I11" s="21" t="str">
        <f t="shared" si="3"/>
        <v>重量必填</v>
      </c>
      <c r="J11" s="21" t="str">
        <f t="shared" si="4"/>
        <v>NA</v>
      </c>
      <c r="K11" s="21" t="str">
        <f t="shared" si="5"/>
        <v>NA</v>
      </c>
      <c r="L11" s="21" t="str">
        <f t="shared" si="0"/>
        <v>NA</v>
      </c>
      <c r="M11" s="21" t="str">
        <f t="shared" si="1"/>
        <v>NA</v>
      </c>
      <c r="N11" s="21" t="str">
        <f t="shared" si="2"/>
        <v>NA</v>
      </c>
      <c r="O11" s="43"/>
      <c r="P11" s="21"/>
      <c r="Q11" s="21"/>
    </row>
    <row r="12" ht="16" customHeight="1" spans="2:17">
      <c r="B12" s="8"/>
      <c r="C12" s="8"/>
      <c r="D12" s="8"/>
      <c r="E12" s="8"/>
      <c r="F12" s="9">
        <f t="shared" si="6"/>
        <v>0</v>
      </c>
      <c r="G12" s="9">
        <f t="shared" si="7"/>
        <v>0</v>
      </c>
      <c r="H12" s="9">
        <f t="shared" si="8"/>
        <v>0</v>
      </c>
      <c r="I12" s="21" t="str">
        <f t="shared" si="3"/>
        <v>重量必填</v>
      </c>
      <c r="J12" s="21" t="str">
        <f t="shared" si="4"/>
        <v>NA</v>
      </c>
      <c r="K12" s="21" t="str">
        <f t="shared" si="5"/>
        <v>NA</v>
      </c>
      <c r="L12" s="21" t="str">
        <f t="shared" si="0"/>
        <v>NA</v>
      </c>
      <c r="M12" s="21" t="str">
        <f t="shared" si="1"/>
        <v>NA</v>
      </c>
      <c r="N12" s="21" t="str">
        <f t="shared" si="2"/>
        <v>NA</v>
      </c>
      <c r="O12" s="43"/>
      <c r="P12" s="21"/>
      <c r="Q12" s="21"/>
    </row>
    <row r="13" ht="16" customHeight="1" spans="6:14">
      <c r="F13" s="9">
        <f t="shared" si="6"/>
        <v>0</v>
      </c>
      <c r="G13" s="9">
        <f t="shared" si="7"/>
        <v>0</v>
      </c>
      <c r="H13" s="9">
        <f t="shared" si="8"/>
        <v>0</v>
      </c>
      <c r="I13" s="21" t="str">
        <f t="shared" si="3"/>
        <v>重量必填</v>
      </c>
      <c r="J13" s="21" t="str">
        <f t="shared" si="4"/>
        <v>NA</v>
      </c>
      <c r="K13" s="21" t="str">
        <f t="shared" si="5"/>
        <v>NA</v>
      </c>
      <c r="L13" s="21" t="str">
        <f t="shared" si="0"/>
        <v>NA</v>
      </c>
      <c r="M13" s="21" t="str">
        <f t="shared" si="1"/>
        <v>NA</v>
      </c>
      <c r="N13" s="21" t="str">
        <f t="shared" si="2"/>
        <v>NA</v>
      </c>
    </row>
    <row r="14" ht="16" customHeight="1" spans="6:14">
      <c r="F14" s="9">
        <f t="shared" si="6"/>
        <v>0</v>
      </c>
      <c r="G14" s="9">
        <f t="shared" si="7"/>
        <v>0</v>
      </c>
      <c r="H14" s="9">
        <f t="shared" si="8"/>
        <v>0</v>
      </c>
      <c r="I14" s="21" t="str">
        <f t="shared" si="3"/>
        <v>重量必填</v>
      </c>
      <c r="J14" s="21" t="str">
        <f t="shared" si="4"/>
        <v>NA</v>
      </c>
      <c r="K14" s="21" t="str">
        <f t="shared" si="5"/>
        <v>NA</v>
      </c>
      <c r="L14" s="21" t="str">
        <f t="shared" si="0"/>
        <v>NA</v>
      </c>
      <c r="M14" s="21" t="str">
        <f t="shared" si="1"/>
        <v>NA</v>
      </c>
      <c r="N14" s="21" t="str">
        <f t="shared" si="2"/>
        <v>NA</v>
      </c>
    </row>
    <row r="15" ht="16" customHeight="1" spans="6:14">
      <c r="F15" s="9">
        <f t="shared" si="6"/>
        <v>0</v>
      </c>
      <c r="G15" s="9">
        <f t="shared" si="7"/>
        <v>0</v>
      </c>
      <c r="H15" s="9">
        <f t="shared" si="8"/>
        <v>0</v>
      </c>
      <c r="I15" s="21" t="str">
        <f t="shared" si="3"/>
        <v>重量必填</v>
      </c>
      <c r="J15" s="21" t="str">
        <f t="shared" si="4"/>
        <v>NA</v>
      </c>
      <c r="K15" s="21" t="str">
        <f t="shared" si="5"/>
        <v>NA</v>
      </c>
      <c r="L15" s="21" t="str">
        <f t="shared" si="0"/>
        <v>NA</v>
      </c>
      <c r="M15" s="21" t="str">
        <f t="shared" si="1"/>
        <v>NA</v>
      </c>
      <c r="N15" s="21" t="str">
        <f t="shared" si="2"/>
        <v>NA</v>
      </c>
    </row>
    <row r="16" ht="16" customHeight="1" spans="6:14">
      <c r="F16" s="9">
        <f t="shared" si="6"/>
        <v>0</v>
      </c>
      <c r="G16" s="9">
        <f t="shared" si="7"/>
        <v>0</v>
      </c>
      <c r="H16" s="9">
        <f t="shared" si="8"/>
        <v>0</v>
      </c>
      <c r="I16" s="21" t="str">
        <f t="shared" si="3"/>
        <v>重量必填</v>
      </c>
      <c r="J16" s="21" t="str">
        <f t="shared" si="4"/>
        <v>NA</v>
      </c>
      <c r="K16" s="21" t="str">
        <f t="shared" si="5"/>
        <v>NA</v>
      </c>
      <c r="L16" s="21" t="str">
        <f t="shared" si="0"/>
        <v>NA</v>
      </c>
      <c r="M16" s="21" t="str">
        <f t="shared" si="1"/>
        <v>NA</v>
      </c>
      <c r="N16" s="21" t="str">
        <f t="shared" si="2"/>
        <v>NA</v>
      </c>
    </row>
    <row r="17" ht="16" customHeight="1" spans="6:14">
      <c r="F17" s="9">
        <f t="shared" si="6"/>
        <v>0</v>
      </c>
      <c r="G17" s="9">
        <f t="shared" si="7"/>
        <v>0</v>
      </c>
      <c r="H17" s="9">
        <f t="shared" si="8"/>
        <v>0</v>
      </c>
      <c r="I17" s="21" t="str">
        <f t="shared" si="3"/>
        <v>重量必填</v>
      </c>
      <c r="J17" s="21" t="str">
        <f t="shared" si="4"/>
        <v>NA</v>
      </c>
      <c r="K17" s="21" t="str">
        <f t="shared" si="5"/>
        <v>NA</v>
      </c>
      <c r="L17" s="21" t="str">
        <f t="shared" si="0"/>
        <v>NA</v>
      </c>
      <c r="M17" s="21" t="str">
        <f t="shared" si="1"/>
        <v>NA</v>
      </c>
      <c r="N17" s="21" t="str">
        <f t="shared" si="2"/>
        <v>NA</v>
      </c>
    </row>
    <row r="18" ht="16" customHeight="1" spans="6:14">
      <c r="F18" s="9">
        <f t="shared" si="6"/>
        <v>0</v>
      </c>
      <c r="G18" s="9">
        <f t="shared" si="7"/>
        <v>0</v>
      </c>
      <c r="H18" s="9">
        <f t="shared" si="8"/>
        <v>0</v>
      </c>
      <c r="I18" s="21" t="str">
        <f t="shared" si="3"/>
        <v>重量必填</v>
      </c>
      <c r="J18" s="21" t="str">
        <f t="shared" si="4"/>
        <v>NA</v>
      </c>
      <c r="K18" s="21" t="str">
        <f t="shared" si="5"/>
        <v>NA</v>
      </c>
      <c r="L18" s="21" t="str">
        <f t="shared" si="0"/>
        <v>NA</v>
      </c>
      <c r="M18" s="21" t="str">
        <f t="shared" si="1"/>
        <v>NA</v>
      </c>
      <c r="N18" s="21" t="str">
        <f t="shared" si="2"/>
        <v>NA</v>
      </c>
    </row>
    <row r="19" ht="16" customHeight="1" spans="6:14">
      <c r="F19" s="9">
        <f t="shared" si="6"/>
        <v>0</v>
      </c>
      <c r="G19" s="9">
        <f t="shared" si="7"/>
        <v>0</v>
      </c>
      <c r="H19" s="9">
        <f t="shared" si="8"/>
        <v>0</v>
      </c>
      <c r="I19" s="21" t="str">
        <f t="shared" si="3"/>
        <v>重量必填</v>
      </c>
      <c r="J19" s="21" t="str">
        <f t="shared" si="4"/>
        <v>NA</v>
      </c>
      <c r="K19" s="21" t="str">
        <f t="shared" si="5"/>
        <v>NA</v>
      </c>
      <c r="L19" s="21" t="str">
        <f t="shared" si="0"/>
        <v>NA</v>
      </c>
      <c r="M19" s="21" t="str">
        <f t="shared" si="1"/>
        <v>NA</v>
      </c>
      <c r="N19" s="21" t="str">
        <f t="shared" si="2"/>
        <v>NA</v>
      </c>
    </row>
    <row r="20" ht="16" customHeight="1" spans="2:14">
      <c r="B20" s="8"/>
      <c r="C20" s="8"/>
      <c r="D20" s="8"/>
      <c r="E20" s="8"/>
      <c r="F20" s="9">
        <f t="shared" si="6"/>
        <v>0</v>
      </c>
      <c r="G20" s="9">
        <f t="shared" si="7"/>
        <v>0</v>
      </c>
      <c r="H20" s="9">
        <f t="shared" si="8"/>
        <v>0</v>
      </c>
      <c r="I20" s="21" t="str">
        <f t="shared" si="3"/>
        <v>重量必填</v>
      </c>
      <c r="J20" s="21" t="str">
        <f t="shared" si="4"/>
        <v>NA</v>
      </c>
      <c r="K20" s="21" t="str">
        <f t="shared" si="5"/>
        <v>NA</v>
      </c>
      <c r="L20" s="21" t="str">
        <f t="shared" si="0"/>
        <v>NA</v>
      </c>
      <c r="M20" s="21" t="str">
        <f t="shared" si="1"/>
        <v>NA</v>
      </c>
      <c r="N20" s="21" t="str">
        <f t="shared" si="2"/>
        <v>NA</v>
      </c>
    </row>
    <row r="21" ht="16" customHeight="1" spans="2:14">
      <c r="B21" s="8"/>
      <c r="C21" s="8"/>
      <c r="D21" s="8"/>
      <c r="E21" s="8"/>
      <c r="F21" s="9">
        <f t="shared" si="6"/>
        <v>0</v>
      </c>
      <c r="G21" s="9">
        <f t="shared" si="7"/>
        <v>0</v>
      </c>
      <c r="H21" s="9">
        <f t="shared" si="8"/>
        <v>0</v>
      </c>
      <c r="I21" s="21" t="str">
        <f t="shared" si="3"/>
        <v>重量必填</v>
      </c>
      <c r="J21" s="21" t="str">
        <f t="shared" si="4"/>
        <v>NA</v>
      </c>
      <c r="K21" s="21" t="str">
        <f t="shared" si="5"/>
        <v>NA</v>
      </c>
      <c r="L21" s="21" t="str">
        <f t="shared" si="0"/>
        <v>NA</v>
      </c>
      <c r="M21" s="21" t="str">
        <f t="shared" si="1"/>
        <v>NA</v>
      </c>
      <c r="N21" s="21" t="str">
        <f t="shared" si="2"/>
        <v>NA</v>
      </c>
    </row>
    <row r="22" ht="16" customHeight="1" spans="2:14">
      <c r="B22" s="8"/>
      <c r="C22" s="8"/>
      <c r="D22" s="8"/>
      <c r="E22" s="8"/>
      <c r="F22" s="9">
        <f t="shared" si="6"/>
        <v>0</v>
      </c>
      <c r="G22" s="9">
        <f t="shared" si="7"/>
        <v>0</v>
      </c>
      <c r="H22" s="9">
        <f t="shared" si="8"/>
        <v>0</v>
      </c>
      <c r="I22" s="21" t="str">
        <f t="shared" si="3"/>
        <v>重量必填</v>
      </c>
      <c r="J22" s="21" t="str">
        <f t="shared" si="4"/>
        <v>NA</v>
      </c>
      <c r="K22" s="21" t="str">
        <f t="shared" si="5"/>
        <v>NA</v>
      </c>
      <c r="L22" s="21" t="str">
        <f t="shared" si="0"/>
        <v>NA</v>
      </c>
      <c r="M22" s="21" t="str">
        <f t="shared" si="1"/>
        <v>NA</v>
      </c>
      <c r="N22" s="21" t="str">
        <f t="shared" si="2"/>
        <v>NA</v>
      </c>
    </row>
    <row r="23" ht="16" customHeight="1" spans="2:14">
      <c r="B23" s="8"/>
      <c r="C23" s="8"/>
      <c r="D23" s="8"/>
      <c r="E23" s="8"/>
      <c r="F23" s="9">
        <f t="shared" si="6"/>
        <v>0</v>
      </c>
      <c r="G23" s="9">
        <f t="shared" si="7"/>
        <v>0</v>
      </c>
      <c r="H23" s="9">
        <f t="shared" si="8"/>
        <v>0</v>
      </c>
      <c r="I23" s="21" t="str">
        <f t="shared" si="3"/>
        <v>重量必填</v>
      </c>
      <c r="J23" s="21" t="str">
        <f t="shared" si="4"/>
        <v>NA</v>
      </c>
      <c r="K23" s="21" t="str">
        <f t="shared" si="5"/>
        <v>NA</v>
      </c>
      <c r="L23" s="21" t="str">
        <f t="shared" si="0"/>
        <v>NA</v>
      </c>
      <c r="M23" s="21" t="str">
        <f t="shared" si="1"/>
        <v>NA</v>
      </c>
      <c r="N23" s="21" t="str">
        <f t="shared" si="2"/>
        <v>NA</v>
      </c>
    </row>
    <row r="24" ht="16" customHeight="1" spans="2:14">
      <c r="B24" s="8"/>
      <c r="C24" s="8"/>
      <c r="D24" s="8"/>
      <c r="E24" s="8"/>
      <c r="F24" s="9">
        <f t="shared" si="6"/>
        <v>0</v>
      </c>
      <c r="G24" s="9">
        <f t="shared" si="7"/>
        <v>0</v>
      </c>
      <c r="H24" s="9">
        <f t="shared" si="8"/>
        <v>0</v>
      </c>
      <c r="I24" s="21" t="str">
        <f t="shared" si="3"/>
        <v>重量必填</v>
      </c>
      <c r="J24" s="21" t="str">
        <f t="shared" si="4"/>
        <v>NA</v>
      </c>
      <c r="K24" s="21" t="str">
        <f t="shared" si="5"/>
        <v>NA</v>
      </c>
      <c r="L24" s="21" t="str">
        <f t="shared" si="0"/>
        <v>NA</v>
      </c>
      <c r="M24" s="21" t="str">
        <f t="shared" si="1"/>
        <v>NA</v>
      </c>
      <c r="N24" s="21" t="str">
        <f t="shared" si="2"/>
        <v>NA</v>
      </c>
    </row>
    <row r="25" ht="16" customHeight="1" spans="6:14">
      <c r="F25" s="9">
        <f t="shared" si="6"/>
        <v>0</v>
      </c>
      <c r="G25" s="9">
        <f t="shared" si="7"/>
        <v>0</v>
      </c>
      <c r="H25" s="9">
        <f t="shared" si="8"/>
        <v>0</v>
      </c>
      <c r="I25" s="21" t="str">
        <f t="shared" si="3"/>
        <v>重量必填</v>
      </c>
      <c r="J25" s="21" t="str">
        <f t="shared" si="4"/>
        <v>NA</v>
      </c>
      <c r="K25" s="21" t="str">
        <f t="shared" si="5"/>
        <v>NA</v>
      </c>
      <c r="L25" s="21" t="str">
        <f t="shared" si="0"/>
        <v>NA</v>
      </c>
      <c r="M25" s="21" t="str">
        <f t="shared" si="1"/>
        <v>NA</v>
      </c>
      <c r="N25" s="21" t="str">
        <f t="shared" si="2"/>
        <v>NA</v>
      </c>
    </row>
    <row r="26" ht="16" customHeight="1" spans="6:14">
      <c r="F26" s="9">
        <f t="shared" si="6"/>
        <v>0</v>
      </c>
      <c r="G26" s="9">
        <f t="shared" si="7"/>
        <v>0</v>
      </c>
      <c r="H26" s="9">
        <f t="shared" si="8"/>
        <v>0</v>
      </c>
      <c r="I26" s="21" t="str">
        <f t="shared" si="3"/>
        <v>重量必填</v>
      </c>
      <c r="J26" s="21" t="str">
        <f t="shared" si="4"/>
        <v>NA</v>
      </c>
      <c r="K26" s="21" t="str">
        <f t="shared" si="5"/>
        <v>NA</v>
      </c>
      <c r="L26" s="21" t="str">
        <f t="shared" si="0"/>
        <v>NA</v>
      </c>
      <c r="M26" s="21" t="str">
        <f t="shared" si="1"/>
        <v>NA</v>
      </c>
      <c r="N26" s="21" t="str">
        <f t="shared" si="2"/>
        <v>NA</v>
      </c>
    </row>
    <row r="27" ht="16" customHeight="1" spans="6:14">
      <c r="F27" s="9">
        <f t="shared" si="6"/>
        <v>0</v>
      </c>
      <c r="G27" s="9">
        <f t="shared" si="7"/>
        <v>0</v>
      </c>
      <c r="H27" s="9">
        <f t="shared" si="8"/>
        <v>0</v>
      </c>
      <c r="I27" s="21" t="str">
        <f t="shared" si="3"/>
        <v>重量必填</v>
      </c>
      <c r="J27" s="21" t="str">
        <f t="shared" si="4"/>
        <v>NA</v>
      </c>
      <c r="K27" s="21" t="str">
        <f t="shared" si="5"/>
        <v>NA</v>
      </c>
      <c r="L27" s="21" t="str">
        <f t="shared" si="0"/>
        <v>NA</v>
      </c>
      <c r="M27" s="21" t="str">
        <f t="shared" si="1"/>
        <v>NA</v>
      </c>
      <c r="N27" s="21" t="str">
        <f t="shared" si="2"/>
        <v>NA</v>
      </c>
    </row>
    <row r="28" ht="16" customHeight="1" spans="6:14">
      <c r="F28" s="9">
        <f t="shared" si="6"/>
        <v>0</v>
      </c>
      <c r="G28" s="9">
        <f t="shared" si="7"/>
        <v>0</v>
      </c>
      <c r="H28" s="9">
        <f t="shared" si="8"/>
        <v>0</v>
      </c>
      <c r="I28" s="21" t="str">
        <f t="shared" si="3"/>
        <v>重量必填</v>
      </c>
      <c r="J28" s="21" t="str">
        <f t="shared" si="4"/>
        <v>NA</v>
      </c>
      <c r="K28" s="21" t="str">
        <f t="shared" si="5"/>
        <v>NA</v>
      </c>
      <c r="L28" s="21" t="str">
        <f t="shared" si="0"/>
        <v>NA</v>
      </c>
      <c r="M28" s="21" t="str">
        <f t="shared" si="1"/>
        <v>NA</v>
      </c>
      <c r="N28" s="21" t="str">
        <f t="shared" si="2"/>
        <v>NA</v>
      </c>
    </row>
    <row r="29" ht="16" customHeight="1" spans="6:14">
      <c r="F29" s="9">
        <f t="shared" si="6"/>
        <v>0</v>
      </c>
      <c r="G29" s="9">
        <f t="shared" si="7"/>
        <v>0</v>
      </c>
      <c r="H29" s="9">
        <f t="shared" si="8"/>
        <v>0</v>
      </c>
      <c r="I29" s="21" t="str">
        <f t="shared" si="3"/>
        <v>重量必填</v>
      </c>
      <c r="J29" s="21" t="str">
        <f t="shared" si="4"/>
        <v>NA</v>
      </c>
      <c r="K29" s="21" t="str">
        <f t="shared" si="5"/>
        <v>NA</v>
      </c>
      <c r="L29" s="21" t="str">
        <f t="shared" si="0"/>
        <v>NA</v>
      </c>
      <c r="M29" s="21" t="str">
        <f t="shared" si="1"/>
        <v>NA</v>
      </c>
      <c r="N29" s="21" t="str">
        <f t="shared" si="2"/>
        <v>NA</v>
      </c>
    </row>
    <row r="30" ht="16" customHeight="1" spans="6:14">
      <c r="F30" s="9">
        <f t="shared" si="6"/>
        <v>0</v>
      </c>
      <c r="G30" s="9">
        <f t="shared" si="7"/>
        <v>0</v>
      </c>
      <c r="H30" s="9">
        <f t="shared" si="8"/>
        <v>0</v>
      </c>
      <c r="I30" s="21" t="str">
        <f t="shared" si="3"/>
        <v>重量必填</v>
      </c>
      <c r="J30" s="21" t="str">
        <f t="shared" si="4"/>
        <v>NA</v>
      </c>
      <c r="K30" s="21" t="str">
        <f t="shared" si="5"/>
        <v>NA</v>
      </c>
      <c r="L30" s="21" t="str">
        <f t="shared" si="0"/>
        <v>NA</v>
      </c>
      <c r="M30" s="21" t="str">
        <f t="shared" si="1"/>
        <v>NA</v>
      </c>
      <c r="N30" s="21" t="str">
        <f t="shared" si="2"/>
        <v>NA</v>
      </c>
    </row>
    <row r="31" ht="16" customHeight="1" spans="6:14">
      <c r="F31" s="9">
        <f t="shared" si="6"/>
        <v>0</v>
      </c>
      <c r="G31" s="9">
        <f t="shared" si="7"/>
        <v>0</v>
      </c>
      <c r="H31" s="9">
        <f t="shared" si="8"/>
        <v>0</v>
      </c>
      <c r="I31" s="21" t="str">
        <f t="shared" si="3"/>
        <v>重量必填</v>
      </c>
      <c r="J31" s="21" t="str">
        <f t="shared" si="4"/>
        <v>NA</v>
      </c>
      <c r="K31" s="21" t="str">
        <f t="shared" si="5"/>
        <v>NA</v>
      </c>
      <c r="L31" s="21" t="str">
        <f t="shared" si="0"/>
        <v>NA</v>
      </c>
      <c r="M31" s="21" t="str">
        <f t="shared" si="1"/>
        <v>NA</v>
      </c>
      <c r="N31" s="21" t="str">
        <f t="shared" si="2"/>
        <v>NA</v>
      </c>
    </row>
    <row r="32" ht="16" customHeight="1" spans="6:14">
      <c r="F32" s="9">
        <f t="shared" si="6"/>
        <v>0</v>
      </c>
      <c r="G32" s="9">
        <f t="shared" si="7"/>
        <v>0</v>
      </c>
      <c r="H32" s="9">
        <f t="shared" si="8"/>
        <v>0</v>
      </c>
      <c r="I32" s="21" t="str">
        <f t="shared" si="3"/>
        <v>重量必填</v>
      </c>
      <c r="J32" s="21" t="str">
        <f t="shared" si="4"/>
        <v>NA</v>
      </c>
      <c r="K32" s="21" t="str">
        <f t="shared" si="5"/>
        <v>NA</v>
      </c>
      <c r="L32" s="21" t="str">
        <f t="shared" si="0"/>
        <v>NA</v>
      </c>
      <c r="M32" s="21" t="str">
        <f t="shared" si="1"/>
        <v>NA</v>
      </c>
      <c r="N32" s="21" t="str">
        <f t="shared" si="2"/>
        <v>NA</v>
      </c>
    </row>
    <row r="33" ht="16" customHeight="1" spans="6:14">
      <c r="F33" s="9">
        <f t="shared" si="6"/>
        <v>0</v>
      </c>
      <c r="G33" s="9">
        <f t="shared" si="7"/>
        <v>0</v>
      </c>
      <c r="H33" s="9">
        <f t="shared" si="8"/>
        <v>0</v>
      </c>
      <c r="I33" s="21" t="str">
        <f t="shared" si="3"/>
        <v>重量必填</v>
      </c>
      <c r="J33" s="21" t="str">
        <f t="shared" si="4"/>
        <v>NA</v>
      </c>
      <c r="K33" s="21" t="str">
        <f t="shared" si="5"/>
        <v>NA</v>
      </c>
      <c r="L33" s="21" t="str">
        <f t="shared" si="0"/>
        <v>NA</v>
      </c>
      <c r="M33" s="21" t="str">
        <f t="shared" si="1"/>
        <v>NA</v>
      </c>
      <c r="N33" s="21" t="str">
        <f t="shared" si="2"/>
        <v>NA</v>
      </c>
    </row>
    <row r="34" ht="16" customHeight="1" spans="6:14">
      <c r="F34" s="9">
        <f t="shared" si="6"/>
        <v>0</v>
      </c>
      <c r="G34" s="9">
        <f t="shared" si="7"/>
        <v>0</v>
      </c>
      <c r="H34" s="9">
        <f t="shared" si="8"/>
        <v>0</v>
      </c>
      <c r="I34" s="21" t="str">
        <f t="shared" si="3"/>
        <v>重量必填</v>
      </c>
      <c r="J34" s="21" t="str">
        <f t="shared" si="4"/>
        <v>NA</v>
      </c>
      <c r="K34" s="21" t="str">
        <f t="shared" si="5"/>
        <v>NA</v>
      </c>
      <c r="L34" s="21" t="str">
        <f t="shared" si="0"/>
        <v>NA</v>
      </c>
      <c r="M34" s="21" t="str">
        <f t="shared" si="1"/>
        <v>NA</v>
      </c>
      <c r="N34" s="21" t="str">
        <f t="shared" si="2"/>
        <v>NA</v>
      </c>
    </row>
    <row r="35" ht="16" customHeight="1" spans="6:14">
      <c r="F35" s="9">
        <f t="shared" si="6"/>
        <v>0</v>
      </c>
      <c r="G35" s="9">
        <f t="shared" si="7"/>
        <v>0</v>
      </c>
      <c r="H35" s="9">
        <f t="shared" si="8"/>
        <v>0</v>
      </c>
      <c r="I35" s="21" t="str">
        <f t="shared" si="3"/>
        <v>重量必填</v>
      </c>
      <c r="J35" s="21" t="str">
        <f t="shared" si="4"/>
        <v>NA</v>
      </c>
      <c r="K35" s="21" t="str">
        <f t="shared" si="5"/>
        <v>NA</v>
      </c>
      <c r="L35" s="21" t="str">
        <f t="shared" si="0"/>
        <v>NA</v>
      </c>
      <c r="M35" s="21" t="str">
        <f t="shared" si="1"/>
        <v>NA</v>
      </c>
      <c r="N35" s="21" t="str">
        <f t="shared" si="2"/>
        <v>NA</v>
      </c>
    </row>
    <row r="36" spans="9:14">
      <c r="I36" s="21"/>
      <c r="J36" s="21"/>
      <c r="K36" s="21"/>
      <c r="L36" s="21"/>
      <c r="M36" s="21"/>
      <c r="N36" s="21"/>
    </row>
    <row r="37" spans="9:14">
      <c r="I37" s="21"/>
      <c r="J37" s="21"/>
      <c r="K37" s="21"/>
      <c r="L37" s="21"/>
      <c r="M37" s="21"/>
      <c r="N37" s="21"/>
    </row>
    <row r="38" spans="9:14">
      <c r="I38" s="21"/>
      <c r="J38" s="21"/>
      <c r="K38" s="21"/>
      <c r="L38" s="21"/>
      <c r="M38" s="21"/>
      <c r="N38" s="21"/>
    </row>
    <row r="39" spans="9:14">
      <c r="I39" s="21"/>
      <c r="J39" s="21"/>
      <c r="K39" s="21"/>
      <c r="L39" s="21"/>
      <c r="M39" s="21"/>
      <c r="N39" s="21"/>
    </row>
    <row r="40" spans="9:14">
      <c r="I40" s="21"/>
      <c r="J40" s="21"/>
      <c r="K40" s="21"/>
      <c r="L40" s="21"/>
      <c r="M40" s="21"/>
      <c r="N40" s="21"/>
    </row>
    <row r="41" spans="9:14">
      <c r="I41" s="21"/>
      <c r="J41" s="21"/>
      <c r="K41" s="21"/>
      <c r="L41" s="21"/>
      <c r="M41" s="21"/>
      <c r="N41" s="21"/>
    </row>
    <row r="42" spans="9:14">
      <c r="I42" s="21"/>
      <c r="J42" s="21"/>
      <c r="K42" s="21"/>
      <c r="L42" s="21"/>
      <c r="M42" s="21"/>
      <c r="N42" s="21"/>
    </row>
    <row r="43" spans="9:14">
      <c r="I43" s="21"/>
      <c r="J43" s="21"/>
      <c r="K43" s="21"/>
      <c r="L43" s="21"/>
      <c r="M43" s="21"/>
      <c r="N43" s="21"/>
    </row>
    <row r="44" spans="9:14">
      <c r="I44" s="21"/>
      <c r="J44" s="21"/>
      <c r="K44" s="21"/>
      <c r="L44" s="21"/>
      <c r="M44" s="21"/>
      <c r="N44" s="21"/>
    </row>
    <row r="45" spans="9:14">
      <c r="I45" s="21"/>
      <c r="J45" s="21"/>
      <c r="K45" s="21"/>
      <c r="L45" s="21"/>
      <c r="M45" s="21"/>
      <c r="N45" s="21"/>
    </row>
    <row r="46" spans="9:14">
      <c r="I46" s="21"/>
      <c r="J46" s="21"/>
      <c r="K46" s="21"/>
      <c r="L46" s="21"/>
      <c r="M46" s="21"/>
      <c r="N46" s="21"/>
    </row>
    <row r="47" spans="9:14">
      <c r="I47" s="21"/>
      <c r="J47" s="21"/>
      <c r="K47" s="21"/>
      <c r="L47" s="21"/>
      <c r="M47" s="21"/>
      <c r="N47" s="21"/>
    </row>
    <row r="48" spans="9:14">
      <c r="I48" s="21"/>
      <c r="J48" s="21"/>
      <c r="K48" s="21"/>
      <c r="L48" s="21"/>
      <c r="M48" s="21"/>
      <c r="N48" s="21"/>
    </row>
    <row r="49" spans="9:14">
      <c r="I49" s="21"/>
      <c r="J49" s="21"/>
      <c r="K49" s="21"/>
      <c r="L49" s="21"/>
      <c r="M49" s="21"/>
      <c r="N49" s="21"/>
    </row>
    <row r="50" spans="9:14">
      <c r="I50" s="21"/>
      <c r="J50" s="21"/>
      <c r="K50" s="21"/>
      <c r="L50" s="21"/>
      <c r="M50" s="21"/>
      <c r="N50" s="21"/>
    </row>
    <row r="51" spans="9:14">
      <c r="I51" s="21"/>
      <c r="J51" s="21"/>
      <c r="K51" s="21"/>
      <c r="L51" s="21"/>
      <c r="M51" s="21"/>
      <c r="N51" s="21"/>
    </row>
    <row r="52" spans="9:14">
      <c r="I52" s="21"/>
      <c r="J52" s="21"/>
      <c r="K52" s="21"/>
      <c r="L52" s="21"/>
      <c r="M52" s="21"/>
      <c r="N52" s="21"/>
    </row>
  </sheetData>
  <mergeCells count="2">
    <mergeCell ref="A1:N1"/>
    <mergeCell ref="A2:N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A6" sqref="A6"/>
    </sheetView>
  </sheetViews>
  <sheetFormatPr defaultColWidth="9" defaultRowHeight="13.5" outlineLevelCol="4"/>
  <cols>
    <col min="1" max="5" width="29.125" customWidth="1"/>
  </cols>
  <sheetData>
    <row r="1" ht="62.25" customHeight="1" spans="1:5">
      <c r="A1" s="1" t="s">
        <v>30</v>
      </c>
      <c r="B1" s="2"/>
      <c r="C1" s="2"/>
      <c r="D1" s="2"/>
      <c r="E1" s="3"/>
    </row>
    <row r="2" customHeight="1" spans="1:5">
      <c r="A2" s="4" t="s">
        <v>31</v>
      </c>
      <c r="B2" s="5" t="s">
        <v>32</v>
      </c>
      <c r="C2" s="6" t="s">
        <v>33</v>
      </c>
      <c r="D2" s="6" t="s">
        <v>34</v>
      </c>
      <c r="E2" s="6" t="s">
        <v>35</v>
      </c>
    </row>
    <row r="3" spans="1:5">
      <c r="A3" s="7">
        <v>188</v>
      </c>
      <c r="B3" s="8">
        <f>IF(A3&lt;500,85,30*CEILING(A3-500,500)/500+85)</f>
        <v>85</v>
      </c>
      <c r="C3" s="8">
        <f>IF(A3&lt;500,15,CEILING(A3-500,500)/500*30+15)</f>
        <v>15</v>
      </c>
      <c r="D3" s="8">
        <v>70</v>
      </c>
      <c r="E3" s="8">
        <f>SUM(C3:D3)</f>
        <v>85</v>
      </c>
    </row>
    <row r="4" spans="1:5">
      <c r="A4" s="7">
        <v>48</v>
      </c>
      <c r="B4" s="8">
        <f t="shared" ref="B4:B25" si="0">IF(A4&lt;500,85,30*CEILING(A4-500,500)/500+85)</f>
        <v>85</v>
      </c>
      <c r="C4" s="8">
        <f t="shared" ref="C4:C25" si="1">IF(A4&lt;500,15,CEILING(A4-500,500)/500*30+15)</f>
        <v>15</v>
      </c>
      <c r="D4" s="8">
        <v>70</v>
      </c>
      <c r="E4" s="8">
        <f t="shared" ref="E4:E25" si="2">SUM(C4:D4)</f>
        <v>85</v>
      </c>
    </row>
    <row r="5" spans="1:5">
      <c r="A5" s="7">
        <v>100</v>
      </c>
      <c r="B5" s="8">
        <f t="shared" si="0"/>
        <v>85</v>
      </c>
      <c r="C5" s="8">
        <f t="shared" si="1"/>
        <v>15</v>
      </c>
      <c r="D5" s="8">
        <v>70</v>
      </c>
      <c r="E5" s="8">
        <f t="shared" si="2"/>
        <v>85</v>
      </c>
    </row>
    <row r="6" spans="1:5">
      <c r="A6" s="7">
        <v>88</v>
      </c>
      <c r="B6" s="8">
        <f t="shared" si="0"/>
        <v>85</v>
      </c>
      <c r="C6" s="8">
        <f t="shared" si="1"/>
        <v>15</v>
      </c>
      <c r="D6" s="8">
        <v>70</v>
      </c>
      <c r="E6" s="8">
        <f t="shared" si="2"/>
        <v>85</v>
      </c>
    </row>
    <row r="7" spans="1:5">
      <c r="A7" s="7">
        <v>1804</v>
      </c>
      <c r="B7" s="8">
        <f t="shared" si="0"/>
        <v>175</v>
      </c>
      <c r="C7" s="8">
        <f t="shared" si="1"/>
        <v>105</v>
      </c>
      <c r="D7" s="8">
        <v>70</v>
      </c>
      <c r="E7" s="8">
        <f t="shared" si="2"/>
        <v>175</v>
      </c>
    </row>
    <row r="8" spans="1:5">
      <c r="A8" s="7">
        <v>500</v>
      </c>
      <c r="B8" s="8">
        <f t="shared" si="0"/>
        <v>85</v>
      </c>
      <c r="C8" s="8">
        <f t="shared" si="1"/>
        <v>15</v>
      </c>
      <c r="D8" s="8">
        <v>70</v>
      </c>
      <c r="E8" s="8">
        <f t="shared" si="2"/>
        <v>85</v>
      </c>
    </row>
    <row r="9" spans="1:5">
      <c r="A9" s="7">
        <v>781</v>
      </c>
      <c r="B9" s="8">
        <f t="shared" si="0"/>
        <v>115</v>
      </c>
      <c r="C9" s="8">
        <f t="shared" si="1"/>
        <v>45</v>
      </c>
      <c r="D9" s="8">
        <v>70</v>
      </c>
      <c r="E9" s="8">
        <f t="shared" si="2"/>
        <v>115</v>
      </c>
    </row>
    <row r="10" spans="1:5">
      <c r="A10" s="8">
        <v>6</v>
      </c>
      <c r="B10" s="8">
        <f t="shared" si="0"/>
        <v>85</v>
      </c>
      <c r="C10" s="8">
        <f t="shared" si="1"/>
        <v>15</v>
      </c>
      <c r="D10" s="8">
        <v>70</v>
      </c>
      <c r="E10" s="8">
        <f t="shared" si="2"/>
        <v>85</v>
      </c>
    </row>
    <row r="11" spans="1:5">
      <c r="A11" s="7">
        <v>188</v>
      </c>
      <c r="B11" s="8">
        <f t="shared" si="0"/>
        <v>85</v>
      </c>
      <c r="C11" s="8">
        <f t="shared" si="1"/>
        <v>15</v>
      </c>
      <c r="D11" s="8">
        <v>70</v>
      </c>
      <c r="E11" s="8">
        <f t="shared" si="2"/>
        <v>85</v>
      </c>
    </row>
    <row r="12" spans="1:5">
      <c r="A12" s="7">
        <v>48</v>
      </c>
      <c r="B12" s="8">
        <f t="shared" si="0"/>
        <v>85</v>
      </c>
      <c r="C12" s="8">
        <f t="shared" si="1"/>
        <v>15</v>
      </c>
      <c r="D12" s="8">
        <v>70</v>
      </c>
      <c r="E12" s="8">
        <f t="shared" si="2"/>
        <v>85</v>
      </c>
    </row>
    <row r="13" spans="1:5">
      <c r="A13" s="7">
        <v>100</v>
      </c>
      <c r="B13" s="8">
        <f t="shared" si="0"/>
        <v>85</v>
      </c>
      <c r="C13" s="8">
        <f t="shared" si="1"/>
        <v>15</v>
      </c>
      <c r="D13" s="8">
        <v>70</v>
      </c>
      <c r="E13" s="8">
        <f t="shared" si="2"/>
        <v>85</v>
      </c>
    </row>
    <row r="14" spans="1:5">
      <c r="A14" s="7">
        <v>720</v>
      </c>
      <c r="B14" s="8">
        <f t="shared" si="0"/>
        <v>115</v>
      </c>
      <c r="C14" s="8">
        <f t="shared" si="1"/>
        <v>45</v>
      </c>
      <c r="D14" s="8">
        <v>70</v>
      </c>
      <c r="E14" s="8">
        <f t="shared" si="2"/>
        <v>115</v>
      </c>
    </row>
    <row r="15" spans="1:5">
      <c r="A15" s="7">
        <v>1804</v>
      </c>
      <c r="B15" s="8">
        <f t="shared" si="0"/>
        <v>175</v>
      </c>
      <c r="C15" s="8">
        <f t="shared" si="1"/>
        <v>105</v>
      </c>
      <c r="D15" s="8">
        <v>70</v>
      </c>
      <c r="E15" s="8">
        <f t="shared" si="2"/>
        <v>175</v>
      </c>
    </row>
    <row r="16" spans="1:5">
      <c r="A16" s="7">
        <v>500</v>
      </c>
      <c r="B16" s="8">
        <f t="shared" si="0"/>
        <v>85</v>
      </c>
      <c r="C16" s="8">
        <f t="shared" si="1"/>
        <v>15</v>
      </c>
      <c r="D16" s="8">
        <v>70</v>
      </c>
      <c r="E16" s="8">
        <f t="shared" si="2"/>
        <v>85</v>
      </c>
    </row>
    <row r="17" spans="1:5">
      <c r="A17" s="7">
        <v>2001</v>
      </c>
      <c r="B17" s="8">
        <f t="shared" si="0"/>
        <v>205</v>
      </c>
      <c r="C17" s="8">
        <f t="shared" si="1"/>
        <v>135</v>
      </c>
      <c r="D17" s="8">
        <v>70</v>
      </c>
      <c r="E17" s="8">
        <f t="shared" si="2"/>
        <v>205</v>
      </c>
    </row>
    <row r="18" spans="1:5">
      <c r="A18" s="8">
        <v>400</v>
      </c>
      <c r="B18" s="8">
        <f t="shared" si="0"/>
        <v>85</v>
      </c>
      <c r="C18" s="8">
        <f t="shared" si="1"/>
        <v>15</v>
      </c>
      <c r="D18" s="8">
        <v>70</v>
      </c>
      <c r="E18" s="8">
        <f t="shared" si="2"/>
        <v>85</v>
      </c>
    </row>
    <row r="19" spans="1:5">
      <c r="A19" s="8">
        <v>480</v>
      </c>
      <c r="B19" s="8">
        <f t="shared" si="0"/>
        <v>85</v>
      </c>
      <c r="C19" s="8">
        <f t="shared" si="1"/>
        <v>15</v>
      </c>
      <c r="D19" s="8">
        <v>70</v>
      </c>
      <c r="E19" s="8">
        <f t="shared" si="2"/>
        <v>85</v>
      </c>
    </row>
    <row r="20" spans="1:5">
      <c r="A20" s="8">
        <v>960</v>
      </c>
      <c r="B20" s="8">
        <f t="shared" si="0"/>
        <v>115</v>
      </c>
      <c r="C20" s="8">
        <f t="shared" si="1"/>
        <v>45</v>
      </c>
      <c r="D20" s="8">
        <v>70</v>
      </c>
      <c r="E20" s="8">
        <f t="shared" si="2"/>
        <v>115</v>
      </c>
    </row>
    <row r="21" spans="1:5">
      <c r="A21" s="8">
        <v>480</v>
      </c>
      <c r="B21" s="8">
        <f t="shared" si="0"/>
        <v>85</v>
      </c>
      <c r="C21" s="8">
        <f t="shared" si="1"/>
        <v>15</v>
      </c>
      <c r="D21" s="8">
        <v>70</v>
      </c>
      <c r="E21" s="8">
        <f t="shared" si="2"/>
        <v>85</v>
      </c>
    </row>
    <row r="22" spans="1:5">
      <c r="A22" s="8">
        <v>1200</v>
      </c>
      <c r="B22" s="8">
        <f t="shared" si="0"/>
        <v>145</v>
      </c>
      <c r="C22" s="8">
        <f t="shared" si="1"/>
        <v>75</v>
      </c>
      <c r="D22" s="8">
        <v>70</v>
      </c>
      <c r="E22" s="8">
        <f t="shared" si="2"/>
        <v>145</v>
      </c>
    </row>
    <row r="23" spans="1:5">
      <c r="A23" s="8"/>
      <c r="B23" s="8">
        <f t="shared" si="0"/>
        <v>85</v>
      </c>
      <c r="C23" s="8">
        <f t="shared" si="1"/>
        <v>15</v>
      </c>
      <c r="D23" s="8">
        <v>70</v>
      </c>
      <c r="E23" s="8">
        <f t="shared" si="2"/>
        <v>85</v>
      </c>
    </row>
    <row r="24" spans="1:5">
      <c r="A24" s="8"/>
      <c r="B24" s="8">
        <f t="shared" si="0"/>
        <v>85</v>
      </c>
      <c r="C24" s="8">
        <f t="shared" si="1"/>
        <v>15</v>
      </c>
      <c r="D24" s="8">
        <v>70</v>
      </c>
      <c r="E24" s="8">
        <f t="shared" si="2"/>
        <v>85</v>
      </c>
    </row>
    <row r="25" spans="1:5">
      <c r="A25" s="8"/>
      <c r="B25" s="8">
        <f t="shared" si="0"/>
        <v>85</v>
      </c>
      <c r="C25" s="8">
        <f t="shared" si="1"/>
        <v>15</v>
      </c>
      <c r="D25" s="8">
        <v>70</v>
      </c>
      <c r="E25" s="8">
        <f t="shared" si="2"/>
        <v>85</v>
      </c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  <row r="29" spans="1:5">
      <c r="A29" s="8"/>
      <c r="B29" s="8"/>
      <c r="C29" s="8"/>
      <c r="D29" s="8"/>
      <c r="E29" s="8"/>
    </row>
    <row r="30" spans="1:5">
      <c r="A30" s="8"/>
      <c r="B30" s="8"/>
      <c r="C30" s="8"/>
      <c r="D30" s="8"/>
      <c r="E30" s="8"/>
    </row>
    <row r="31" spans="1:5">
      <c r="A31" s="8"/>
      <c r="B31" s="8"/>
      <c r="C31" s="8"/>
      <c r="D31" s="8"/>
      <c r="E31" s="8"/>
    </row>
    <row r="32" spans="1:5">
      <c r="A32" s="8"/>
      <c r="B32" s="8"/>
      <c r="C32" s="8"/>
      <c r="D32" s="8"/>
      <c r="E32" s="8"/>
    </row>
    <row r="33" spans="1:5">
      <c r="A33" s="8"/>
      <c r="B33" s="8"/>
      <c r="C33" s="8"/>
      <c r="D33" s="8"/>
      <c r="E33" s="8"/>
    </row>
    <row r="34" spans="1:5">
      <c r="A34" s="8"/>
      <c r="B34" s="8"/>
      <c r="C34" s="8"/>
      <c r="D34" s="8"/>
      <c r="E34" s="8"/>
    </row>
    <row r="35" spans="2:5">
      <c r="B35" s="8"/>
      <c r="C35" s="8"/>
      <c r="D35" s="8"/>
      <c r="E35" s="8"/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zoomScale="130" zoomScaleNormal="130" workbookViewId="0">
      <selection activeCell="G12" sqref="G12"/>
    </sheetView>
  </sheetViews>
  <sheetFormatPr defaultColWidth="9" defaultRowHeight="13.5" outlineLevelCol="5"/>
  <sheetData>
    <row r="1" customHeight="1" spans="1:6">
      <c r="A1" s="22" t="s">
        <v>36</v>
      </c>
      <c r="B1" s="23"/>
      <c r="C1" s="23"/>
      <c r="D1" s="23"/>
      <c r="E1" s="23"/>
      <c r="F1" s="23"/>
    </row>
    <row r="2" spans="1:6">
      <c r="A2" s="23"/>
      <c r="B2" s="23"/>
      <c r="C2" s="23"/>
      <c r="D2" s="23"/>
      <c r="E2" s="23"/>
      <c r="F2" s="23"/>
    </row>
    <row r="3" spans="1:6">
      <c r="A3" s="23"/>
      <c r="B3" s="23"/>
      <c r="C3" s="23"/>
      <c r="D3" s="23"/>
      <c r="E3" s="23"/>
      <c r="F3" s="23"/>
    </row>
    <row r="4" spans="1:6">
      <c r="A4" s="23"/>
      <c r="B4" s="23"/>
      <c r="C4" s="23"/>
      <c r="D4" s="23"/>
      <c r="E4" s="23"/>
      <c r="F4" s="23"/>
    </row>
    <row r="5" spans="1:6">
      <c r="A5" s="23"/>
      <c r="B5" s="23"/>
      <c r="C5" s="23"/>
      <c r="D5" s="23"/>
      <c r="E5" s="23"/>
      <c r="F5" s="23"/>
    </row>
    <row r="6" spans="1:6">
      <c r="A6" s="23"/>
      <c r="B6" s="23"/>
      <c r="C6" s="23"/>
      <c r="D6" s="23"/>
      <c r="E6" s="23"/>
      <c r="F6" s="23"/>
    </row>
    <row r="7" spans="1:6">
      <c r="A7" s="23"/>
      <c r="B7" s="23"/>
      <c r="C7" s="23"/>
      <c r="D7" s="23"/>
      <c r="E7" s="23"/>
      <c r="F7" s="23"/>
    </row>
    <row r="8" spans="1:6">
      <c r="A8" s="23"/>
      <c r="B8" s="23"/>
      <c r="C8" s="23"/>
      <c r="D8" s="23"/>
      <c r="E8" s="23"/>
      <c r="F8" s="23"/>
    </row>
    <row r="9" spans="1:6">
      <c r="A9" s="23"/>
      <c r="B9" s="23"/>
      <c r="C9" s="23"/>
      <c r="D9" s="23"/>
      <c r="E9" s="23"/>
      <c r="F9" s="23"/>
    </row>
    <row r="10" spans="1:6">
      <c r="A10" s="23"/>
      <c r="B10" s="23"/>
      <c r="C10" s="23"/>
      <c r="D10" s="23"/>
      <c r="E10" s="23"/>
      <c r="F10" s="23"/>
    </row>
    <row r="11" spans="1:6">
      <c r="A11" s="23"/>
      <c r="B11" s="23"/>
      <c r="C11" s="23"/>
      <c r="D11" s="23"/>
      <c r="E11" s="23"/>
      <c r="F11" s="23"/>
    </row>
    <row r="12" spans="1:6">
      <c r="A12" s="23"/>
      <c r="B12" s="23"/>
      <c r="C12" s="23"/>
      <c r="D12" s="23"/>
      <c r="E12" s="23"/>
      <c r="F12" s="23"/>
    </row>
    <row r="13" spans="1:6">
      <c r="A13" s="23"/>
      <c r="B13" s="23"/>
      <c r="C13" s="23"/>
      <c r="D13" s="23"/>
      <c r="E13" s="23"/>
      <c r="F13" s="23"/>
    </row>
    <row r="14" spans="1:6">
      <c r="A14" s="23"/>
      <c r="B14" s="23"/>
      <c r="C14" s="23"/>
      <c r="D14" s="23"/>
      <c r="E14" s="23"/>
      <c r="F14" s="23"/>
    </row>
    <row r="15" spans="1:6">
      <c r="A15" s="23"/>
      <c r="B15" s="23"/>
      <c r="C15" s="23"/>
      <c r="D15" s="23"/>
      <c r="E15" s="23"/>
      <c r="F15" s="23"/>
    </row>
    <row r="16" spans="1:6">
      <c r="A16" s="23"/>
      <c r="B16" s="23"/>
      <c r="C16" s="23"/>
      <c r="D16" s="23"/>
      <c r="E16" s="23"/>
      <c r="F16" s="23"/>
    </row>
    <row r="17" spans="1:6">
      <c r="A17" s="23"/>
      <c r="B17" s="23"/>
      <c r="C17" s="23"/>
      <c r="D17" s="23"/>
      <c r="E17" s="23"/>
      <c r="F17" s="23"/>
    </row>
    <row r="18" spans="1:6">
      <c r="A18" s="23"/>
      <c r="B18" s="23"/>
      <c r="C18" s="23"/>
      <c r="D18" s="23"/>
      <c r="E18" s="23"/>
      <c r="F18" s="23"/>
    </row>
    <row r="19" spans="1:6">
      <c r="A19" s="23"/>
      <c r="B19" s="23"/>
      <c r="C19" s="23"/>
      <c r="D19" s="23"/>
      <c r="E19" s="23"/>
      <c r="F19" s="23"/>
    </row>
    <row r="20" spans="1:6">
      <c r="A20" s="23"/>
      <c r="B20" s="23"/>
      <c r="C20" s="23"/>
      <c r="D20" s="23"/>
      <c r="E20" s="23"/>
      <c r="F20" s="23"/>
    </row>
    <row r="21" spans="1:6">
      <c r="A21" s="23"/>
      <c r="B21" s="23"/>
      <c r="C21" s="23"/>
      <c r="D21" s="23"/>
      <c r="E21" s="23"/>
      <c r="F21" s="23"/>
    </row>
    <row r="22" spans="1:6">
      <c r="A22" s="23"/>
      <c r="B22" s="23"/>
      <c r="C22" s="23"/>
      <c r="D22" s="23"/>
      <c r="E22" s="23"/>
      <c r="F22" s="23"/>
    </row>
    <row r="23" spans="1:6">
      <c r="A23" s="23"/>
      <c r="B23" s="23"/>
      <c r="C23" s="23"/>
      <c r="D23" s="23"/>
      <c r="E23" s="23"/>
      <c r="F23" s="23"/>
    </row>
    <row r="24" spans="1:6">
      <c r="A24" s="23"/>
      <c r="B24" s="23"/>
      <c r="C24" s="23"/>
      <c r="D24" s="23"/>
      <c r="E24" s="23"/>
      <c r="F24" s="23"/>
    </row>
    <row r="25" spans="1:6">
      <c r="A25" s="23"/>
      <c r="B25" s="23"/>
      <c r="C25" s="23"/>
      <c r="D25" s="23"/>
      <c r="E25" s="23"/>
      <c r="F25" s="23"/>
    </row>
    <row r="26" spans="1:6">
      <c r="A26" s="23"/>
      <c r="B26" s="23"/>
      <c r="C26" s="23"/>
      <c r="D26" s="23"/>
      <c r="E26" s="23"/>
      <c r="F26" s="23"/>
    </row>
    <row r="27" spans="1:6">
      <c r="A27" s="23"/>
      <c r="B27" s="23"/>
      <c r="C27" s="23"/>
      <c r="D27" s="23"/>
      <c r="E27" s="23"/>
      <c r="F27" s="23"/>
    </row>
  </sheetData>
  <mergeCells count="1">
    <mergeCell ref="A1:F27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E25" sqref="E25"/>
    </sheetView>
  </sheetViews>
  <sheetFormatPr defaultColWidth="9" defaultRowHeight="13.5"/>
  <cols>
    <col min="1" max="1" width="10.25" style="9" customWidth="1"/>
    <col min="2" max="4" width="15.25" style="7" customWidth="1"/>
    <col min="5" max="5" width="17.125" style="7" customWidth="1"/>
    <col min="6" max="7" width="9.25" style="9" customWidth="1"/>
    <col min="8" max="8" width="14.25" style="9" customWidth="1"/>
    <col min="9" max="9" width="25" style="9" customWidth="1"/>
    <col min="10" max="11" width="8.125" style="9" customWidth="1"/>
    <col min="12" max="12" width="23.75" style="9" customWidth="1"/>
    <col min="13" max="13" width="9.25" style="9" customWidth="1"/>
    <col min="14" max="14" width="13.375" style="9" customWidth="1"/>
    <col min="15" max="16384" width="9" style="9"/>
  </cols>
  <sheetData>
    <row r="1" ht="87.95" customHeight="1" spans="1:14">
      <c r="A1" s="10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6"/>
    </row>
    <row r="2" ht="17" customHeight="1" spans="1:14">
      <c r="A2" s="12" t="s">
        <v>38</v>
      </c>
      <c r="B2" s="12" t="s">
        <v>15</v>
      </c>
      <c r="C2" s="13" t="s">
        <v>16</v>
      </c>
      <c r="D2" s="13" t="s">
        <v>17</v>
      </c>
      <c r="E2" s="13" t="s">
        <v>18</v>
      </c>
      <c r="F2" s="14" t="s">
        <v>39</v>
      </c>
      <c r="G2" s="14" t="s">
        <v>40</v>
      </c>
      <c r="H2" s="14" t="s">
        <v>41</v>
      </c>
      <c r="I2" s="14" t="s">
        <v>42</v>
      </c>
      <c r="J2" s="17" t="s">
        <v>23</v>
      </c>
      <c r="K2" s="17" t="s">
        <v>24</v>
      </c>
      <c r="L2" s="17" t="s">
        <v>25</v>
      </c>
      <c r="M2" s="18" t="s">
        <v>26</v>
      </c>
      <c r="N2" s="18" t="s">
        <v>27</v>
      </c>
    </row>
    <row r="3" s="8" customFormat="1" ht="17" customHeight="1" spans="1:17">
      <c r="A3" s="8">
        <v>20</v>
      </c>
      <c r="B3" s="15">
        <v>600</v>
      </c>
      <c r="C3" s="15">
        <v>15</v>
      </c>
      <c r="D3" s="15">
        <v>10</v>
      </c>
      <c r="E3" s="15">
        <v>9</v>
      </c>
      <c r="F3" s="8">
        <f>C3*4.3</f>
        <v>64.5</v>
      </c>
      <c r="G3" s="8">
        <f>D3*4.3</f>
        <v>43</v>
      </c>
      <c r="H3" s="8">
        <f>E3*4.3</f>
        <v>38.7</v>
      </c>
      <c r="I3" s="19">
        <f>IF(B3="","重量必填",IF(B3&lt;500,35,CEILING(B3-500,500)/500*40+35))</f>
        <v>75</v>
      </c>
      <c r="J3" s="19">
        <f>IF(B3="","NA",(SUM(F3:I3)+70*0.02)/46.5)</f>
        <v>4.78709677419355</v>
      </c>
      <c r="K3" s="19">
        <f>IF(B3="","NA",70*0.02)</f>
        <v>1.4</v>
      </c>
      <c r="L3" s="19">
        <f>IF(B3="","NA",(SUM(F3:I3)+K3)/18.6)</f>
        <v>11.9677419354839</v>
      </c>
      <c r="M3" s="19">
        <f>IF(B3="","NA",SUM(F3:L3))</f>
        <v>239.354838709677</v>
      </c>
      <c r="N3" s="19">
        <f>IFERROR(M3/(1-A3*0.01),"NA")</f>
        <v>299.193548387097</v>
      </c>
      <c r="O3" s="20"/>
      <c r="P3" s="19"/>
      <c r="Q3" s="19"/>
    </row>
    <row r="4" s="8" customFormat="1" ht="17" customHeight="1" spans="2:17">
      <c r="B4" s="15">
        <v>500</v>
      </c>
      <c r="C4" s="15">
        <v>29</v>
      </c>
      <c r="D4" s="15">
        <v>10</v>
      </c>
      <c r="E4" s="15">
        <v>10</v>
      </c>
      <c r="F4" s="8">
        <f t="shared" ref="F4:F30" si="0">C4*4.3</f>
        <v>124.7</v>
      </c>
      <c r="G4" s="8">
        <f t="shared" ref="G4:G30" si="1">D4*4.3</f>
        <v>43</v>
      </c>
      <c r="H4" s="8">
        <f t="shared" ref="H4:H30" si="2">E4*4.3</f>
        <v>43</v>
      </c>
      <c r="I4" s="19">
        <f t="shared" ref="I4:I30" si="3">IF(B4="","重量必填",IF(B4&lt;500,35,CEILING(B4-500,500)/500*40+35))</f>
        <v>35</v>
      </c>
      <c r="J4" s="19">
        <f t="shared" ref="J4:J30" si="4">IF(B4="","NA",(SUM(F4:I4)+70*0.02)/46.5)</f>
        <v>5.31397849462366</v>
      </c>
      <c r="K4" s="19">
        <f t="shared" ref="K4:K30" si="5">IF(B4="","NA",70*0.02)</f>
        <v>1.4</v>
      </c>
      <c r="L4" s="19">
        <f t="shared" ref="L4:L30" si="6">IF(B4="","NA",(SUM(F4:I4)+K4)/18.6)</f>
        <v>13.2849462365591</v>
      </c>
      <c r="M4" s="19">
        <f t="shared" ref="M4:M30" si="7">IF(B4="","NA",SUM(F4:L4))</f>
        <v>265.698924731183</v>
      </c>
      <c r="N4" s="19">
        <f t="shared" ref="N4:N30" si="8">IFERROR(M4/(1-A4*0.01),"NA")</f>
        <v>265.698924731183</v>
      </c>
      <c r="O4" s="20"/>
      <c r="P4" s="19"/>
      <c r="Q4" s="19"/>
    </row>
    <row r="5" s="8" customFormat="1" ht="17" customHeight="1" spans="2:17">
      <c r="B5" s="15"/>
      <c r="C5" s="15"/>
      <c r="D5" s="15"/>
      <c r="E5" s="15"/>
      <c r="F5" s="8">
        <f t="shared" si="0"/>
        <v>0</v>
      </c>
      <c r="G5" s="8">
        <f t="shared" si="1"/>
        <v>0</v>
      </c>
      <c r="H5" s="8">
        <f t="shared" si="2"/>
        <v>0</v>
      </c>
      <c r="I5" s="19" t="str">
        <f t="shared" si="3"/>
        <v>重量必填</v>
      </c>
      <c r="J5" s="19" t="str">
        <f t="shared" si="4"/>
        <v>NA</v>
      </c>
      <c r="K5" s="19" t="str">
        <f t="shared" si="5"/>
        <v>NA</v>
      </c>
      <c r="L5" s="19" t="str">
        <f t="shared" si="6"/>
        <v>NA</v>
      </c>
      <c r="M5" s="19" t="str">
        <f t="shared" si="7"/>
        <v>NA</v>
      </c>
      <c r="N5" s="19" t="str">
        <f t="shared" si="8"/>
        <v>NA</v>
      </c>
      <c r="O5" s="20"/>
      <c r="P5" s="19"/>
      <c r="Q5" s="19"/>
    </row>
    <row r="6" s="8" customFormat="1" ht="17" customHeight="1" spans="2:17">
      <c r="B6" s="15"/>
      <c r="C6" s="15"/>
      <c r="D6" s="15"/>
      <c r="E6" s="15"/>
      <c r="F6" s="8">
        <f t="shared" si="0"/>
        <v>0</v>
      </c>
      <c r="G6" s="8">
        <f t="shared" si="1"/>
        <v>0</v>
      </c>
      <c r="H6" s="8">
        <f t="shared" si="2"/>
        <v>0</v>
      </c>
      <c r="I6" s="19" t="str">
        <f t="shared" si="3"/>
        <v>重量必填</v>
      </c>
      <c r="J6" s="19" t="str">
        <f t="shared" si="4"/>
        <v>NA</v>
      </c>
      <c r="K6" s="19" t="str">
        <f t="shared" si="5"/>
        <v>NA</v>
      </c>
      <c r="L6" s="19" t="str">
        <f t="shared" si="6"/>
        <v>NA</v>
      </c>
      <c r="M6" s="19" t="str">
        <f t="shared" si="7"/>
        <v>NA</v>
      </c>
      <c r="N6" s="19" t="str">
        <f t="shared" si="8"/>
        <v>NA</v>
      </c>
      <c r="O6" s="20"/>
      <c r="P6" s="19"/>
      <c r="Q6" s="19"/>
    </row>
    <row r="7" s="8" customFormat="1" ht="17" customHeight="1" spans="2:17">
      <c r="B7" s="15"/>
      <c r="C7" s="15"/>
      <c r="D7" s="15"/>
      <c r="E7" s="15"/>
      <c r="F7" s="8">
        <f t="shared" si="0"/>
        <v>0</v>
      </c>
      <c r="G7" s="8">
        <f t="shared" si="1"/>
        <v>0</v>
      </c>
      <c r="H7" s="8">
        <f t="shared" si="2"/>
        <v>0</v>
      </c>
      <c r="I7" s="19" t="str">
        <f t="shared" si="3"/>
        <v>重量必填</v>
      </c>
      <c r="J7" s="19" t="str">
        <f t="shared" si="4"/>
        <v>NA</v>
      </c>
      <c r="K7" s="19" t="str">
        <f t="shared" si="5"/>
        <v>NA</v>
      </c>
      <c r="L7" s="19" t="str">
        <f t="shared" si="6"/>
        <v>NA</v>
      </c>
      <c r="M7" s="19" t="str">
        <f t="shared" si="7"/>
        <v>NA</v>
      </c>
      <c r="N7" s="19" t="str">
        <f t="shared" si="8"/>
        <v>NA</v>
      </c>
      <c r="O7" s="20"/>
      <c r="P7" s="19"/>
      <c r="Q7" s="19"/>
    </row>
    <row r="8" s="8" customFormat="1" ht="17" customHeight="1" spans="2:17">
      <c r="B8" s="15"/>
      <c r="C8" s="15"/>
      <c r="D8" s="15"/>
      <c r="E8" s="15"/>
      <c r="F8" s="8">
        <f t="shared" si="0"/>
        <v>0</v>
      </c>
      <c r="G8" s="8">
        <f t="shared" si="1"/>
        <v>0</v>
      </c>
      <c r="H8" s="8">
        <f t="shared" si="2"/>
        <v>0</v>
      </c>
      <c r="I8" s="19" t="str">
        <f t="shared" si="3"/>
        <v>重量必填</v>
      </c>
      <c r="J8" s="19" t="str">
        <f t="shared" si="4"/>
        <v>NA</v>
      </c>
      <c r="K8" s="19" t="str">
        <f t="shared" si="5"/>
        <v>NA</v>
      </c>
      <c r="L8" s="19" t="str">
        <f t="shared" si="6"/>
        <v>NA</v>
      </c>
      <c r="M8" s="19" t="str">
        <f t="shared" si="7"/>
        <v>NA</v>
      </c>
      <c r="N8" s="19" t="str">
        <f t="shared" si="8"/>
        <v>NA</v>
      </c>
      <c r="O8" s="20"/>
      <c r="P8" s="19"/>
      <c r="Q8" s="19"/>
    </row>
    <row r="9" s="8" customFormat="1" ht="17" customHeight="1" spans="2:17">
      <c r="B9" s="15"/>
      <c r="C9" s="15"/>
      <c r="D9" s="15"/>
      <c r="E9" s="15"/>
      <c r="F9" s="8">
        <f t="shared" si="0"/>
        <v>0</v>
      </c>
      <c r="G9" s="8">
        <f t="shared" si="1"/>
        <v>0</v>
      </c>
      <c r="H9" s="8">
        <f t="shared" si="2"/>
        <v>0</v>
      </c>
      <c r="I9" s="19" t="str">
        <f t="shared" si="3"/>
        <v>重量必填</v>
      </c>
      <c r="J9" s="19" t="str">
        <f t="shared" si="4"/>
        <v>NA</v>
      </c>
      <c r="K9" s="19" t="str">
        <f t="shared" si="5"/>
        <v>NA</v>
      </c>
      <c r="L9" s="19" t="str">
        <f t="shared" si="6"/>
        <v>NA</v>
      </c>
      <c r="M9" s="19" t="str">
        <f t="shared" si="7"/>
        <v>NA</v>
      </c>
      <c r="N9" s="19" t="str">
        <f t="shared" si="8"/>
        <v>NA</v>
      </c>
      <c r="O9" s="20"/>
      <c r="P9" s="19"/>
      <c r="Q9" s="19"/>
    </row>
    <row r="10" s="8" customFormat="1" ht="17" customHeight="1" spans="6:17">
      <c r="F10" s="8">
        <f t="shared" si="0"/>
        <v>0</v>
      </c>
      <c r="G10" s="8">
        <f t="shared" si="1"/>
        <v>0</v>
      </c>
      <c r="H10" s="8">
        <f t="shared" si="2"/>
        <v>0</v>
      </c>
      <c r="I10" s="19" t="str">
        <f t="shared" si="3"/>
        <v>重量必填</v>
      </c>
      <c r="J10" s="19" t="str">
        <f t="shared" si="4"/>
        <v>NA</v>
      </c>
      <c r="K10" s="19" t="str">
        <f t="shared" si="5"/>
        <v>NA</v>
      </c>
      <c r="L10" s="19" t="str">
        <f t="shared" si="6"/>
        <v>NA</v>
      </c>
      <c r="M10" s="19" t="str">
        <f t="shared" si="7"/>
        <v>NA</v>
      </c>
      <c r="N10" s="19" t="str">
        <f t="shared" si="8"/>
        <v>NA</v>
      </c>
      <c r="O10" s="20"/>
      <c r="P10" s="19"/>
      <c r="Q10" s="19"/>
    </row>
    <row r="11" s="8" customFormat="1" ht="17" customHeight="1" spans="2:14">
      <c r="B11" s="15"/>
      <c r="C11" s="15"/>
      <c r="D11" s="15"/>
      <c r="E11" s="15"/>
      <c r="F11" s="8">
        <f t="shared" si="0"/>
        <v>0</v>
      </c>
      <c r="G11" s="8">
        <f t="shared" si="1"/>
        <v>0</v>
      </c>
      <c r="H11" s="8">
        <f t="shared" si="2"/>
        <v>0</v>
      </c>
      <c r="I11" s="19" t="str">
        <f t="shared" si="3"/>
        <v>重量必填</v>
      </c>
      <c r="J11" s="19" t="str">
        <f t="shared" si="4"/>
        <v>NA</v>
      </c>
      <c r="K11" s="19" t="str">
        <f t="shared" si="5"/>
        <v>NA</v>
      </c>
      <c r="L11" s="19" t="str">
        <f t="shared" si="6"/>
        <v>NA</v>
      </c>
      <c r="M11" s="19" t="str">
        <f t="shared" si="7"/>
        <v>NA</v>
      </c>
      <c r="N11" s="19" t="str">
        <f t="shared" si="8"/>
        <v>NA</v>
      </c>
    </row>
    <row r="12" s="8" customFormat="1" ht="17" customHeight="1" spans="2:14">
      <c r="B12" s="15"/>
      <c r="C12" s="15"/>
      <c r="D12" s="15"/>
      <c r="E12" s="15"/>
      <c r="F12" s="8">
        <f t="shared" si="0"/>
        <v>0</v>
      </c>
      <c r="G12" s="8">
        <f t="shared" si="1"/>
        <v>0</v>
      </c>
      <c r="H12" s="8">
        <f t="shared" si="2"/>
        <v>0</v>
      </c>
      <c r="I12" s="19" t="str">
        <f t="shared" si="3"/>
        <v>重量必填</v>
      </c>
      <c r="J12" s="19" t="str">
        <f t="shared" si="4"/>
        <v>NA</v>
      </c>
      <c r="K12" s="19" t="str">
        <f t="shared" si="5"/>
        <v>NA</v>
      </c>
      <c r="L12" s="19" t="str">
        <f t="shared" si="6"/>
        <v>NA</v>
      </c>
      <c r="M12" s="19" t="str">
        <f t="shared" si="7"/>
        <v>NA</v>
      </c>
      <c r="N12" s="19" t="str">
        <f t="shared" si="8"/>
        <v>NA</v>
      </c>
    </row>
    <row r="13" s="8" customFormat="1" ht="17" customHeight="1" spans="2:14">
      <c r="B13" s="15"/>
      <c r="C13" s="15"/>
      <c r="D13" s="15"/>
      <c r="E13" s="15"/>
      <c r="F13" s="8">
        <f t="shared" si="0"/>
        <v>0</v>
      </c>
      <c r="G13" s="8">
        <f t="shared" si="1"/>
        <v>0</v>
      </c>
      <c r="H13" s="8">
        <f t="shared" si="2"/>
        <v>0</v>
      </c>
      <c r="I13" s="19" t="str">
        <f t="shared" si="3"/>
        <v>重量必填</v>
      </c>
      <c r="J13" s="19" t="str">
        <f t="shared" si="4"/>
        <v>NA</v>
      </c>
      <c r="K13" s="19" t="str">
        <f t="shared" si="5"/>
        <v>NA</v>
      </c>
      <c r="L13" s="19" t="str">
        <f t="shared" si="6"/>
        <v>NA</v>
      </c>
      <c r="M13" s="19" t="str">
        <f t="shared" si="7"/>
        <v>NA</v>
      </c>
      <c r="N13" s="19" t="str">
        <f t="shared" si="8"/>
        <v>NA</v>
      </c>
    </row>
    <row r="14" s="8" customFormat="1" ht="17" customHeight="1" spans="2:14">
      <c r="B14" s="15"/>
      <c r="C14" s="15"/>
      <c r="D14" s="15"/>
      <c r="E14" s="15"/>
      <c r="F14" s="8">
        <f t="shared" si="0"/>
        <v>0</v>
      </c>
      <c r="G14" s="8">
        <f t="shared" si="1"/>
        <v>0</v>
      </c>
      <c r="H14" s="8">
        <f t="shared" si="2"/>
        <v>0</v>
      </c>
      <c r="I14" s="19" t="str">
        <f t="shared" si="3"/>
        <v>重量必填</v>
      </c>
      <c r="J14" s="19" t="str">
        <f t="shared" si="4"/>
        <v>NA</v>
      </c>
      <c r="K14" s="19" t="str">
        <f t="shared" si="5"/>
        <v>NA</v>
      </c>
      <c r="L14" s="19" t="str">
        <f t="shared" si="6"/>
        <v>NA</v>
      </c>
      <c r="M14" s="19" t="str">
        <f t="shared" si="7"/>
        <v>NA</v>
      </c>
      <c r="N14" s="19" t="str">
        <f t="shared" si="8"/>
        <v>NA</v>
      </c>
    </row>
    <row r="15" s="8" customFormat="1" ht="17" customHeight="1" spans="2:14">
      <c r="B15" s="15"/>
      <c r="C15" s="15"/>
      <c r="D15" s="15"/>
      <c r="E15" s="15"/>
      <c r="F15" s="8">
        <f t="shared" si="0"/>
        <v>0</v>
      </c>
      <c r="G15" s="8">
        <f t="shared" si="1"/>
        <v>0</v>
      </c>
      <c r="H15" s="8">
        <f t="shared" si="2"/>
        <v>0</v>
      </c>
      <c r="I15" s="19" t="str">
        <f t="shared" si="3"/>
        <v>重量必填</v>
      </c>
      <c r="J15" s="19" t="str">
        <f t="shared" si="4"/>
        <v>NA</v>
      </c>
      <c r="K15" s="19" t="str">
        <f t="shared" si="5"/>
        <v>NA</v>
      </c>
      <c r="L15" s="19" t="str">
        <f t="shared" si="6"/>
        <v>NA</v>
      </c>
      <c r="M15" s="19" t="str">
        <f t="shared" si="7"/>
        <v>NA</v>
      </c>
      <c r="N15" s="19" t="str">
        <f t="shared" si="8"/>
        <v>NA</v>
      </c>
    </row>
    <row r="16" s="8" customFormat="1" ht="17" customHeight="1" spans="2:14">
      <c r="B16" s="15"/>
      <c r="C16" s="15"/>
      <c r="D16" s="15"/>
      <c r="E16" s="15"/>
      <c r="F16" s="8">
        <f t="shared" si="0"/>
        <v>0</v>
      </c>
      <c r="G16" s="8">
        <f t="shared" si="1"/>
        <v>0</v>
      </c>
      <c r="H16" s="8">
        <f t="shared" si="2"/>
        <v>0</v>
      </c>
      <c r="I16" s="19" t="str">
        <f t="shared" si="3"/>
        <v>重量必填</v>
      </c>
      <c r="J16" s="19" t="str">
        <f t="shared" si="4"/>
        <v>NA</v>
      </c>
      <c r="K16" s="19" t="str">
        <f t="shared" si="5"/>
        <v>NA</v>
      </c>
      <c r="L16" s="19" t="str">
        <f t="shared" si="6"/>
        <v>NA</v>
      </c>
      <c r="M16" s="19" t="str">
        <f t="shared" si="7"/>
        <v>NA</v>
      </c>
      <c r="N16" s="19" t="str">
        <f t="shared" si="8"/>
        <v>NA</v>
      </c>
    </row>
    <row r="17" s="8" customFormat="1" ht="17" customHeight="1" spans="2:14">
      <c r="B17" s="15"/>
      <c r="C17" s="15"/>
      <c r="D17" s="15"/>
      <c r="E17" s="15"/>
      <c r="F17" s="8">
        <f t="shared" si="0"/>
        <v>0</v>
      </c>
      <c r="G17" s="8">
        <f t="shared" si="1"/>
        <v>0</v>
      </c>
      <c r="H17" s="8">
        <f t="shared" si="2"/>
        <v>0</v>
      </c>
      <c r="I17" s="19" t="str">
        <f t="shared" si="3"/>
        <v>重量必填</v>
      </c>
      <c r="J17" s="19" t="str">
        <f t="shared" si="4"/>
        <v>NA</v>
      </c>
      <c r="K17" s="19" t="str">
        <f t="shared" si="5"/>
        <v>NA</v>
      </c>
      <c r="L17" s="19" t="str">
        <f t="shared" si="6"/>
        <v>NA</v>
      </c>
      <c r="M17" s="19" t="str">
        <f t="shared" si="7"/>
        <v>NA</v>
      </c>
      <c r="N17" s="19" t="str">
        <f t="shared" si="8"/>
        <v>NA</v>
      </c>
    </row>
    <row r="18" s="8" customFormat="1" ht="17" customHeight="1" spans="2:14">
      <c r="B18" s="15"/>
      <c r="C18" s="15"/>
      <c r="D18" s="15"/>
      <c r="E18" s="15"/>
      <c r="F18" s="8">
        <f t="shared" si="0"/>
        <v>0</v>
      </c>
      <c r="G18" s="8">
        <f t="shared" si="1"/>
        <v>0</v>
      </c>
      <c r="H18" s="8">
        <f t="shared" si="2"/>
        <v>0</v>
      </c>
      <c r="I18" s="19" t="str">
        <f t="shared" si="3"/>
        <v>重量必填</v>
      </c>
      <c r="J18" s="19" t="str">
        <f t="shared" si="4"/>
        <v>NA</v>
      </c>
      <c r="K18" s="19" t="str">
        <f t="shared" si="5"/>
        <v>NA</v>
      </c>
      <c r="L18" s="19" t="str">
        <f t="shared" si="6"/>
        <v>NA</v>
      </c>
      <c r="M18" s="19" t="str">
        <f t="shared" si="7"/>
        <v>NA</v>
      </c>
      <c r="N18" s="19" t="str">
        <f t="shared" si="8"/>
        <v>NA</v>
      </c>
    </row>
    <row r="19" s="8" customFormat="1" ht="17" customHeight="1" spans="2:14">
      <c r="B19" s="15"/>
      <c r="C19" s="15"/>
      <c r="D19" s="15"/>
      <c r="E19" s="15"/>
      <c r="F19" s="8">
        <f t="shared" si="0"/>
        <v>0</v>
      </c>
      <c r="G19" s="8">
        <f t="shared" si="1"/>
        <v>0</v>
      </c>
      <c r="H19" s="8">
        <f t="shared" si="2"/>
        <v>0</v>
      </c>
      <c r="I19" s="19" t="str">
        <f t="shared" si="3"/>
        <v>重量必填</v>
      </c>
      <c r="J19" s="19" t="str">
        <f t="shared" si="4"/>
        <v>NA</v>
      </c>
      <c r="K19" s="19" t="str">
        <f t="shared" si="5"/>
        <v>NA</v>
      </c>
      <c r="L19" s="19" t="str">
        <f t="shared" si="6"/>
        <v>NA</v>
      </c>
      <c r="M19" s="19" t="str">
        <f t="shared" si="7"/>
        <v>NA</v>
      </c>
      <c r="N19" s="19" t="str">
        <f t="shared" si="8"/>
        <v>NA</v>
      </c>
    </row>
    <row r="20" s="8" customFormat="1" ht="17" customHeight="1" spans="2:14">
      <c r="B20" s="15"/>
      <c r="C20" s="15"/>
      <c r="D20" s="15"/>
      <c r="E20" s="15"/>
      <c r="F20" s="8">
        <f t="shared" si="0"/>
        <v>0</v>
      </c>
      <c r="G20" s="8">
        <f t="shared" si="1"/>
        <v>0</v>
      </c>
      <c r="H20" s="8">
        <f t="shared" si="2"/>
        <v>0</v>
      </c>
      <c r="I20" s="19" t="str">
        <f t="shared" si="3"/>
        <v>重量必填</v>
      </c>
      <c r="J20" s="19" t="str">
        <f t="shared" si="4"/>
        <v>NA</v>
      </c>
      <c r="K20" s="19" t="str">
        <f t="shared" si="5"/>
        <v>NA</v>
      </c>
      <c r="L20" s="19" t="str">
        <f t="shared" si="6"/>
        <v>NA</v>
      </c>
      <c r="M20" s="19" t="str">
        <f t="shared" si="7"/>
        <v>NA</v>
      </c>
      <c r="N20" s="19" t="str">
        <f t="shared" si="8"/>
        <v>NA</v>
      </c>
    </row>
    <row r="21" s="8" customFormat="1" ht="17" customHeight="1" spans="2:14">
      <c r="B21" s="15"/>
      <c r="C21" s="15"/>
      <c r="D21" s="15"/>
      <c r="E21" s="15"/>
      <c r="F21" s="8">
        <f t="shared" si="0"/>
        <v>0</v>
      </c>
      <c r="G21" s="8">
        <f t="shared" si="1"/>
        <v>0</v>
      </c>
      <c r="H21" s="8">
        <f t="shared" si="2"/>
        <v>0</v>
      </c>
      <c r="I21" s="19" t="str">
        <f t="shared" si="3"/>
        <v>重量必填</v>
      </c>
      <c r="J21" s="19" t="str">
        <f t="shared" si="4"/>
        <v>NA</v>
      </c>
      <c r="K21" s="19" t="str">
        <f t="shared" si="5"/>
        <v>NA</v>
      </c>
      <c r="L21" s="19" t="str">
        <f t="shared" si="6"/>
        <v>NA</v>
      </c>
      <c r="M21" s="19" t="str">
        <f t="shared" si="7"/>
        <v>NA</v>
      </c>
      <c r="N21" s="19" t="str">
        <f t="shared" si="8"/>
        <v>NA</v>
      </c>
    </row>
    <row r="22" s="8" customFormat="1" ht="17" customHeight="1" spans="2:14">
      <c r="B22" s="15"/>
      <c r="C22" s="15"/>
      <c r="D22" s="15"/>
      <c r="E22" s="15"/>
      <c r="F22" s="8">
        <f t="shared" si="0"/>
        <v>0</v>
      </c>
      <c r="G22" s="8">
        <f t="shared" si="1"/>
        <v>0</v>
      </c>
      <c r="H22" s="8">
        <f t="shared" si="2"/>
        <v>0</v>
      </c>
      <c r="I22" s="19" t="str">
        <f t="shared" si="3"/>
        <v>重量必填</v>
      </c>
      <c r="J22" s="19" t="str">
        <f t="shared" si="4"/>
        <v>NA</v>
      </c>
      <c r="K22" s="19" t="str">
        <f t="shared" si="5"/>
        <v>NA</v>
      </c>
      <c r="L22" s="19" t="str">
        <f t="shared" si="6"/>
        <v>NA</v>
      </c>
      <c r="M22" s="19" t="str">
        <f t="shared" si="7"/>
        <v>NA</v>
      </c>
      <c r="N22" s="19" t="str">
        <f t="shared" si="8"/>
        <v>NA</v>
      </c>
    </row>
    <row r="23" s="8" customFormat="1" ht="17" customHeight="1" spans="2:14">
      <c r="B23" s="15"/>
      <c r="C23" s="15"/>
      <c r="D23" s="15"/>
      <c r="E23" s="15"/>
      <c r="F23" s="8">
        <f t="shared" si="0"/>
        <v>0</v>
      </c>
      <c r="G23" s="8">
        <f t="shared" si="1"/>
        <v>0</v>
      </c>
      <c r="H23" s="8">
        <f t="shared" si="2"/>
        <v>0</v>
      </c>
      <c r="I23" s="19" t="str">
        <f t="shared" si="3"/>
        <v>重量必填</v>
      </c>
      <c r="J23" s="19" t="str">
        <f t="shared" si="4"/>
        <v>NA</v>
      </c>
      <c r="K23" s="19" t="str">
        <f t="shared" si="5"/>
        <v>NA</v>
      </c>
      <c r="L23" s="19" t="str">
        <f t="shared" si="6"/>
        <v>NA</v>
      </c>
      <c r="M23" s="19" t="str">
        <f t="shared" si="7"/>
        <v>NA</v>
      </c>
      <c r="N23" s="19" t="str">
        <f t="shared" si="8"/>
        <v>NA</v>
      </c>
    </row>
    <row r="24" s="8" customFormat="1" ht="17" customHeight="1" spans="2:14">
      <c r="B24" s="15"/>
      <c r="C24" s="15"/>
      <c r="D24" s="15"/>
      <c r="E24" s="15"/>
      <c r="F24" s="8">
        <f t="shared" si="0"/>
        <v>0</v>
      </c>
      <c r="G24" s="8">
        <f t="shared" si="1"/>
        <v>0</v>
      </c>
      <c r="H24" s="8">
        <f t="shared" si="2"/>
        <v>0</v>
      </c>
      <c r="I24" s="19" t="str">
        <f t="shared" si="3"/>
        <v>重量必填</v>
      </c>
      <c r="J24" s="19" t="str">
        <f t="shared" si="4"/>
        <v>NA</v>
      </c>
      <c r="K24" s="19" t="str">
        <f t="shared" si="5"/>
        <v>NA</v>
      </c>
      <c r="L24" s="19" t="str">
        <f t="shared" si="6"/>
        <v>NA</v>
      </c>
      <c r="M24" s="19" t="str">
        <f t="shared" si="7"/>
        <v>NA</v>
      </c>
      <c r="N24" s="19" t="str">
        <f t="shared" si="8"/>
        <v>NA</v>
      </c>
    </row>
    <row r="25" s="8" customFormat="1" ht="17" customHeight="1" spans="2:14">
      <c r="B25" s="15"/>
      <c r="C25" s="15"/>
      <c r="D25" s="15"/>
      <c r="E25" s="15"/>
      <c r="F25" s="8">
        <f t="shared" si="0"/>
        <v>0</v>
      </c>
      <c r="G25" s="8">
        <f t="shared" si="1"/>
        <v>0</v>
      </c>
      <c r="H25" s="8">
        <f t="shared" si="2"/>
        <v>0</v>
      </c>
      <c r="I25" s="19" t="str">
        <f t="shared" si="3"/>
        <v>重量必填</v>
      </c>
      <c r="J25" s="19" t="str">
        <f t="shared" si="4"/>
        <v>NA</v>
      </c>
      <c r="K25" s="19" t="str">
        <f t="shared" si="5"/>
        <v>NA</v>
      </c>
      <c r="L25" s="19" t="str">
        <f t="shared" si="6"/>
        <v>NA</v>
      </c>
      <c r="M25" s="19" t="str">
        <f t="shared" si="7"/>
        <v>NA</v>
      </c>
      <c r="N25" s="19" t="str">
        <f t="shared" si="8"/>
        <v>NA</v>
      </c>
    </row>
    <row r="26" s="8" customFormat="1" ht="17" customHeight="1" spans="2:14">
      <c r="B26" s="15"/>
      <c r="C26" s="15"/>
      <c r="D26" s="15"/>
      <c r="E26" s="15"/>
      <c r="F26" s="8">
        <f t="shared" si="0"/>
        <v>0</v>
      </c>
      <c r="G26" s="8">
        <f t="shared" si="1"/>
        <v>0</v>
      </c>
      <c r="H26" s="8">
        <f t="shared" si="2"/>
        <v>0</v>
      </c>
      <c r="I26" s="19" t="str">
        <f t="shared" si="3"/>
        <v>重量必填</v>
      </c>
      <c r="J26" s="19" t="str">
        <f t="shared" si="4"/>
        <v>NA</v>
      </c>
      <c r="K26" s="19" t="str">
        <f t="shared" si="5"/>
        <v>NA</v>
      </c>
      <c r="L26" s="19" t="str">
        <f t="shared" si="6"/>
        <v>NA</v>
      </c>
      <c r="M26" s="19" t="str">
        <f t="shared" si="7"/>
        <v>NA</v>
      </c>
      <c r="N26" s="19" t="str">
        <f t="shared" si="8"/>
        <v>NA</v>
      </c>
    </row>
    <row r="27" s="8" customFormat="1" ht="17" customHeight="1" spans="2:14">
      <c r="B27" s="15"/>
      <c r="C27" s="15"/>
      <c r="D27" s="15"/>
      <c r="E27" s="15"/>
      <c r="F27" s="8">
        <f t="shared" si="0"/>
        <v>0</v>
      </c>
      <c r="G27" s="8">
        <f t="shared" si="1"/>
        <v>0</v>
      </c>
      <c r="H27" s="8">
        <f t="shared" si="2"/>
        <v>0</v>
      </c>
      <c r="I27" s="19" t="str">
        <f t="shared" si="3"/>
        <v>重量必填</v>
      </c>
      <c r="J27" s="19" t="str">
        <f t="shared" si="4"/>
        <v>NA</v>
      </c>
      <c r="K27" s="19" t="str">
        <f t="shared" si="5"/>
        <v>NA</v>
      </c>
      <c r="L27" s="19" t="str">
        <f t="shared" si="6"/>
        <v>NA</v>
      </c>
      <c r="M27" s="19" t="str">
        <f t="shared" si="7"/>
        <v>NA</v>
      </c>
      <c r="N27" s="19" t="str">
        <f t="shared" si="8"/>
        <v>NA</v>
      </c>
    </row>
    <row r="28" s="8" customFormat="1" ht="17" customHeight="1" spans="2:14">
      <c r="B28" s="15"/>
      <c r="C28" s="15"/>
      <c r="D28" s="15"/>
      <c r="E28" s="15"/>
      <c r="F28" s="8">
        <f t="shared" si="0"/>
        <v>0</v>
      </c>
      <c r="G28" s="8">
        <f t="shared" si="1"/>
        <v>0</v>
      </c>
      <c r="H28" s="8">
        <f t="shared" si="2"/>
        <v>0</v>
      </c>
      <c r="I28" s="19" t="str">
        <f t="shared" si="3"/>
        <v>重量必填</v>
      </c>
      <c r="J28" s="19" t="str">
        <f t="shared" si="4"/>
        <v>NA</v>
      </c>
      <c r="K28" s="19" t="str">
        <f t="shared" si="5"/>
        <v>NA</v>
      </c>
      <c r="L28" s="19" t="str">
        <f t="shared" si="6"/>
        <v>NA</v>
      </c>
      <c r="M28" s="19" t="str">
        <f t="shared" si="7"/>
        <v>NA</v>
      </c>
      <c r="N28" s="19" t="str">
        <f t="shared" si="8"/>
        <v>NA</v>
      </c>
    </row>
    <row r="29" s="8" customFormat="1" ht="17" customHeight="1" spans="2:14">
      <c r="B29" s="15"/>
      <c r="C29" s="15"/>
      <c r="D29" s="15"/>
      <c r="E29" s="15"/>
      <c r="F29" s="8">
        <f t="shared" si="0"/>
        <v>0</v>
      </c>
      <c r="G29" s="8">
        <f t="shared" si="1"/>
        <v>0</v>
      </c>
      <c r="H29" s="8">
        <f t="shared" si="2"/>
        <v>0</v>
      </c>
      <c r="I29" s="19" t="str">
        <f t="shared" si="3"/>
        <v>重量必填</v>
      </c>
      <c r="J29" s="19" t="str">
        <f t="shared" si="4"/>
        <v>NA</v>
      </c>
      <c r="K29" s="19" t="str">
        <f t="shared" si="5"/>
        <v>NA</v>
      </c>
      <c r="L29" s="19" t="str">
        <f t="shared" si="6"/>
        <v>NA</v>
      </c>
      <c r="M29" s="19" t="str">
        <f t="shared" si="7"/>
        <v>NA</v>
      </c>
      <c r="N29" s="19" t="str">
        <f t="shared" si="8"/>
        <v>NA</v>
      </c>
    </row>
    <row r="30" s="8" customFormat="1" ht="17" customHeight="1" spans="2:14">
      <c r="B30" s="15"/>
      <c r="C30" s="15"/>
      <c r="D30" s="15"/>
      <c r="E30" s="15"/>
      <c r="F30" s="8">
        <f t="shared" si="0"/>
        <v>0</v>
      </c>
      <c r="G30" s="8">
        <f t="shared" si="1"/>
        <v>0</v>
      </c>
      <c r="H30" s="8">
        <f t="shared" si="2"/>
        <v>0</v>
      </c>
      <c r="I30" s="19" t="str">
        <f t="shared" si="3"/>
        <v>重量必填</v>
      </c>
      <c r="J30" s="19" t="str">
        <f t="shared" si="4"/>
        <v>NA</v>
      </c>
      <c r="K30" s="19" t="str">
        <f t="shared" si="5"/>
        <v>NA</v>
      </c>
      <c r="L30" s="19" t="str">
        <f t="shared" si="6"/>
        <v>NA</v>
      </c>
      <c r="M30" s="19" t="str">
        <f t="shared" si="7"/>
        <v>NA</v>
      </c>
      <c r="N30" s="19" t="str">
        <f t="shared" si="8"/>
        <v>NA</v>
      </c>
    </row>
    <row r="31" ht="17" customHeight="1" spans="9:14">
      <c r="I31" s="21"/>
      <c r="J31" s="21"/>
      <c r="K31" s="21"/>
      <c r="L31" s="21"/>
      <c r="M31" s="21"/>
      <c r="N31" s="21"/>
    </row>
    <row r="32" ht="17" customHeight="1" spans="9:14">
      <c r="I32" s="21"/>
      <c r="J32" s="21"/>
      <c r="K32" s="21"/>
      <c r="L32" s="21"/>
      <c r="M32" s="21"/>
      <c r="N32" s="21"/>
    </row>
    <row r="33" spans="9:14">
      <c r="I33" s="21"/>
      <c r="J33" s="21"/>
      <c r="K33" s="21"/>
      <c r="L33" s="21"/>
      <c r="M33" s="21"/>
      <c r="N33" s="21"/>
    </row>
    <row r="34" spans="9:14">
      <c r="I34" s="21"/>
      <c r="J34" s="21"/>
      <c r="K34" s="21"/>
      <c r="L34" s="21"/>
      <c r="M34" s="21"/>
      <c r="N34" s="21"/>
    </row>
    <row r="35" spans="9:14">
      <c r="I35" s="21"/>
      <c r="J35" s="21"/>
      <c r="K35" s="21"/>
      <c r="L35" s="21"/>
      <c r="M35" s="21"/>
      <c r="N35" s="21"/>
    </row>
    <row r="36" spans="9:14">
      <c r="I36" s="21"/>
      <c r="J36" s="21"/>
      <c r="K36" s="21"/>
      <c r="L36" s="21"/>
      <c r="M36" s="21"/>
      <c r="N36" s="21"/>
    </row>
    <row r="37" spans="9:14">
      <c r="I37" s="21"/>
      <c r="J37" s="21"/>
      <c r="K37" s="21"/>
      <c r="L37" s="21"/>
      <c r="M37" s="21"/>
      <c r="N37" s="21"/>
    </row>
    <row r="38" spans="9:14">
      <c r="I38" s="21"/>
      <c r="J38" s="21"/>
      <c r="K38" s="21"/>
      <c r="L38" s="21"/>
      <c r="M38" s="21"/>
      <c r="N38" s="21"/>
    </row>
    <row r="39" spans="9:14">
      <c r="I39" s="21"/>
      <c r="J39" s="21"/>
      <c r="K39" s="21"/>
      <c r="L39" s="21"/>
      <c r="M39" s="21"/>
      <c r="N39" s="21"/>
    </row>
    <row r="40" spans="9:14">
      <c r="I40" s="21"/>
      <c r="J40" s="21"/>
      <c r="K40" s="21"/>
      <c r="L40" s="21"/>
      <c r="M40" s="21"/>
      <c r="N40" s="21"/>
    </row>
    <row r="41" spans="9:14">
      <c r="I41" s="21"/>
      <c r="J41" s="21"/>
      <c r="K41" s="21"/>
      <c r="L41" s="21"/>
      <c r="M41" s="21"/>
      <c r="N41" s="21"/>
    </row>
    <row r="42" spans="9:14">
      <c r="I42" s="21"/>
      <c r="J42" s="21"/>
      <c r="K42" s="21"/>
      <c r="L42" s="21"/>
      <c r="M42" s="21"/>
      <c r="N42" s="21"/>
    </row>
    <row r="43" spans="9:14">
      <c r="I43" s="21"/>
      <c r="J43" s="21"/>
      <c r="K43" s="21"/>
      <c r="L43" s="21"/>
      <c r="M43" s="21"/>
      <c r="N43" s="21"/>
    </row>
    <row r="44" spans="9:14">
      <c r="I44" s="21"/>
      <c r="J44" s="21"/>
      <c r="K44" s="21"/>
      <c r="L44" s="21"/>
      <c r="M44" s="21"/>
      <c r="N44" s="21"/>
    </row>
    <row r="45" spans="9:14">
      <c r="I45" s="21"/>
      <c r="J45" s="21"/>
      <c r="K45" s="21"/>
      <c r="L45" s="21"/>
      <c r="M45" s="21"/>
      <c r="N45" s="21"/>
    </row>
    <row r="46" spans="9:14">
      <c r="I46" s="21"/>
      <c r="J46" s="21"/>
      <c r="K46" s="21"/>
      <c r="L46" s="21"/>
      <c r="M46" s="21"/>
      <c r="N46" s="21"/>
    </row>
    <row r="47" spans="9:14">
      <c r="I47" s="21"/>
      <c r="J47" s="21"/>
      <c r="K47" s="21"/>
      <c r="L47" s="21"/>
      <c r="M47" s="21"/>
      <c r="N47" s="21"/>
    </row>
    <row r="48" spans="9:14">
      <c r="I48" s="21"/>
      <c r="J48" s="21"/>
      <c r="K48" s="21"/>
      <c r="L48" s="21"/>
      <c r="M48" s="21"/>
      <c r="N48" s="21"/>
    </row>
    <row r="49" spans="9:14">
      <c r="I49" s="21"/>
      <c r="J49" s="21"/>
      <c r="K49" s="21"/>
      <c r="L49" s="21"/>
      <c r="M49" s="21"/>
      <c r="N49" s="21"/>
    </row>
    <row r="50" spans="9:14">
      <c r="I50" s="21"/>
      <c r="J50" s="21"/>
      <c r="K50" s="21"/>
      <c r="L50" s="21"/>
      <c r="M50" s="21"/>
      <c r="N50" s="21"/>
    </row>
  </sheetData>
  <mergeCells count="1">
    <mergeCell ref="A1:N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selection activeCell="C23" sqref="C23"/>
    </sheetView>
  </sheetViews>
  <sheetFormatPr defaultColWidth="9" defaultRowHeight="13.5" outlineLevelCol="4"/>
  <cols>
    <col min="1" max="5" width="29.125" customWidth="1"/>
  </cols>
  <sheetData>
    <row r="1" ht="62.25" customHeight="1" spans="1:5">
      <c r="A1" s="1" t="s">
        <v>43</v>
      </c>
      <c r="B1" s="2"/>
      <c r="C1" s="2"/>
      <c r="D1" s="2"/>
      <c r="E1" s="3"/>
    </row>
    <row r="2" customHeight="1" spans="1:5">
      <c r="A2" s="4" t="s">
        <v>31</v>
      </c>
      <c r="B2" s="5" t="s">
        <v>32</v>
      </c>
      <c r="C2" s="6" t="s">
        <v>33</v>
      </c>
      <c r="D2" s="6" t="s">
        <v>34</v>
      </c>
      <c r="E2" s="6" t="s">
        <v>35</v>
      </c>
    </row>
    <row r="3" spans="1:5">
      <c r="A3" s="7">
        <v>188</v>
      </c>
      <c r="B3" s="8">
        <f>IF(A3&lt;500,105,40*CEILING(A3-500,500)/500+105)</f>
        <v>105</v>
      </c>
      <c r="C3" s="8">
        <f>IF(A3&lt;500,35,CEILING(A3-500,500)/500*40+35)</f>
        <v>35</v>
      </c>
      <c r="D3" s="8">
        <v>70</v>
      </c>
      <c r="E3" s="8">
        <f>SUM(C3:D3)</f>
        <v>105</v>
      </c>
    </row>
    <row r="4" spans="1:5">
      <c r="A4" s="7">
        <v>48</v>
      </c>
      <c r="B4" s="8">
        <f t="shared" ref="B4:B20" si="0">IF(A4&lt;500,105,40*CEILING(A4-500,500)/500+105)</f>
        <v>105</v>
      </c>
      <c r="C4" s="8">
        <f t="shared" ref="C4:C20" si="1">IF(A4&lt;500,35,CEILING(A4-500,500)/500*40+35)</f>
        <v>35</v>
      </c>
      <c r="D4" s="8">
        <v>70</v>
      </c>
      <c r="E4" s="8">
        <f t="shared" ref="E4:E12" si="2">SUM(C4:D4)</f>
        <v>105</v>
      </c>
    </row>
    <row r="5" spans="1:5">
      <c r="A5" s="7">
        <v>100</v>
      </c>
      <c r="B5" s="8">
        <f t="shared" si="0"/>
        <v>105</v>
      </c>
      <c r="C5" s="8">
        <f t="shared" si="1"/>
        <v>35</v>
      </c>
      <c r="D5" s="8">
        <v>70</v>
      </c>
      <c r="E5" s="8">
        <f t="shared" si="2"/>
        <v>105</v>
      </c>
    </row>
    <row r="6" spans="1:5">
      <c r="A6" s="7">
        <v>88</v>
      </c>
      <c r="B6" s="8">
        <f t="shared" si="0"/>
        <v>105</v>
      </c>
      <c r="C6" s="8">
        <f t="shared" si="1"/>
        <v>35</v>
      </c>
      <c r="D6" s="8">
        <v>70</v>
      </c>
      <c r="E6" s="8">
        <f t="shared" si="2"/>
        <v>105</v>
      </c>
    </row>
    <row r="7" spans="1:5">
      <c r="A7" s="7">
        <v>1804</v>
      </c>
      <c r="B7" s="8">
        <f t="shared" si="0"/>
        <v>225</v>
      </c>
      <c r="C7" s="8">
        <f t="shared" si="1"/>
        <v>155</v>
      </c>
      <c r="D7" s="8">
        <v>70</v>
      </c>
      <c r="E7" s="8">
        <f t="shared" si="2"/>
        <v>225</v>
      </c>
    </row>
    <row r="8" spans="1:5">
      <c r="A8" s="7">
        <v>500</v>
      </c>
      <c r="B8" s="8">
        <f t="shared" si="0"/>
        <v>105</v>
      </c>
      <c r="C8" s="8">
        <f t="shared" si="1"/>
        <v>35</v>
      </c>
      <c r="D8" s="8">
        <v>70</v>
      </c>
      <c r="E8" s="8">
        <f t="shared" si="2"/>
        <v>105</v>
      </c>
    </row>
    <row r="9" spans="1:5">
      <c r="A9" s="7">
        <v>781</v>
      </c>
      <c r="B9" s="8">
        <f t="shared" si="0"/>
        <v>145</v>
      </c>
      <c r="C9" s="8">
        <f t="shared" si="1"/>
        <v>75</v>
      </c>
      <c r="D9" s="8">
        <v>70</v>
      </c>
      <c r="E9" s="8">
        <f t="shared" si="2"/>
        <v>145</v>
      </c>
    </row>
    <row r="10" spans="1:5">
      <c r="A10" s="8">
        <v>6</v>
      </c>
      <c r="B10" s="8">
        <f t="shared" si="0"/>
        <v>105</v>
      </c>
      <c r="C10" s="8">
        <f t="shared" si="1"/>
        <v>35</v>
      </c>
      <c r="D10" s="8">
        <v>70</v>
      </c>
      <c r="E10" s="8">
        <f t="shared" si="2"/>
        <v>105</v>
      </c>
    </row>
    <row r="11" spans="1:5">
      <c r="A11" s="7">
        <v>188</v>
      </c>
      <c r="B11" s="8">
        <f t="shared" si="0"/>
        <v>105</v>
      </c>
      <c r="C11" s="8">
        <f t="shared" si="1"/>
        <v>35</v>
      </c>
      <c r="D11" s="8">
        <v>70</v>
      </c>
      <c r="E11" s="8">
        <f t="shared" si="2"/>
        <v>105</v>
      </c>
    </row>
    <row r="12" spans="1:5">
      <c r="A12" s="7">
        <v>48</v>
      </c>
      <c r="B12" s="8">
        <f t="shared" si="0"/>
        <v>105</v>
      </c>
      <c r="C12" s="8">
        <f t="shared" si="1"/>
        <v>35</v>
      </c>
      <c r="D12" s="8">
        <v>70</v>
      </c>
      <c r="E12" s="8">
        <f t="shared" si="2"/>
        <v>105</v>
      </c>
    </row>
    <row r="13" spans="1:5">
      <c r="A13" s="7">
        <v>100</v>
      </c>
      <c r="B13" s="8">
        <f t="shared" si="0"/>
        <v>105</v>
      </c>
      <c r="C13" s="8">
        <f t="shared" si="1"/>
        <v>35</v>
      </c>
      <c r="D13" s="8">
        <v>70</v>
      </c>
      <c r="E13" s="8">
        <f t="shared" ref="E13:E20" si="3">SUM(C13:D13)</f>
        <v>105</v>
      </c>
    </row>
    <row r="14" spans="1:5">
      <c r="A14" s="7">
        <v>720</v>
      </c>
      <c r="B14" s="8">
        <f t="shared" si="0"/>
        <v>145</v>
      </c>
      <c r="C14" s="8">
        <f t="shared" si="1"/>
        <v>75</v>
      </c>
      <c r="D14" s="8">
        <v>70</v>
      </c>
      <c r="E14" s="8">
        <f t="shared" si="3"/>
        <v>145</v>
      </c>
    </row>
    <row r="15" spans="1:5">
      <c r="A15" s="7">
        <v>1804</v>
      </c>
      <c r="B15" s="8">
        <f t="shared" si="0"/>
        <v>225</v>
      </c>
      <c r="C15" s="8">
        <f t="shared" si="1"/>
        <v>155</v>
      </c>
      <c r="D15" s="8">
        <v>70</v>
      </c>
      <c r="E15" s="8">
        <f t="shared" si="3"/>
        <v>225</v>
      </c>
    </row>
    <row r="16" spans="1:5">
      <c r="A16" s="7">
        <v>500</v>
      </c>
      <c r="B16" s="8">
        <f t="shared" si="0"/>
        <v>105</v>
      </c>
      <c r="C16" s="8">
        <f t="shared" si="1"/>
        <v>35</v>
      </c>
      <c r="D16" s="8">
        <v>70</v>
      </c>
      <c r="E16" s="8">
        <f t="shared" si="3"/>
        <v>105</v>
      </c>
    </row>
    <row r="17" spans="1:5">
      <c r="A17" s="7">
        <v>2001</v>
      </c>
      <c r="B17" s="8">
        <f t="shared" si="0"/>
        <v>265</v>
      </c>
      <c r="C17" s="8">
        <f t="shared" si="1"/>
        <v>195</v>
      </c>
      <c r="D17" s="8">
        <v>70</v>
      </c>
      <c r="E17" s="8">
        <f t="shared" si="3"/>
        <v>265</v>
      </c>
    </row>
    <row r="18" spans="1:5">
      <c r="A18" s="8"/>
      <c r="B18" s="8">
        <f t="shared" si="0"/>
        <v>105</v>
      </c>
      <c r="C18" s="8">
        <f t="shared" si="1"/>
        <v>35</v>
      </c>
      <c r="D18" s="8">
        <v>70</v>
      </c>
      <c r="E18" s="8">
        <f t="shared" si="3"/>
        <v>105</v>
      </c>
    </row>
    <row r="19" spans="1:5">
      <c r="A19" s="8"/>
      <c r="B19" s="8">
        <f t="shared" si="0"/>
        <v>105</v>
      </c>
      <c r="C19" s="8">
        <f t="shared" si="1"/>
        <v>35</v>
      </c>
      <c r="D19" s="8">
        <v>70</v>
      </c>
      <c r="E19" s="8">
        <f t="shared" si="3"/>
        <v>105</v>
      </c>
    </row>
    <row r="20" spans="1:5">
      <c r="A20" s="8"/>
      <c r="B20" s="8">
        <f t="shared" si="0"/>
        <v>105</v>
      </c>
      <c r="C20" s="8">
        <f t="shared" si="1"/>
        <v>35</v>
      </c>
      <c r="D20" s="8">
        <v>70</v>
      </c>
      <c r="E20" s="8">
        <f t="shared" si="3"/>
        <v>105</v>
      </c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  <row r="29" spans="1:5">
      <c r="A29" s="8"/>
      <c r="B29" s="8"/>
      <c r="C29" s="8"/>
      <c r="D29" s="8"/>
      <c r="E29" s="8"/>
    </row>
    <row r="30" spans="1:5">
      <c r="A30" s="8"/>
      <c r="B30" s="8"/>
      <c r="C30" s="8"/>
      <c r="D30" s="8"/>
      <c r="E30" s="8"/>
    </row>
    <row r="31" spans="1:5">
      <c r="A31" s="8"/>
      <c r="B31" s="8"/>
      <c r="C31" s="8"/>
      <c r="D31" s="8"/>
      <c r="E31" s="8"/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使用手册</vt:lpstr>
      <vt:lpstr>定价参考（普货）</vt:lpstr>
      <vt:lpstr>运费详解（普货）</vt:lpstr>
      <vt:lpstr>普货特货说明</vt:lpstr>
      <vt:lpstr>定价参考 (特货)</vt:lpstr>
      <vt:lpstr>运费详解 (特货)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喵喵。</cp:lastModifiedBy>
  <dcterms:created xsi:type="dcterms:W3CDTF">2006-09-16T00:00:00Z</dcterms:created>
  <dcterms:modified xsi:type="dcterms:W3CDTF">2020-07-09T13:17:55Z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