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d04691dbd909eac/Desktop/Model/Model/"/>
    </mc:Choice>
  </mc:AlternateContent>
  <xr:revisionPtr revIDLastSave="213" documentId="13_ncr:1_{36AE3E78-8B11-4A72-AA2F-71F9E1C40501}" xr6:coauthVersionLast="47" xr6:coauthVersionMax="47" xr10:uidLastSave="{9CAF8B88-739E-4CDD-B65A-9AFF41E5C24F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2" l="1"/>
  <c r="L19" i="2" l="1"/>
  <c r="K19" i="2"/>
  <c r="I19" i="2"/>
  <c r="H19" i="2"/>
  <c r="G19" i="2"/>
  <c r="F19" i="2"/>
  <c r="E19" i="2"/>
  <c r="D19" i="2"/>
  <c r="J19" i="2"/>
  <c r="L18" i="2"/>
  <c r="I16" i="2"/>
  <c r="I20" i="2" s="1"/>
  <c r="F16" i="2"/>
  <c r="F20" i="2" s="1"/>
  <c r="K5" i="2"/>
  <c r="K10" i="2" s="1"/>
  <c r="K16" i="2" s="1"/>
  <c r="K20" i="2" s="1"/>
  <c r="J5" i="2"/>
  <c r="J10" i="2" s="1"/>
  <c r="J16" i="2" s="1"/>
  <c r="J20" i="2" s="1"/>
  <c r="I5" i="2"/>
  <c r="I10" i="2" s="1"/>
  <c r="H5" i="2"/>
  <c r="H10" i="2" s="1"/>
  <c r="H16" i="2" s="1"/>
  <c r="H20" i="2" s="1"/>
  <c r="G5" i="2"/>
  <c r="G10" i="2" s="1"/>
  <c r="G16" i="2" s="1"/>
  <c r="G20" i="2" s="1"/>
  <c r="F5" i="2"/>
  <c r="F10" i="2" s="1"/>
  <c r="D5" i="2"/>
  <c r="D10" i="2" s="1"/>
  <c r="D16" i="2" s="1"/>
  <c r="D20" i="2" s="1"/>
  <c r="C5" i="2"/>
  <c r="C10" i="2" s="1"/>
  <c r="C16" i="2" s="1"/>
  <c r="C20" i="2" s="1"/>
  <c r="E5" i="2"/>
  <c r="E10" i="2" s="1"/>
  <c r="E16" i="2" s="1"/>
  <c r="E20" i="2" s="1"/>
  <c r="M4" i="1"/>
  <c r="M7" i="1" s="1"/>
  <c r="J18" i="2" l="1"/>
  <c r="I18" i="2"/>
  <c r="C18" i="2"/>
  <c r="K18" i="2"/>
  <c r="E18" i="2"/>
  <c r="F18" i="2"/>
  <c r="H18" i="2"/>
  <c r="G18" i="2"/>
  <c r="D18" i="2"/>
</calcChain>
</file>

<file path=xl/sharedStrings.xml><?xml version="1.0" encoding="utf-8"?>
<sst xmlns="http://schemas.openxmlformats.org/spreadsheetml/2006/main" count="35" uniqueCount="34">
  <si>
    <t>Price</t>
  </si>
  <si>
    <t>Shares</t>
  </si>
  <si>
    <t>MC</t>
  </si>
  <si>
    <t>Cash</t>
  </si>
  <si>
    <t>Debt</t>
  </si>
  <si>
    <t>EV</t>
  </si>
  <si>
    <t>In Mil</t>
  </si>
  <si>
    <t>Q3 24</t>
  </si>
  <si>
    <t>28% stake in ClickHouse, a data storage provider for analytics and AI model training</t>
  </si>
  <si>
    <t>Q1 23</t>
  </si>
  <si>
    <t>Q2 23</t>
  </si>
  <si>
    <t>Q3 23</t>
  </si>
  <si>
    <t>Q4 23</t>
  </si>
  <si>
    <t>Q1 24</t>
  </si>
  <si>
    <t>Q2 24</t>
  </si>
  <si>
    <t>Revenue</t>
  </si>
  <si>
    <t>Cost of Revenue</t>
  </si>
  <si>
    <t>Gross Profit</t>
  </si>
  <si>
    <t>SG&amp;A</t>
  </si>
  <si>
    <t>R&amp;D</t>
  </si>
  <si>
    <t>Depreciation</t>
  </si>
  <si>
    <t>Operation income</t>
  </si>
  <si>
    <t>Interest Income</t>
  </si>
  <si>
    <t>Other Income</t>
  </si>
  <si>
    <t>Tax</t>
  </si>
  <si>
    <t>Net income</t>
  </si>
  <si>
    <t>Nebius Group</t>
  </si>
  <si>
    <t>Q4 24</t>
  </si>
  <si>
    <t>Q1 25</t>
  </si>
  <si>
    <t>as of 15/5/25</t>
  </si>
  <si>
    <t>Investment Income</t>
  </si>
  <si>
    <t>Gross margin</t>
  </si>
  <si>
    <t>Revenue growth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</si>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</sst>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workbookViewId="0">
      <selection activeCell="M7" sqref="M7"/>
    </sheetView>
  </sheetViews>
  <sheetFormatPr defaultRowHeight="15" x14ac:dyDescent="0.25"/>
  <sheetData>
    <row r="1" spans="1:14" x14ac:dyDescent="0.25">
      <c r="A1" t="s">
        <v>26</v>
      </c>
      <c r="K1" t="s">
        <v>6</v>
      </c>
    </row>
    <row r="2" spans="1:14" x14ac:dyDescent="0.25">
      <c r="B2" t="s">
        <v>8</v>
      </c>
      <c r="L2" t="s">
        <v>0</v>
      </c>
      <c r="M2">
        <v>35.82</v>
      </c>
      <c r="N2" t="s">
        <v>29</v>
      </c>
    </row>
    <row r="3" spans="1:14" x14ac:dyDescent="0.25">
      <c r="L3" t="s">
        <v>1</v>
      </c>
      <c r="M3" s="1">
        <v>202.41</v>
      </c>
    </row>
    <row r="4" spans="1:14" x14ac:dyDescent="0.25">
      <c r="L4" t="s">
        <v>2</v>
      </c>
      <c r="M4" s="1">
        <f>M2*M3</f>
        <v>7250.3261999999995</v>
      </c>
    </row>
    <row r="5" spans="1:14" x14ac:dyDescent="0.25">
      <c r="L5" t="s">
        <v>3</v>
      </c>
      <c r="M5" s="1">
        <v>2449.6</v>
      </c>
      <c r="N5" t="s">
        <v>7</v>
      </c>
    </row>
    <row r="6" spans="1:14" x14ac:dyDescent="0.25">
      <c r="L6" t="s">
        <v>4</v>
      </c>
      <c r="M6" s="1">
        <v>6.1</v>
      </c>
    </row>
    <row r="7" spans="1:14" x14ac:dyDescent="0.25">
      <c r="L7" t="s">
        <v>5</v>
      </c>
      <c r="M7" s="1">
        <f>M4-M5+M6</f>
        <v>4806.8261999999995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99179-7FC7-42D4-828C-835EFF769EE9}">
  <dimension ref="B2:Y20"/>
  <sheetViews>
    <sheetView tabSelected="1" workbookViewId="0">
      <selection activeCell="R12" sqref="R12:R13"/>
    </sheetView>
  </sheetViews>
  <sheetFormatPr defaultRowHeight="15" x14ac:dyDescent="0.25"/>
  <cols>
    <col min="2" max="2" width="18.42578125" bestFit="1" customWidth="1"/>
    <col min="5" max="6" width="9.5703125" customWidth="1"/>
  </cols>
  <sheetData>
    <row r="2" spans="2:25" x14ac:dyDescent="0.25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7</v>
      </c>
      <c r="J2" t="s">
        <v>27</v>
      </c>
      <c r="K2" t="s">
        <v>28</v>
      </c>
    </row>
    <row r="3" spans="2:25" x14ac:dyDescent="0.25">
      <c r="B3" t="s">
        <v>15</v>
      </c>
      <c r="C3" s="1"/>
      <c r="D3" s="1">
        <v>4.7</v>
      </c>
      <c r="E3" s="1">
        <v>5</v>
      </c>
      <c r="F3" s="1">
        <v>6.7</v>
      </c>
      <c r="G3" s="1"/>
      <c r="H3" s="1">
        <v>24.9</v>
      </c>
      <c r="I3" s="1">
        <v>43.3</v>
      </c>
      <c r="J3" s="1">
        <v>37.9</v>
      </c>
      <c r="K3" s="1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  <c r="Y3" s="2"/>
    </row>
    <row r="4" spans="2:25" x14ac:dyDescent="0.25">
      <c r="B4" t="s">
        <v>16</v>
      </c>
      <c r="C4" s="1"/>
      <c r="D4" s="1">
        <v>5.9</v>
      </c>
      <c r="E4" s="1">
        <v>7.5</v>
      </c>
      <c r="F4" s="1">
        <v>9.8000000000000007</v>
      </c>
      <c r="G4" s="1"/>
      <c r="H4" s="1">
        <v>18.100000000000001</v>
      </c>
      <c r="I4" s="1">
        <v>18.899999999999999</v>
      </c>
      <c r="J4" s="1">
        <v>27.5</v>
      </c>
      <c r="K4" s="1"/>
      <c r="L4" s="1"/>
      <c r="M4" s="1"/>
      <c r="N4" s="1"/>
      <c r="O4" s="1"/>
      <c r="P4" s="1"/>
      <c r="Q4" s="1"/>
      <c r="R4" s="1"/>
      <c r="S4" s="1"/>
      <c r="T4" s="2"/>
      <c r="U4" s="2"/>
      <c r="V4" s="2"/>
      <c r="W4" s="2"/>
      <c r="X4" s="2"/>
      <c r="Y4" s="2"/>
    </row>
    <row r="5" spans="2:25" x14ac:dyDescent="0.25">
      <c r="B5" t="s">
        <v>17</v>
      </c>
      <c r="C5" s="1">
        <f t="shared" ref="C5:K5" si="0">C3-C4</f>
        <v>0</v>
      </c>
      <c r="D5" s="1">
        <f t="shared" si="0"/>
        <v>-1.2000000000000002</v>
      </c>
      <c r="E5" s="1">
        <f t="shared" si="0"/>
        <v>-2.5</v>
      </c>
      <c r="F5" s="1">
        <f t="shared" si="0"/>
        <v>-3.1000000000000005</v>
      </c>
      <c r="G5" s="1">
        <f t="shared" si="0"/>
        <v>0</v>
      </c>
      <c r="H5" s="1">
        <f t="shared" si="0"/>
        <v>6.7999999999999972</v>
      </c>
      <c r="I5" s="1">
        <f t="shared" si="0"/>
        <v>24.4</v>
      </c>
      <c r="J5" s="1">
        <f t="shared" si="0"/>
        <v>10.399999999999999</v>
      </c>
      <c r="K5" s="1">
        <f t="shared" si="0"/>
        <v>0</v>
      </c>
      <c r="L5" s="1"/>
      <c r="M5" s="1"/>
      <c r="N5" s="1"/>
      <c r="O5" s="1"/>
      <c r="P5" s="1"/>
      <c r="Q5" s="1"/>
      <c r="R5" s="1"/>
      <c r="S5" s="1"/>
      <c r="T5" s="2"/>
      <c r="U5" s="2"/>
      <c r="V5" s="2"/>
      <c r="W5" s="2"/>
      <c r="X5" s="2"/>
      <c r="Y5" s="2"/>
    </row>
    <row r="6" spans="2:25" x14ac:dyDescent="0.2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2"/>
      <c r="V6" s="2"/>
      <c r="W6" s="2"/>
      <c r="X6" s="2"/>
      <c r="Y6" s="2"/>
    </row>
    <row r="7" spans="2:25" x14ac:dyDescent="0.25">
      <c r="B7" t="s">
        <v>18</v>
      </c>
      <c r="C7" s="1"/>
      <c r="D7" s="1">
        <v>42</v>
      </c>
      <c r="E7" s="1">
        <v>43.5</v>
      </c>
      <c r="F7" s="1">
        <v>54.7</v>
      </c>
      <c r="G7" s="1"/>
      <c r="H7" s="1">
        <v>83</v>
      </c>
      <c r="I7" s="1">
        <v>53.5</v>
      </c>
      <c r="J7" s="1">
        <v>90</v>
      </c>
      <c r="K7" s="1"/>
      <c r="L7" s="1"/>
      <c r="M7" s="1"/>
      <c r="N7" s="1"/>
      <c r="O7" s="1"/>
      <c r="P7" s="1"/>
      <c r="Q7" s="1"/>
      <c r="R7" s="1"/>
      <c r="S7" s="1"/>
      <c r="T7" s="2"/>
      <c r="U7" s="2"/>
      <c r="V7" s="2"/>
      <c r="W7" s="2"/>
      <c r="X7" s="2"/>
      <c r="Y7" s="2"/>
    </row>
    <row r="8" spans="2:25" x14ac:dyDescent="0.25">
      <c r="B8" t="s">
        <v>19</v>
      </c>
      <c r="C8" s="1"/>
      <c r="D8" s="1">
        <v>28.7</v>
      </c>
      <c r="E8" s="1">
        <v>25.5</v>
      </c>
      <c r="F8" s="1">
        <v>27.4</v>
      </c>
      <c r="G8" s="1"/>
      <c r="H8" s="1">
        <v>34.700000000000003</v>
      </c>
      <c r="I8" s="1">
        <v>34.4</v>
      </c>
      <c r="J8" s="1">
        <v>35.4</v>
      </c>
      <c r="K8" s="1"/>
      <c r="L8" s="1"/>
      <c r="M8" s="1"/>
      <c r="N8" s="1"/>
      <c r="O8" s="1"/>
      <c r="P8" s="1"/>
      <c r="Q8" s="1"/>
      <c r="R8" s="1"/>
      <c r="S8" s="1"/>
      <c r="T8" s="2"/>
      <c r="U8" s="2"/>
      <c r="V8" s="2"/>
      <c r="W8" s="2"/>
      <c r="X8" s="2"/>
      <c r="Y8" s="2"/>
    </row>
    <row r="9" spans="2:25" x14ac:dyDescent="0.25">
      <c r="B9" t="s">
        <v>20</v>
      </c>
      <c r="C9" s="1"/>
      <c r="D9" s="1">
        <v>6.5</v>
      </c>
      <c r="E9" s="1">
        <v>6.1</v>
      </c>
      <c r="F9" s="1">
        <v>8.3000000000000007</v>
      </c>
      <c r="G9" s="1"/>
      <c r="H9" s="1">
        <v>11.5</v>
      </c>
      <c r="I9" s="1">
        <v>23.5</v>
      </c>
      <c r="J9" s="1">
        <v>36.200000000000003</v>
      </c>
      <c r="K9" s="1"/>
      <c r="L9" s="1"/>
      <c r="M9" s="1"/>
      <c r="N9" s="1"/>
      <c r="O9" s="1"/>
      <c r="P9" s="1"/>
      <c r="Q9" s="1"/>
      <c r="R9" s="1"/>
      <c r="S9" s="1"/>
      <c r="T9" s="2"/>
      <c r="U9" s="2"/>
      <c r="V9" s="2"/>
      <c r="W9" s="2"/>
      <c r="X9" s="2"/>
      <c r="Y9" s="2"/>
    </row>
    <row r="10" spans="2:25" x14ac:dyDescent="0.25">
      <c r="B10" t="s">
        <v>21</v>
      </c>
      <c r="C10" s="1">
        <f t="shared" ref="C10:K10" si="1">C5-C7-C8-C9</f>
        <v>0</v>
      </c>
      <c r="D10" s="1">
        <f t="shared" si="1"/>
        <v>-78.400000000000006</v>
      </c>
      <c r="E10" s="1">
        <f t="shared" si="1"/>
        <v>-77.599999999999994</v>
      </c>
      <c r="F10" s="1">
        <f t="shared" si="1"/>
        <v>-93.5</v>
      </c>
      <c r="G10" s="1">
        <f>G5-G7-G8-G9</f>
        <v>0</v>
      </c>
      <c r="H10" s="1">
        <f>H5-H7-H8-H9</f>
        <v>-122.4</v>
      </c>
      <c r="I10" s="1">
        <f t="shared" si="1"/>
        <v>-87</v>
      </c>
      <c r="J10" s="1">
        <f t="shared" si="1"/>
        <v>-151.19999999999999</v>
      </c>
      <c r="K10" s="1">
        <f t="shared" si="1"/>
        <v>0</v>
      </c>
      <c r="L10" s="1"/>
      <c r="M10" s="1"/>
      <c r="N10" s="1"/>
      <c r="O10" s="1"/>
      <c r="P10" s="1"/>
      <c r="Q10" s="1"/>
      <c r="R10" s="1"/>
      <c r="S10" s="1"/>
      <c r="T10" s="2"/>
      <c r="U10" s="2"/>
      <c r="V10" s="2"/>
      <c r="W10" s="2"/>
      <c r="X10" s="2"/>
      <c r="Y10" s="2"/>
    </row>
    <row r="11" spans="2:25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2"/>
      <c r="V11" s="2"/>
      <c r="W11" s="2"/>
      <c r="X11" s="2"/>
      <c r="Y11" s="2"/>
    </row>
    <row r="12" spans="2:25" x14ac:dyDescent="0.25">
      <c r="B12" t="s">
        <v>22</v>
      </c>
      <c r="C12" s="1"/>
      <c r="D12" s="1">
        <v>1</v>
      </c>
      <c r="E12" s="1">
        <v>0.5</v>
      </c>
      <c r="F12" s="1">
        <v>0.6</v>
      </c>
      <c r="G12" s="1"/>
      <c r="H12" s="1">
        <v>12.7</v>
      </c>
      <c r="I12" s="1">
        <v>28.6</v>
      </c>
      <c r="J12" s="1">
        <v>21.9</v>
      </c>
      <c r="K12" s="1"/>
      <c r="L12" s="1"/>
      <c r="M12" s="1"/>
      <c r="N12" s="1"/>
      <c r="O12" s="1"/>
      <c r="P12" s="1"/>
      <c r="Q12" s="1"/>
      <c r="R12" s="1"/>
      <c r="S12" s="1"/>
      <c r="T12" s="2"/>
      <c r="U12" s="2"/>
      <c r="V12" s="2"/>
      <c r="W12" s="2"/>
      <c r="X12" s="2"/>
      <c r="Y12" s="2"/>
    </row>
    <row r="13" spans="2:25" x14ac:dyDescent="0.25">
      <c r="B13" t="s">
        <v>30</v>
      </c>
      <c r="C13" s="1"/>
      <c r="D13" s="1">
        <v>-1.4</v>
      </c>
      <c r="E13" s="1">
        <v>-9.8000000000000007</v>
      </c>
      <c r="F13" s="1">
        <v>1.1000000000000001</v>
      </c>
      <c r="G13" s="1"/>
      <c r="H13" s="1">
        <v>88.7</v>
      </c>
      <c r="I13" s="1">
        <v>0.4</v>
      </c>
      <c r="J13" s="1">
        <v>0</v>
      </c>
      <c r="K13" s="1"/>
      <c r="L13" s="1"/>
      <c r="M13" s="1"/>
      <c r="N13" s="1"/>
      <c r="O13" s="1"/>
      <c r="P13" s="1"/>
      <c r="Q13" s="1"/>
      <c r="R13" s="1"/>
      <c r="S13" s="1"/>
      <c r="T13" s="2"/>
      <c r="U13" s="2"/>
      <c r="V13" s="2"/>
      <c r="W13" s="2"/>
      <c r="X13" s="2"/>
      <c r="Y13" s="2"/>
    </row>
    <row r="14" spans="2:25" x14ac:dyDescent="0.25">
      <c r="B14" t="s">
        <v>23</v>
      </c>
      <c r="C14" s="1"/>
      <c r="D14" s="1">
        <v>6.4</v>
      </c>
      <c r="E14" s="1">
        <v>-7.7</v>
      </c>
      <c r="F14" s="1">
        <v>0</v>
      </c>
      <c r="G14" s="1"/>
      <c r="H14" s="1">
        <v>-14.7</v>
      </c>
      <c r="I14" s="1">
        <v>6.8</v>
      </c>
      <c r="J14" s="1">
        <v>-8.4</v>
      </c>
      <c r="K14" s="1"/>
      <c r="L14" s="1"/>
      <c r="M14" s="1"/>
      <c r="N14" s="1"/>
      <c r="O14" s="1"/>
      <c r="P14" s="1"/>
      <c r="Q14" s="1"/>
      <c r="R14" s="1"/>
      <c r="S14" s="1"/>
      <c r="T14" s="2"/>
      <c r="U14" s="2"/>
      <c r="V14" s="2"/>
      <c r="W14" s="2"/>
      <c r="X14" s="2"/>
      <c r="Y14" s="2"/>
    </row>
    <row r="15" spans="2:25" x14ac:dyDescent="0.25">
      <c r="B15" t="s">
        <v>24</v>
      </c>
      <c r="C15" s="1"/>
      <c r="D15" s="1">
        <v>1.9</v>
      </c>
      <c r="E15" s="1">
        <v>2.2000000000000002</v>
      </c>
      <c r="F15" s="1">
        <v>-2.5</v>
      </c>
      <c r="G15" s="1"/>
      <c r="H15" s="1">
        <v>3.6</v>
      </c>
      <c r="I15" s="1">
        <v>0.6</v>
      </c>
      <c r="J15" s="1">
        <v>-1.1000000000000001</v>
      </c>
      <c r="K15" s="1"/>
      <c r="L15" s="1"/>
      <c r="M15" s="1"/>
      <c r="N15" s="1"/>
      <c r="O15" s="1"/>
      <c r="P15" s="1"/>
      <c r="Q15" s="1"/>
      <c r="R15" s="1"/>
      <c r="S15" s="1"/>
      <c r="T15" s="2"/>
      <c r="U15" s="2"/>
      <c r="V15" s="2"/>
      <c r="W15" s="2"/>
      <c r="X15" s="2"/>
      <c r="Y15" s="2"/>
    </row>
    <row r="16" spans="2:25" x14ac:dyDescent="0.25">
      <c r="B16" t="s">
        <v>25</v>
      </c>
      <c r="C16" s="1">
        <f>C10+C12+C13+C14-C15</f>
        <v>0</v>
      </c>
      <c r="D16" s="1">
        <f>D10+D12+D13+D14-D15</f>
        <v>-74.300000000000011</v>
      </c>
      <c r="E16" s="1">
        <f>E10+E12+E13+E14-E15</f>
        <v>-96.8</v>
      </c>
      <c r="F16" s="1">
        <f>F10+F12+F13+F14-F15</f>
        <v>-89.300000000000011</v>
      </c>
      <c r="G16" s="1">
        <f>G10+G12+G13+G14-G15</f>
        <v>0</v>
      </c>
      <c r="H16" s="1">
        <f>H10+H12+H13+H14-H15</f>
        <v>-39.300000000000004</v>
      </c>
      <c r="I16" s="1">
        <f>I10+I12+I13+I14-I15</f>
        <v>-51.800000000000004</v>
      </c>
      <c r="J16" s="1">
        <f>J10+J12+J13+J14-J15</f>
        <v>-136.6</v>
      </c>
      <c r="K16" s="1">
        <f>K10+K12+K13+K14-K15</f>
        <v>0</v>
      </c>
      <c r="L16" s="1"/>
      <c r="M16" s="1"/>
      <c r="N16" s="1"/>
      <c r="O16" s="1"/>
      <c r="P16" s="1"/>
      <c r="Q16" s="1"/>
      <c r="R16" s="1"/>
      <c r="S16" s="1"/>
      <c r="T16" s="2"/>
      <c r="U16" s="2"/>
      <c r="V16" s="2"/>
      <c r="W16" s="2"/>
      <c r="X16" s="2"/>
      <c r="Y16" s="2"/>
    </row>
    <row r="18" spans="2:12" x14ac:dyDescent="0.25">
      <c r="B18" t="s">
        <v>31</v>
      </c>
      <c r="C18" s="3" t="e">
        <f>C5/C3*100%</f>
        <v>#DIV/0!</v>
      </c>
      <c r="D18" s="3">
        <f>D5/D3*100%</f>
        <v>-0.25531914893617025</v>
      </c>
      <c r="E18" s="3">
        <f>E5/E3*100%</f>
        <v>-0.5</v>
      </c>
      <c r="F18" s="3">
        <f>F5/F3*100%</f>
        <v>-0.46268656716417916</v>
      </c>
      <c r="G18" s="3" t="e">
        <f>G5/G3*100%</f>
        <v>#DIV/0!</v>
      </c>
      <c r="H18" s="3">
        <f>H5/H3*100%</f>
        <v>0.27309236947791155</v>
      </c>
      <c r="I18" s="3">
        <f>I5/I3*100%</f>
        <v>0.56351039260969982</v>
      </c>
      <c r="J18" s="3">
        <f>J5/J3*100%</f>
        <v>0.27440633245382584</v>
      </c>
      <c r="K18" s="3" t="e">
        <f>K5/K3*100%</f>
        <v>#DIV/0!</v>
      </c>
      <c r="L18" s="3" t="e">
        <f>L5/L3*100%</f>
        <v>#DIV/0!</v>
      </c>
    </row>
    <row r="19" spans="2:12" x14ac:dyDescent="0.25">
      <c r="B19" t="s">
        <v>32</v>
      </c>
      <c r="C19" s="3"/>
      <c r="D19" s="3" t="e">
        <f>(D3/C3)-100%</f>
        <v>#DIV/0!</v>
      </c>
      <c r="E19" s="3">
        <f>(E3/D3)-100%</f>
        <v>6.3829787234042534E-2</v>
      </c>
      <c r="F19" s="3">
        <f>(F3/E3)-100%</f>
        <v>0.34000000000000008</v>
      </c>
      <c r="G19" s="3">
        <f>(G3/F3)-100%</f>
        <v>-1</v>
      </c>
      <c r="H19" s="3" t="e">
        <f>(H3/G3)-100%</f>
        <v>#DIV/0!</v>
      </c>
      <c r="I19" s="3">
        <f>(I3/H3)-100%</f>
        <v>0.73895582329317278</v>
      </c>
      <c r="J19" s="3">
        <f>(J3/I3)-100%</f>
        <v>-0.12471131639722866</v>
      </c>
      <c r="K19" s="3">
        <f>(K3/J3)-100%</f>
        <v>-1</v>
      </c>
      <c r="L19" s="3" t="e">
        <f>(L3/K3)-100%</f>
        <v>#DIV/0!</v>
      </c>
    </row>
    <row r="20" spans="2:12" x14ac:dyDescent="0.25">
      <c r="B20" t="s">
        <v>33</v>
      </c>
      <c r="C20" s="3" t="e">
        <f>C16/C3</f>
        <v>#DIV/0!</v>
      </c>
      <c r="D20" s="3">
        <f>D16/D3</f>
        <v>-15.808510638297873</v>
      </c>
      <c r="E20" s="3">
        <f>E16/E3</f>
        <v>-19.36</v>
      </c>
      <c r="F20" s="3">
        <f>F16/F3</f>
        <v>-13.328358208955224</v>
      </c>
      <c r="G20" s="3" t="e">
        <f>G16/G3</f>
        <v>#DIV/0!</v>
      </c>
      <c r="H20" s="3">
        <f>H16/H3</f>
        <v>-1.5783132530120485</v>
      </c>
      <c r="I20" s="3">
        <f>I16/I3</f>
        <v>-1.1963048498845268</v>
      </c>
      <c r="J20" s="3">
        <f>J16/J3</f>
        <v>-3.604221635883905</v>
      </c>
      <c r="K20" s="3" t="e">
        <f>K16/K3</f>
        <v>#DIV/0!</v>
      </c>
      <c r="L20" s="3" t="e">
        <f>L16/L3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LimYJ</dc:creator>
  <cp:lastModifiedBy>Lim Yu Jiun</cp:lastModifiedBy>
  <dcterms:created xsi:type="dcterms:W3CDTF">2015-06-05T18:17:20Z</dcterms:created>
  <dcterms:modified xsi:type="dcterms:W3CDTF">2025-05-14T19:18:49Z</dcterms:modified>
</cp:coreProperties>
</file>