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ed04691dbd909eac/Desktop/Finance Model/"/>
    </mc:Choice>
  </mc:AlternateContent>
  <xr:revisionPtr revIDLastSave="178" documentId="8_{9A36F8FF-E703-4ADA-9A18-7399AFCE4AE4}" xr6:coauthVersionLast="47" xr6:coauthVersionMax="47" xr10:uidLastSave="{994BA9F5-0A00-4F8C-8BA9-1D4B8B47C033}"/>
  <bookViews>
    <workbookView xWindow="28680" yWindow="-120" windowWidth="29040" windowHeight="15840" activeTab="1" xr2:uid="{991D1D3D-F967-40E3-824D-B6AE4592F02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a="1"/>
  <c r="L2" i="1" s="1"/>
  <c r="AA11" i="2"/>
  <c r="Z11" i="2"/>
  <c r="Y11" i="2"/>
  <c r="X11" i="2"/>
  <c r="W11" i="2"/>
  <c r="V11" i="2"/>
  <c r="U11" i="2"/>
  <c r="T11" i="2"/>
  <c r="S11" i="2"/>
  <c r="R11" i="2"/>
  <c r="Q11" i="2"/>
  <c r="P11" i="2"/>
  <c r="AA10" i="2"/>
  <c r="Z10" i="2"/>
  <c r="Y10" i="2"/>
  <c r="K5" i="1"/>
  <c r="K7" i="1"/>
  <c r="X10" i="2"/>
  <c r="W10" i="2"/>
  <c r="V10" i="2"/>
  <c r="U10" i="2"/>
  <c r="T10" i="2"/>
  <c r="S10" i="2"/>
  <c r="R10" i="2"/>
  <c r="Q10" i="2"/>
  <c r="P10" i="2"/>
  <c r="K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<sst xmlns="http://schemas.openxmlformats.org/spreadsheetml/2006/main" count="23" uniqueCount="20">
  <si>
    <t>Price</t>
  </si>
  <si>
    <t>Shares</t>
  </si>
  <si>
    <t>MC</t>
  </si>
  <si>
    <t>Cash</t>
  </si>
  <si>
    <t>Debt</t>
  </si>
  <si>
    <t>EV</t>
  </si>
  <si>
    <t>Q224</t>
  </si>
  <si>
    <t>As of 20/9/24</t>
  </si>
  <si>
    <t>In Thousands</t>
  </si>
  <si>
    <t>BTC Mined</t>
  </si>
  <si>
    <t>Hash Rate (EH/s)</t>
  </si>
  <si>
    <t>Fleet Efficiency (J/TH)</t>
  </si>
  <si>
    <t>deploys Ant Miner rig</t>
  </si>
  <si>
    <t>Hash Rate growth</t>
  </si>
  <si>
    <t>Fleet efficiency</t>
  </si>
  <si>
    <t>Georgia site 12 MW, 0.8 EH/s</t>
  </si>
  <si>
    <t>Wyoming site, 5EH/s coming in Q2 25</t>
  </si>
  <si>
    <t>Current BTC holdings: 10,050</t>
  </si>
  <si>
    <t>as of jan 2025</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</si>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</sst>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409]* #,##0.00_);_([$$-409]* \(#,##0.00\);_([$$-409]*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
    <xf numFmtId="0" fontId="0" fillId="0" borderId="0" xfId="0"/>
    <xf numFmtId="164" fontId="0" fillId="0" borderId="0" xfId="1" applyNumberFormat="1" applyFont="1"/>
    <xf numFmtId="17" fontId="0" fillId="0" borderId="0" xfId="0" applyNumberFormat="1"/>
    <xf numFmtId="9" fontId="0" fillId="0" borderId="0" xfId="2" applyFont="1"/>
    <xf numFmtId="165" fontId="0" fillId="0" borderId="0" xfId="0" applyNumberFormat="1"/>
  </cellXfs>
  <cellStyles count="3">
    <cellStyle name="Comma" xfId="1" builtinId="3"/>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10</xdr:col>
      <xdr:colOff>1066800</xdr:colOff>
      <xdr:row>34</xdr:row>
      <xdr:rowOff>45408</xdr:rowOff>
    </xdr:to>
    <xdr:pic>
      <xdr:nvPicPr>
        <xdr:cNvPr id="2" name="Picture 1">
          <a:extLst>
            <a:ext uri="{FF2B5EF4-FFF2-40B4-BE49-F238E27FC236}">
              <a16:creationId xmlns:a16="http://schemas.microsoft.com/office/drawing/2014/main" id="{69956990-7FE9-1F71-A998-DD3F8D60000A}"/>
            </a:ext>
          </a:extLst>
        </xdr:cNvPr>
        <xdr:cNvPicPr>
          <a:picLocks noChangeAspect="1"/>
        </xdr:cNvPicPr>
      </xdr:nvPicPr>
      <xdr:blipFill>
        <a:blip xmlns:r="http://schemas.openxmlformats.org/officeDocument/2006/relationships" r:embed="rId1"/>
        <a:stretch>
          <a:fillRect/>
        </a:stretch>
      </xdr:blipFill>
      <xdr:spPr>
        <a:xfrm>
          <a:off x="0" y="2667000"/>
          <a:ext cx="7439025" cy="3855408"/>
        </a:xfrm>
        <a:prstGeom prst="rect">
          <a:avLst/>
        </a:prstGeom>
      </xdr:spPr>
    </xdr:pic>
    <xdr:clientData/>
  </xdr:twoCellAnchor>
  <xdr:twoCellAnchor editAs="oneCell">
    <xdr:from>
      <xdr:col>0</xdr:col>
      <xdr:colOff>0</xdr:colOff>
      <xdr:row>35</xdr:row>
      <xdr:rowOff>1</xdr:rowOff>
    </xdr:from>
    <xdr:to>
      <xdr:col>11</xdr:col>
      <xdr:colOff>542925</xdr:colOff>
      <xdr:row>53</xdr:row>
      <xdr:rowOff>124333</xdr:rowOff>
    </xdr:to>
    <xdr:pic>
      <xdr:nvPicPr>
        <xdr:cNvPr id="3" name="Picture 2">
          <a:extLst>
            <a:ext uri="{FF2B5EF4-FFF2-40B4-BE49-F238E27FC236}">
              <a16:creationId xmlns:a16="http://schemas.microsoft.com/office/drawing/2014/main" id="{2CEA616F-4B48-10E8-B49E-968ED371B62E}"/>
            </a:ext>
          </a:extLst>
        </xdr:cNvPr>
        <xdr:cNvPicPr>
          <a:picLocks noChangeAspect="1"/>
        </xdr:cNvPicPr>
      </xdr:nvPicPr>
      <xdr:blipFill>
        <a:blip xmlns:r="http://schemas.openxmlformats.org/officeDocument/2006/relationships" r:embed="rId2"/>
        <a:stretch>
          <a:fillRect/>
        </a:stretch>
      </xdr:blipFill>
      <xdr:spPr>
        <a:xfrm>
          <a:off x="0" y="6667501"/>
          <a:ext cx="8039100" cy="35533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0</xdr:colOff>
      <xdr:row>0</xdr:row>
      <xdr:rowOff>19050</xdr:rowOff>
    </xdr:from>
    <xdr:to>
      <xdr:col>18</xdr:col>
      <xdr:colOff>19050</xdr:colOff>
      <xdr:row>36</xdr:row>
      <xdr:rowOff>38100</xdr:rowOff>
    </xdr:to>
    <xdr:cxnSp macro="">
      <xdr:nvCxnSpPr>
        <xdr:cNvPr id="3" name="Straight Connector 2">
          <a:extLst>
            <a:ext uri="{FF2B5EF4-FFF2-40B4-BE49-F238E27FC236}">
              <a16:creationId xmlns:a16="http://schemas.microsoft.com/office/drawing/2014/main" id="{31AD8EFD-E95A-3917-C738-6AC1C213E482}"/>
            </a:ext>
          </a:extLst>
        </xdr:cNvPr>
        <xdr:cNvCxnSpPr/>
      </xdr:nvCxnSpPr>
      <xdr:spPr>
        <a:xfrm>
          <a:off x="11734800" y="19050"/>
          <a:ext cx="19050" cy="68770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https://www.bing.com/financeapi/forcetrigger?t=a2cez2&amp;q=XNAS%3aCLSK&amp;form=skydnc</v>
    <v>Learn more on Bing</v>
  </rv>
  <rv s="1">
    <v>en-US</v>
    <v>a2cez2</v>
    <v>268435456</v>
    <v>1</v>
    <v>Powered by Refinitiv</v>
    <v>0</v>
    <v>CLEANSPARK, INC. (XNAS:CLSK)</v>
    <v>2</v>
    <v>3</v>
    <v>Finance</v>
    <v>4</v>
    <v>24.72</v>
    <v>8.0399999999999991</v>
    <v>4.1768000000000001</v>
    <v>1.49</v>
    <v>0.14354500000000001</v>
    <v>USD</v>
    <v>CleanSpark, Inc. is a bitcoin mining company. The Company independently owns and operates data centers in Georgia, Mississippi, Wyoming, Tennessee and New York. It operates a Bitcoin mining site in Wyoming with a power capacity of approximately 30 megawatts (MW). Its operating mining units are capable of producing over 22.6 exahashes per second (EH/s) of computing power. It owns and operates multiple data centers that primarily run on low-carbon power. An independent data center operation in Massena, New York, hosts 50 MW for the Company. It also has two Bitcoin mining sites and associated land near Clinton, Mississippi. The Company designs its infrastructure to responsibly secure and support the bitcoin network. Its mining facilities are in Watertown, New York and Limestone, Maynardville and Lenoir City, Tennessee. The Company's subsidiaries include ATL Data Centers LLC, CleanBlok, Inc., CleanSpark DW, LLC, CleanSpark GLP, LLC, and CSRE Properties Norcross, LLC, among others.</v>
    <v>256</v>
    <v>Nasdaq Stock Market</v>
    <v>XNAS</v>
    <v>XNAS</v>
    <v>10624 S. Eastern Ave., Suite A - 638, HENDERSON, NV, 89052 US</v>
    <v>12.47</v>
    <v>Financial Technology (Fintech) &amp; Infrastructure</v>
    <v>Stock</v>
    <v>45695.752739814059</v>
    <v>0</v>
    <v>11.26</v>
    <v>3333171968</v>
    <v>CLEANSPARK, INC.</v>
    <v>CLEANSPARK, INC.</v>
    <v>11.58</v>
    <v>0</v>
    <v>10.38</v>
    <v>11.87</v>
    <v>280806400</v>
    <v>CLSK</v>
    <v>CLEANSPARK, INC. (XNAS:CLSK)</v>
    <v>44218327</v>
    <v>23030598</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52E72-0B58-450C-8CCA-A3D30F28A95F}">
  <dimension ref="A1:L14"/>
  <sheetViews>
    <sheetView workbookViewId="0">
      <selection activeCell="M42" sqref="M42"/>
    </sheetView>
  </sheetViews>
  <sheetFormatPr defaultRowHeight="15" x14ac:dyDescent="0.25"/>
  <cols>
    <col min="1" max="1" width="13.28515625" bestFit="1" customWidth="1"/>
    <col min="11" max="11" width="16.85546875" bestFit="1" customWidth="1"/>
    <col min="12" max="12" width="12.140625" bestFit="1" customWidth="1"/>
  </cols>
  <sheetData>
    <row r="1" spans="1:12" x14ac:dyDescent="0.25">
      <c r="K1" t="s">
        <v>8</v>
      </c>
    </row>
    <row r="2" spans="1:12" x14ac:dyDescent="0.25">
      <c r="K2" t="e" vm="1">
        <v>#VALUE!</v>
      </c>
      <c r="L2" s="4" cm="1">
        <f t="array" aca="1" ref="L2" ca="1">_FV(K2,"Previous close",TRUE)</f>
        <v>10.38</v>
      </c>
    </row>
    <row r="3" spans="1:12" x14ac:dyDescent="0.25">
      <c r="B3" t="s">
        <v>12</v>
      </c>
      <c r="J3" t="s">
        <v>0</v>
      </c>
      <c r="K3">
        <v>10.31</v>
      </c>
      <c r="L3" t="s">
        <v>7</v>
      </c>
    </row>
    <row r="4" spans="1:12" x14ac:dyDescent="0.25">
      <c r="B4" t="s">
        <v>15</v>
      </c>
      <c r="J4" t="s">
        <v>1</v>
      </c>
      <c r="K4" s="1">
        <v>248119</v>
      </c>
      <c r="L4" t="s">
        <v>6</v>
      </c>
    </row>
    <row r="5" spans="1:12" x14ac:dyDescent="0.25">
      <c r="B5" t="s">
        <v>16</v>
      </c>
      <c r="J5" t="s">
        <v>2</v>
      </c>
      <c r="K5" s="1">
        <f>K3*K4</f>
        <v>2558106.89</v>
      </c>
    </row>
    <row r="6" spans="1:12" x14ac:dyDescent="0.25">
      <c r="J6" t="s">
        <v>3</v>
      </c>
      <c r="K6" s="1">
        <v>126141</v>
      </c>
      <c r="L6" t="s">
        <v>6</v>
      </c>
    </row>
    <row r="7" spans="1:12" x14ac:dyDescent="0.25">
      <c r="B7" t="s">
        <v>19</v>
      </c>
      <c r="J7" t="s">
        <v>4</v>
      </c>
      <c r="K7" s="1">
        <f>56488+9665</f>
        <v>66153</v>
      </c>
      <c r="L7" t="s">
        <v>6</v>
      </c>
    </row>
    <row r="8" spans="1:12" x14ac:dyDescent="0.25">
      <c r="J8" t="s">
        <v>5</v>
      </c>
      <c r="K8" s="1">
        <f>K5-K6+K7</f>
        <v>2498118.89</v>
      </c>
      <c r="L8" t="s">
        <v>6</v>
      </c>
    </row>
    <row r="14" spans="1:12" x14ac:dyDescent="0.25">
      <c r="A14" t="s">
        <v>18</v>
      </c>
      <c r="B14" t="s">
        <v>17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244F8-E272-4ADF-80FB-DA14F008E0A5}">
  <dimension ref="A2:AC11"/>
  <sheetViews>
    <sheetView tabSelected="1" workbookViewId="0">
      <selection activeCell="S4" sqref="S4"/>
    </sheetView>
  </sheetViews>
  <sheetFormatPr defaultRowHeight="15" x14ac:dyDescent="0.25"/>
  <cols>
    <col min="1" max="1" width="20.5703125" bestFit="1" customWidth="1"/>
  </cols>
  <sheetData>
    <row r="2" spans="1:29" x14ac:dyDescent="0.25">
      <c r="C2" s="2">
        <v>44927</v>
      </c>
      <c r="D2" s="2">
        <v>44958</v>
      </c>
      <c r="E2" s="2">
        <v>44986</v>
      </c>
      <c r="F2" s="2">
        <v>45017</v>
      </c>
      <c r="G2" s="2">
        <v>45047</v>
      </c>
      <c r="H2" s="2">
        <v>45078</v>
      </c>
      <c r="I2" s="2">
        <v>45108</v>
      </c>
      <c r="J2" s="2">
        <v>45139</v>
      </c>
      <c r="K2" s="2">
        <v>45170</v>
      </c>
      <c r="L2" s="2">
        <v>45200</v>
      </c>
      <c r="M2" s="2">
        <v>45231</v>
      </c>
      <c r="N2" s="2">
        <v>45261</v>
      </c>
      <c r="O2" s="2">
        <v>45292</v>
      </c>
      <c r="P2" s="2">
        <v>45323</v>
      </c>
      <c r="Q2" s="2">
        <v>45352</v>
      </c>
      <c r="R2" s="2">
        <v>45383</v>
      </c>
      <c r="S2" s="2">
        <v>45413</v>
      </c>
      <c r="T2" s="2">
        <v>45444</v>
      </c>
      <c r="U2" s="2">
        <v>45474</v>
      </c>
      <c r="V2" s="2">
        <v>45505</v>
      </c>
      <c r="W2" s="2">
        <v>45536</v>
      </c>
      <c r="X2" s="2">
        <v>45566</v>
      </c>
      <c r="Y2" s="2">
        <v>45597</v>
      </c>
      <c r="Z2" s="2">
        <v>45627</v>
      </c>
      <c r="AA2" s="2">
        <v>45658</v>
      </c>
      <c r="AB2" s="2">
        <v>45689</v>
      </c>
      <c r="AC2" s="2">
        <v>45717</v>
      </c>
    </row>
    <row r="3" spans="1:29" x14ac:dyDescent="0.25">
      <c r="A3" t="s">
        <v>9</v>
      </c>
      <c r="O3">
        <v>577</v>
      </c>
      <c r="P3">
        <v>648</v>
      </c>
      <c r="Q3">
        <v>806</v>
      </c>
      <c r="R3">
        <v>721</v>
      </c>
      <c r="S3">
        <v>417</v>
      </c>
      <c r="T3">
        <v>445</v>
      </c>
      <c r="U3">
        <v>494</v>
      </c>
      <c r="V3">
        <v>478</v>
      </c>
      <c r="W3">
        <v>493</v>
      </c>
      <c r="X3">
        <v>655</v>
      </c>
      <c r="Y3">
        <v>622</v>
      </c>
      <c r="Z3">
        <v>668</v>
      </c>
      <c r="AA3">
        <v>626</v>
      </c>
    </row>
    <row r="4" spans="1:29" x14ac:dyDescent="0.25">
      <c r="A4" t="s">
        <v>10</v>
      </c>
      <c r="O4">
        <v>10.09</v>
      </c>
      <c r="P4">
        <v>16</v>
      </c>
      <c r="Q4">
        <v>16.399999999999999</v>
      </c>
      <c r="R4">
        <v>17.3</v>
      </c>
      <c r="S4">
        <v>17.97</v>
      </c>
      <c r="T4">
        <v>20.399999999999999</v>
      </c>
      <c r="U4">
        <v>21.2</v>
      </c>
      <c r="V4">
        <v>22.6</v>
      </c>
      <c r="W4">
        <v>27.6</v>
      </c>
      <c r="X4">
        <v>31.3</v>
      </c>
      <c r="Y4">
        <v>33.700000000000003</v>
      </c>
      <c r="Z4">
        <v>39.1</v>
      </c>
      <c r="AA4">
        <v>40.1</v>
      </c>
    </row>
    <row r="5" spans="1:29" x14ac:dyDescent="0.25">
      <c r="A5" t="s">
        <v>11</v>
      </c>
      <c r="O5">
        <v>26.4</v>
      </c>
      <c r="P5">
        <v>24.68</v>
      </c>
      <c r="Q5">
        <v>24.63</v>
      </c>
      <c r="R5">
        <v>24.22</v>
      </c>
      <c r="S5">
        <v>23.05</v>
      </c>
      <c r="T5">
        <v>22.31</v>
      </c>
      <c r="U5">
        <v>22.89</v>
      </c>
      <c r="V5">
        <v>22.7</v>
      </c>
      <c r="W5">
        <v>21.94</v>
      </c>
      <c r="X5">
        <v>20.89</v>
      </c>
      <c r="Y5">
        <v>19.05</v>
      </c>
      <c r="Z5">
        <v>17.59</v>
      </c>
      <c r="AA5">
        <v>16.149999999999999</v>
      </c>
    </row>
    <row r="10" spans="1:29" x14ac:dyDescent="0.25">
      <c r="A10" t="s">
        <v>13</v>
      </c>
      <c r="P10" s="3">
        <f t="shared" ref="P10:AA10" si="0">(P4/O4)-1</f>
        <v>0.58572844400396429</v>
      </c>
      <c r="Q10" s="3">
        <f t="shared" si="0"/>
        <v>2.4999999999999911E-2</v>
      </c>
      <c r="R10" s="3">
        <f t="shared" si="0"/>
        <v>5.4878048780487854E-2</v>
      </c>
      <c r="S10" s="3">
        <f t="shared" si="0"/>
        <v>3.8728323699421807E-2</v>
      </c>
      <c r="T10" s="3">
        <f t="shared" si="0"/>
        <v>0.13522537562604331</v>
      </c>
      <c r="U10" s="3">
        <f t="shared" si="0"/>
        <v>3.9215686274509887E-2</v>
      </c>
      <c r="V10" s="3">
        <f t="shared" si="0"/>
        <v>6.60377358490567E-2</v>
      </c>
      <c r="W10" s="3">
        <f t="shared" si="0"/>
        <v>0.22123893805309724</v>
      </c>
      <c r="X10" s="3">
        <f t="shared" si="0"/>
        <v>0.13405797101449268</v>
      </c>
      <c r="Y10" s="3">
        <f t="shared" si="0"/>
        <v>7.667731629392982E-2</v>
      </c>
      <c r="Z10" s="3">
        <f t="shared" si="0"/>
        <v>0.16023738872403559</v>
      </c>
      <c r="AA10" s="3">
        <f t="shared" si="0"/>
        <v>2.5575447570332477E-2</v>
      </c>
    </row>
    <row r="11" spans="1:29" x14ac:dyDescent="0.25">
      <c r="A11" t="s">
        <v>14</v>
      </c>
      <c r="P11" s="3">
        <f t="shared" ref="P11:AA11" si="1">P5/O5-1</f>
        <v>-6.5151515151515071E-2</v>
      </c>
      <c r="Q11" s="3">
        <f t="shared" si="1"/>
        <v>-2.0259319286872746E-3</v>
      </c>
      <c r="R11" s="3">
        <f t="shared" si="1"/>
        <v>-1.6646366220056885E-2</v>
      </c>
      <c r="S11" s="3">
        <f t="shared" si="1"/>
        <v>-4.8307184145334414E-2</v>
      </c>
      <c r="T11" s="3">
        <f t="shared" si="1"/>
        <v>-3.210412147505437E-2</v>
      </c>
      <c r="U11" s="3">
        <f t="shared" si="1"/>
        <v>2.5997310623039116E-2</v>
      </c>
      <c r="V11" s="3">
        <f t="shared" si="1"/>
        <v>-8.3005679335954596E-3</v>
      </c>
      <c r="W11" s="3">
        <f t="shared" si="1"/>
        <v>-3.3480176211453605E-2</v>
      </c>
      <c r="X11" s="3">
        <f t="shared" si="1"/>
        <v>-4.785779398359169E-2</v>
      </c>
      <c r="Y11" s="3">
        <f t="shared" si="1"/>
        <v>-8.8080421254188579E-2</v>
      </c>
      <c r="Z11" s="3">
        <f t="shared" si="1"/>
        <v>-7.6640419947506588E-2</v>
      </c>
      <c r="AA11" s="3">
        <f t="shared" si="1"/>
        <v>-8.1864695849914848E-2</v>
      </c>
    </row>
  </sheetData>
  <conditionalFormatting sqref="A10:XFD10">
    <cfRule type="cellIs" dxfId="1" priority="1" operator="lessThan">
      <formula>0</formula>
    </cfRule>
    <cfRule type="cellIs" dxfId="0" priority="2"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Yu Jiun</dc:creator>
  <cp:lastModifiedBy>Lim Yu Jiun</cp:lastModifiedBy>
  <dcterms:created xsi:type="dcterms:W3CDTF">2024-09-20T08:36:27Z</dcterms:created>
  <dcterms:modified xsi:type="dcterms:W3CDTF">2025-02-07T18:04:59Z</dcterms:modified>
</cp:coreProperties>
</file>